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DE02E17D-4520-4952-921F-6CF43BDF2C42}" xr6:coauthVersionLast="47" xr6:coauthVersionMax="47" xr10:uidLastSave="{00000000-0000-0000-0000-000000000000}"/>
  <bookViews>
    <workbookView xWindow="13575" yWindow="135" windowWidth="14205" windowHeight="14775" activeTab="2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32" i="2" l="1"/>
  <c r="D733" i="2"/>
  <c r="D734" i="2"/>
  <c r="D735" i="2"/>
  <c r="D736" i="2"/>
  <c r="D737" i="2"/>
  <c r="D738" i="2"/>
  <c r="D739" i="2"/>
  <c r="D740" i="2"/>
  <c r="D741" i="2"/>
  <c r="G732" i="2"/>
  <c r="G733" i="2"/>
  <c r="G734" i="2"/>
  <c r="G735" i="2"/>
  <c r="G736" i="2"/>
  <c r="G737" i="2"/>
  <c r="G738" i="2"/>
  <c r="G739" i="2"/>
  <c r="G740" i="2"/>
  <c r="G741" i="2"/>
  <c r="H732" i="2"/>
  <c r="H733" i="2"/>
  <c r="H734" i="2"/>
  <c r="H735" i="2"/>
  <c r="H736" i="2"/>
  <c r="H737" i="2"/>
  <c r="H738" i="2"/>
  <c r="H739" i="2"/>
  <c r="H740" i="2"/>
  <c r="H741" i="2"/>
  <c r="D731" i="2"/>
  <c r="G731" i="2"/>
  <c r="H731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E105" i="1" s="1"/>
  <c r="G727" i="2"/>
  <c r="G728" i="2"/>
  <c r="G729" i="2"/>
  <c r="G730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F104" i="1" s="1"/>
  <c r="H726" i="2"/>
  <c r="F105" i="1" s="1"/>
  <c r="H727" i="2"/>
  <c r="H728" i="2"/>
  <c r="H729" i="2"/>
  <c r="H730" i="2"/>
  <c r="D709" i="2"/>
  <c r="G709" i="2"/>
  <c r="H709" i="2"/>
  <c r="C105" i="1"/>
  <c r="D105" i="1"/>
  <c r="C104" i="1"/>
  <c r="D104" i="1"/>
  <c r="E104" i="1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D686" i="2"/>
  <c r="G686" i="2"/>
  <c r="H68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D666" i="2"/>
  <c r="G666" i="2"/>
  <c r="H666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D652" i="2"/>
  <c r="G652" i="2"/>
  <c r="H652" i="2"/>
  <c r="D651" i="2"/>
  <c r="G651" i="2"/>
  <c r="H651" i="2"/>
  <c r="D650" i="2"/>
  <c r="G650" i="2"/>
  <c r="H650" i="2"/>
  <c r="D649" i="2"/>
  <c r="G649" i="2"/>
  <c r="H649" i="2"/>
  <c r="D648" i="2"/>
  <c r="G648" i="2"/>
  <c r="H648" i="2"/>
  <c r="D647" i="2"/>
  <c r="G647" i="2"/>
  <c r="H647" i="2"/>
  <c r="D2" i="2"/>
  <c r="G2" i="2"/>
  <c r="H2" i="2"/>
  <c r="D3" i="2"/>
  <c r="G3" i="2"/>
  <c r="H3" i="2"/>
  <c r="D4" i="2"/>
  <c r="G4" i="2"/>
  <c r="H4" i="2"/>
  <c r="D5" i="2"/>
  <c r="G5" i="2"/>
  <c r="H5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D13" i="2"/>
  <c r="G13" i="2"/>
  <c r="H13" i="2"/>
  <c r="D14" i="2"/>
  <c r="G14" i="2"/>
  <c r="H14" i="2"/>
  <c r="D15" i="2"/>
  <c r="G15" i="2"/>
  <c r="H15" i="2"/>
  <c r="D16" i="2"/>
  <c r="G16" i="2"/>
  <c r="H16" i="2"/>
  <c r="D17" i="2"/>
  <c r="G17" i="2"/>
  <c r="H17" i="2"/>
  <c r="D18" i="2"/>
  <c r="G18" i="2"/>
  <c r="H18" i="2"/>
  <c r="D19" i="2"/>
  <c r="G19" i="2"/>
  <c r="H19" i="2"/>
  <c r="D20" i="2"/>
  <c r="G20" i="2"/>
  <c r="H20" i="2"/>
  <c r="D21" i="2"/>
  <c r="G21" i="2"/>
  <c r="H21" i="2"/>
  <c r="D22" i="2"/>
  <c r="G22" i="2"/>
  <c r="H22" i="2"/>
  <c r="D23" i="2"/>
  <c r="G23" i="2"/>
  <c r="H23" i="2"/>
  <c r="D24" i="2"/>
  <c r="G24" i="2"/>
  <c r="H24" i="2"/>
  <c r="D25" i="2"/>
  <c r="G25" i="2"/>
  <c r="H25" i="2"/>
  <c r="D26" i="2"/>
  <c r="G26" i="2"/>
  <c r="H26" i="2"/>
  <c r="D27" i="2"/>
  <c r="G27" i="2"/>
  <c r="H27" i="2"/>
  <c r="D28" i="2"/>
  <c r="G28" i="2"/>
  <c r="H28" i="2"/>
  <c r="D29" i="2"/>
  <c r="G29" i="2"/>
  <c r="H29" i="2"/>
  <c r="D30" i="2"/>
  <c r="G30" i="2"/>
  <c r="H30" i="2"/>
  <c r="D31" i="2"/>
  <c r="G31" i="2"/>
  <c r="H31" i="2"/>
  <c r="D32" i="2"/>
  <c r="G32" i="2"/>
  <c r="H32" i="2"/>
  <c r="D33" i="2"/>
  <c r="G33" i="2"/>
  <c r="H33" i="2"/>
  <c r="D34" i="2"/>
  <c r="G34" i="2"/>
  <c r="H34" i="2"/>
  <c r="D35" i="2"/>
  <c r="G35" i="2"/>
  <c r="H35" i="2"/>
  <c r="D36" i="2"/>
  <c r="G36" i="2"/>
  <c r="H36" i="2"/>
  <c r="D37" i="2"/>
  <c r="G37" i="2"/>
  <c r="H37" i="2"/>
  <c r="D38" i="2"/>
  <c r="G38" i="2"/>
  <c r="H38" i="2"/>
  <c r="D39" i="2"/>
  <c r="G39" i="2"/>
  <c r="H39" i="2"/>
  <c r="D40" i="2"/>
  <c r="G40" i="2"/>
  <c r="H40" i="2"/>
  <c r="D41" i="2"/>
  <c r="G41" i="2"/>
  <c r="H41" i="2"/>
  <c r="D42" i="2"/>
  <c r="G42" i="2"/>
  <c r="H42" i="2"/>
  <c r="D43" i="2"/>
  <c r="G43" i="2"/>
  <c r="H43" i="2"/>
  <c r="D44" i="2"/>
  <c r="G44" i="2"/>
  <c r="H44" i="2"/>
  <c r="D45" i="2"/>
  <c r="G45" i="2"/>
  <c r="H45" i="2"/>
  <c r="D46" i="2"/>
  <c r="G46" i="2"/>
  <c r="H46" i="2"/>
  <c r="D47" i="2"/>
  <c r="G47" i="2"/>
  <c r="H47" i="2"/>
  <c r="D48" i="2"/>
  <c r="G48" i="2"/>
  <c r="H48" i="2"/>
  <c r="D49" i="2"/>
  <c r="G49" i="2"/>
  <c r="H49" i="2"/>
  <c r="D50" i="2"/>
  <c r="G50" i="2"/>
  <c r="H50" i="2"/>
  <c r="D51" i="2"/>
  <c r="G51" i="2"/>
  <c r="H51" i="2"/>
  <c r="D52" i="2"/>
  <c r="G52" i="2"/>
  <c r="H52" i="2"/>
  <c r="D53" i="2"/>
  <c r="G53" i="2"/>
  <c r="H53" i="2"/>
  <c r="D54" i="2"/>
  <c r="G54" i="2"/>
  <c r="H54" i="2"/>
  <c r="D55" i="2"/>
  <c r="G55" i="2"/>
  <c r="H55" i="2"/>
  <c r="D56" i="2"/>
  <c r="G56" i="2"/>
  <c r="H56" i="2"/>
  <c r="D57" i="2"/>
  <c r="G57" i="2"/>
  <c r="H57" i="2"/>
  <c r="D58" i="2"/>
  <c r="G58" i="2"/>
  <c r="H58" i="2"/>
  <c r="D59" i="2"/>
  <c r="G59" i="2"/>
  <c r="H59" i="2"/>
  <c r="D60" i="2"/>
  <c r="G60" i="2"/>
  <c r="H60" i="2"/>
  <c r="D61" i="2"/>
  <c r="G61" i="2"/>
  <c r="H61" i="2"/>
  <c r="D62" i="2"/>
  <c r="G62" i="2"/>
  <c r="H62" i="2"/>
  <c r="D63" i="2"/>
  <c r="G63" i="2"/>
  <c r="H63" i="2"/>
  <c r="D64" i="2"/>
  <c r="G64" i="2"/>
  <c r="H64" i="2"/>
  <c r="D65" i="2"/>
  <c r="G65" i="2"/>
  <c r="H65" i="2"/>
  <c r="D66" i="2"/>
  <c r="G66" i="2"/>
  <c r="H66" i="2"/>
  <c r="D67" i="2"/>
  <c r="G67" i="2"/>
  <c r="H67" i="2"/>
  <c r="D68" i="2"/>
  <c r="G68" i="2"/>
  <c r="H68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77" i="2"/>
  <c r="G77" i="2"/>
  <c r="H77" i="2"/>
  <c r="D78" i="2"/>
  <c r="G78" i="2"/>
  <c r="H78" i="2"/>
  <c r="D79" i="2"/>
  <c r="G79" i="2"/>
  <c r="H79" i="2"/>
  <c r="D80" i="2"/>
  <c r="G80" i="2"/>
  <c r="H80" i="2"/>
  <c r="D81" i="2"/>
  <c r="G81" i="2"/>
  <c r="H81" i="2"/>
  <c r="D82" i="2"/>
  <c r="G82" i="2"/>
  <c r="H82" i="2"/>
  <c r="D83" i="2"/>
  <c r="G83" i="2"/>
  <c r="H83" i="2"/>
  <c r="D84" i="2"/>
  <c r="G84" i="2"/>
  <c r="H84" i="2"/>
  <c r="D85" i="2"/>
  <c r="G85" i="2"/>
  <c r="H85" i="2"/>
  <c r="D86" i="2"/>
  <c r="G86" i="2"/>
  <c r="H86" i="2"/>
  <c r="D87" i="2"/>
  <c r="G87" i="2"/>
  <c r="H87" i="2"/>
  <c r="D88" i="2"/>
  <c r="G88" i="2"/>
  <c r="H88" i="2"/>
  <c r="D89" i="2"/>
  <c r="G89" i="2"/>
  <c r="H89" i="2"/>
  <c r="D90" i="2"/>
  <c r="G90" i="2"/>
  <c r="H90" i="2"/>
  <c r="D91" i="2"/>
  <c r="G91" i="2"/>
  <c r="H91" i="2"/>
  <c r="D92" i="2"/>
  <c r="G92" i="2"/>
  <c r="H92" i="2"/>
  <c r="D93" i="2"/>
  <c r="G93" i="2"/>
  <c r="H93" i="2"/>
  <c r="D94" i="2"/>
  <c r="G94" i="2"/>
  <c r="H94" i="2"/>
  <c r="D95" i="2"/>
  <c r="G95" i="2"/>
  <c r="H95" i="2"/>
  <c r="D96" i="2"/>
  <c r="G96" i="2"/>
  <c r="H96" i="2"/>
  <c r="D97" i="2"/>
  <c r="G97" i="2"/>
  <c r="H97" i="2"/>
  <c r="D98" i="2"/>
  <c r="G98" i="2"/>
  <c r="H98" i="2"/>
  <c r="D99" i="2"/>
  <c r="G99" i="2"/>
  <c r="H99" i="2"/>
  <c r="D100" i="2"/>
  <c r="G100" i="2"/>
  <c r="H100" i="2"/>
  <c r="D101" i="2"/>
  <c r="G101" i="2"/>
  <c r="H101" i="2"/>
  <c r="D102" i="2"/>
  <c r="G102" i="2"/>
  <c r="H102" i="2"/>
  <c r="D103" i="2"/>
  <c r="G103" i="2"/>
  <c r="H103" i="2"/>
  <c r="D104" i="2"/>
  <c r="G104" i="2"/>
  <c r="H104" i="2"/>
  <c r="D105" i="2"/>
  <c r="G105" i="2"/>
  <c r="H105" i="2"/>
  <c r="D106" i="2"/>
  <c r="G106" i="2"/>
  <c r="H106" i="2"/>
  <c r="D107" i="2"/>
  <c r="G107" i="2"/>
  <c r="H107" i="2"/>
  <c r="D108" i="2"/>
  <c r="G108" i="2"/>
  <c r="H108" i="2"/>
  <c r="D109" i="2"/>
  <c r="G109" i="2"/>
  <c r="H109" i="2"/>
  <c r="D110" i="2"/>
  <c r="G110" i="2"/>
  <c r="H110" i="2"/>
  <c r="D111" i="2"/>
  <c r="G111" i="2"/>
  <c r="H111" i="2"/>
  <c r="D112" i="2"/>
  <c r="G112" i="2"/>
  <c r="H112" i="2"/>
  <c r="D113" i="2"/>
  <c r="G113" i="2"/>
  <c r="H113" i="2"/>
  <c r="D114" i="2"/>
  <c r="G114" i="2"/>
  <c r="H114" i="2"/>
  <c r="D115" i="2"/>
  <c r="G115" i="2"/>
  <c r="H115" i="2"/>
  <c r="D116" i="2"/>
  <c r="G116" i="2"/>
  <c r="H116" i="2"/>
  <c r="D117" i="2"/>
  <c r="G117" i="2"/>
  <c r="H117" i="2"/>
  <c r="D118" i="2"/>
  <c r="G118" i="2"/>
  <c r="H118" i="2"/>
  <c r="D119" i="2"/>
  <c r="G119" i="2"/>
  <c r="H119" i="2"/>
  <c r="D120" i="2"/>
  <c r="G120" i="2"/>
  <c r="H120" i="2"/>
  <c r="D121" i="2"/>
  <c r="G121" i="2"/>
  <c r="H121" i="2"/>
  <c r="D122" i="2"/>
  <c r="G122" i="2"/>
  <c r="H122" i="2"/>
  <c r="D123" i="2"/>
  <c r="G123" i="2"/>
  <c r="H123" i="2"/>
  <c r="D124" i="2"/>
  <c r="G124" i="2"/>
  <c r="H124" i="2"/>
  <c r="D125" i="2"/>
  <c r="G125" i="2"/>
  <c r="H125" i="2"/>
  <c r="D126" i="2"/>
  <c r="G126" i="2"/>
  <c r="H126" i="2"/>
  <c r="D127" i="2"/>
  <c r="G127" i="2"/>
  <c r="H127" i="2"/>
  <c r="D128" i="2"/>
  <c r="G128" i="2"/>
  <c r="H128" i="2"/>
  <c r="D129" i="2"/>
  <c r="G129" i="2"/>
  <c r="H129" i="2"/>
  <c r="D130" i="2"/>
  <c r="G130" i="2"/>
  <c r="H130" i="2"/>
  <c r="D131" i="2"/>
  <c r="G131" i="2"/>
  <c r="H131" i="2"/>
  <c r="D132" i="2"/>
  <c r="G132" i="2"/>
  <c r="H132" i="2"/>
  <c r="D133" i="2"/>
  <c r="G133" i="2"/>
  <c r="H133" i="2"/>
  <c r="D134" i="2"/>
  <c r="G134" i="2"/>
  <c r="H134" i="2"/>
  <c r="D135" i="2"/>
  <c r="G135" i="2"/>
  <c r="H135" i="2"/>
  <c r="D136" i="2"/>
  <c r="G136" i="2"/>
  <c r="H136" i="2"/>
  <c r="D137" i="2"/>
  <c r="G137" i="2"/>
  <c r="H137" i="2"/>
  <c r="D138" i="2"/>
  <c r="G138" i="2"/>
  <c r="H138" i="2"/>
  <c r="D139" i="2"/>
  <c r="G139" i="2"/>
  <c r="H139" i="2"/>
  <c r="D140" i="2"/>
  <c r="G140" i="2"/>
  <c r="H140" i="2"/>
  <c r="D141" i="2"/>
  <c r="G141" i="2"/>
  <c r="H141" i="2"/>
  <c r="D142" i="2"/>
  <c r="G142" i="2"/>
  <c r="H142" i="2"/>
  <c r="D143" i="2"/>
  <c r="G143" i="2"/>
  <c r="H143" i="2"/>
  <c r="D144" i="2"/>
  <c r="G144" i="2"/>
  <c r="H144" i="2"/>
  <c r="D145" i="2"/>
  <c r="G145" i="2"/>
  <c r="H145" i="2"/>
  <c r="D146" i="2"/>
  <c r="G146" i="2"/>
  <c r="H146" i="2"/>
  <c r="D147" i="2"/>
  <c r="G147" i="2"/>
  <c r="H147" i="2"/>
  <c r="D148" i="2"/>
  <c r="G148" i="2"/>
  <c r="H148" i="2"/>
  <c r="D149" i="2"/>
  <c r="G149" i="2"/>
  <c r="H149" i="2"/>
  <c r="D150" i="2"/>
  <c r="G150" i="2"/>
  <c r="H150" i="2"/>
  <c r="D151" i="2"/>
  <c r="G151" i="2"/>
  <c r="H151" i="2"/>
  <c r="D152" i="2"/>
  <c r="G152" i="2"/>
  <c r="H152" i="2"/>
  <c r="D153" i="2"/>
  <c r="G153" i="2"/>
  <c r="H153" i="2"/>
  <c r="D154" i="2"/>
  <c r="G154" i="2"/>
  <c r="H154" i="2"/>
  <c r="D155" i="2"/>
  <c r="G155" i="2"/>
  <c r="H155" i="2"/>
  <c r="D156" i="2"/>
  <c r="G156" i="2"/>
  <c r="H156" i="2"/>
  <c r="D157" i="2"/>
  <c r="G157" i="2"/>
  <c r="H157" i="2"/>
  <c r="D158" i="2"/>
  <c r="G158" i="2"/>
  <c r="H158" i="2"/>
  <c r="D159" i="2"/>
  <c r="G159" i="2"/>
  <c r="H159" i="2"/>
  <c r="D160" i="2"/>
  <c r="G160" i="2"/>
  <c r="H160" i="2"/>
  <c r="D161" i="2"/>
  <c r="G161" i="2"/>
  <c r="H161" i="2"/>
  <c r="D162" i="2"/>
  <c r="G162" i="2"/>
  <c r="H162" i="2"/>
  <c r="D163" i="2"/>
  <c r="G163" i="2"/>
  <c r="H163" i="2"/>
  <c r="D164" i="2"/>
  <c r="G164" i="2"/>
  <c r="H164" i="2"/>
  <c r="D165" i="2"/>
  <c r="G165" i="2"/>
  <c r="H165" i="2"/>
  <c r="D166" i="2"/>
  <c r="G166" i="2"/>
  <c r="H166" i="2"/>
  <c r="D167" i="2"/>
  <c r="G167" i="2"/>
  <c r="H167" i="2"/>
  <c r="D168" i="2"/>
  <c r="G168" i="2"/>
  <c r="H168" i="2"/>
  <c r="D169" i="2"/>
  <c r="G169" i="2"/>
  <c r="H169" i="2"/>
  <c r="D170" i="2"/>
  <c r="G170" i="2"/>
  <c r="H170" i="2"/>
  <c r="D171" i="2"/>
  <c r="G171" i="2"/>
  <c r="H171" i="2"/>
  <c r="D172" i="2"/>
  <c r="G172" i="2"/>
  <c r="H172" i="2"/>
  <c r="D173" i="2"/>
  <c r="G173" i="2"/>
  <c r="H173" i="2"/>
  <c r="D174" i="2"/>
  <c r="G174" i="2"/>
  <c r="H174" i="2"/>
  <c r="D175" i="2"/>
  <c r="G175" i="2"/>
  <c r="H175" i="2"/>
  <c r="D176" i="2"/>
  <c r="G176" i="2"/>
  <c r="H176" i="2"/>
  <c r="D177" i="2"/>
  <c r="G177" i="2"/>
  <c r="H177" i="2"/>
  <c r="D178" i="2"/>
  <c r="G178" i="2"/>
  <c r="H178" i="2"/>
  <c r="D179" i="2"/>
  <c r="G179" i="2"/>
  <c r="H179" i="2"/>
  <c r="D180" i="2"/>
  <c r="G180" i="2"/>
  <c r="H180" i="2"/>
  <c r="D181" i="2"/>
  <c r="G181" i="2"/>
  <c r="H181" i="2"/>
  <c r="D182" i="2"/>
  <c r="G182" i="2"/>
  <c r="H182" i="2"/>
  <c r="D183" i="2"/>
  <c r="G183" i="2"/>
  <c r="H183" i="2"/>
  <c r="D184" i="2"/>
  <c r="G184" i="2"/>
  <c r="H184" i="2"/>
  <c r="D185" i="2"/>
  <c r="G185" i="2"/>
  <c r="H185" i="2"/>
  <c r="D186" i="2"/>
  <c r="G186" i="2"/>
  <c r="H186" i="2"/>
  <c r="D187" i="2"/>
  <c r="G187" i="2"/>
  <c r="H187" i="2"/>
  <c r="D188" i="2"/>
  <c r="G188" i="2"/>
  <c r="H188" i="2"/>
  <c r="D189" i="2"/>
  <c r="G189" i="2"/>
  <c r="H189" i="2"/>
  <c r="D190" i="2"/>
  <c r="G190" i="2"/>
  <c r="H190" i="2"/>
  <c r="D191" i="2"/>
  <c r="G191" i="2"/>
  <c r="H191" i="2"/>
  <c r="D192" i="2"/>
  <c r="G192" i="2"/>
  <c r="H192" i="2"/>
  <c r="D193" i="2"/>
  <c r="G193" i="2"/>
  <c r="H193" i="2"/>
  <c r="D194" i="2"/>
  <c r="G194" i="2"/>
  <c r="H194" i="2"/>
  <c r="D195" i="2"/>
  <c r="G195" i="2"/>
  <c r="H195" i="2"/>
  <c r="D196" i="2"/>
  <c r="G196" i="2"/>
  <c r="H196" i="2"/>
  <c r="D197" i="2"/>
  <c r="G197" i="2"/>
  <c r="H197" i="2"/>
  <c r="D198" i="2"/>
  <c r="G198" i="2"/>
  <c r="H198" i="2"/>
  <c r="D199" i="2"/>
  <c r="G199" i="2"/>
  <c r="H199" i="2"/>
  <c r="D200" i="2"/>
  <c r="G200" i="2"/>
  <c r="H200" i="2"/>
  <c r="D201" i="2"/>
  <c r="G201" i="2"/>
  <c r="H201" i="2"/>
  <c r="D202" i="2"/>
  <c r="G202" i="2"/>
  <c r="H202" i="2"/>
  <c r="D203" i="2"/>
  <c r="G203" i="2"/>
  <c r="H203" i="2"/>
  <c r="D204" i="2"/>
  <c r="G204" i="2"/>
  <c r="H204" i="2"/>
  <c r="D205" i="2"/>
  <c r="G205" i="2"/>
  <c r="H205" i="2"/>
  <c r="D206" i="2"/>
  <c r="G206" i="2"/>
  <c r="H206" i="2"/>
  <c r="D207" i="2"/>
  <c r="G207" i="2"/>
  <c r="H207" i="2"/>
  <c r="D208" i="2"/>
  <c r="G208" i="2"/>
  <c r="H208" i="2"/>
  <c r="D209" i="2"/>
  <c r="G209" i="2"/>
  <c r="H209" i="2"/>
  <c r="D210" i="2"/>
  <c r="G210" i="2"/>
  <c r="H210" i="2"/>
  <c r="D211" i="2"/>
  <c r="G211" i="2"/>
  <c r="H211" i="2"/>
  <c r="D212" i="2"/>
  <c r="G212" i="2"/>
  <c r="H212" i="2"/>
  <c r="D213" i="2"/>
  <c r="G213" i="2"/>
  <c r="H213" i="2"/>
  <c r="D214" i="2"/>
  <c r="G214" i="2"/>
  <c r="H214" i="2"/>
  <c r="D215" i="2"/>
  <c r="G215" i="2"/>
  <c r="H215" i="2"/>
  <c r="D216" i="2"/>
  <c r="G216" i="2"/>
  <c r="H216" i="2"/>
  <c r="D217" i="2"/>
  <c r="G217" i="2"/>
  <c r="H217" i="2"/>
  <c r="D218" i="2"/>
  <c r="G218" i="2"/>
  <c r="H218" i="2"/>
  <c r="D219" i="2"/>
  <c r="G219" i="2"/>
  <c r="H219" i="2"/>
  <c r="D220" i="2"/>
  <c r="G220" i="2"/>
  <c r="H220" i="2"/>
  <c r="D221" i="2"/>
  <c r="G221" i="2"/>
  <c r="H221" i="2"/>
  <c r="D222" i="2"/>
  <c r="G222" i="2"/>
  <c r="H222" i="2"/>
  <c r="D223" i="2"/>
  <c r="G223" i="2"/>
  <c r="H223" i="2"/>
  <c r="D224" i="2"/>
  <c r="G224" i="2"/>
  <c r="H224" i="2"/>
  <c r="D225" i="2"/>
  <c r="G225" i="2"/>
  <c r="H225" i="2"/>
  <c r="D226" i="2"/>
  <c r="G226" i="2"/>
  <c r="H226" i="2"/>
  <c r="D227" i="2"/>
  <c r="G227" i="2"/>
  <c r="H227" i="2"/>
  <c r="D228" i="2"/>
  <c r="G228" i="2"/>
  <c r="H228" i="2"/>
  <c r="D229" i="2"/>
  <c r="G229" i="2"/>
  <c r="H229" i="2"/>
  <c r="D230" i="2"/>
  <c r="G230" i="2"/>
  <c r="H230" i="2"/>
  <c r="D231" i="2"/>
  <c r="G231" i="2"/>
  <c r="H231" i="2"/>
  <c r="D232" i="2"/>
  <c r="G232" i="2"/>
  <c r="H232" i="2"/>
  <c r="D233" i="2"/>
  <c r="G233" i="2"/>
  <c r="H233" i="2"/>
  <c r="D234" i="2"/>
  <c r="G234" i="2"/>
  <c r="H234" i="2"/>
  <c r="D235" i="2"/>
  <c r="G235" i="2"/>
  <c r="H235" i="2"/>
  <c r="D236" i="2"/>
  <c r="G236" i="2"/>
  <c r="H236" i="2"/>
  <c r="D237" i="2"/>
  <c r="G237" i="2"/>
  <c r="H237" i="2"/>
  <c r="D238" i="2"/>
  <c r="G238" i="2"/>
  <c r="H238" i="2"/>
  <c r="D239" i="2"/>
  <c r="G239" i="2"/>
  <c r="H239" i="2"/>
  <c r="D240" i="2"/>
  <c r="G240" i="2"/>
  <c r="H240" i="2"/>
  <c r="D241" i="2"/>
  <c r="G241" i="2"/>
  <c r="H241" i="2"/>
  <c r="D242" i="2"/>
  <c r="G242" i="2"/>
  <c r="H242" i="2"/>
  <c r="D243" i="2"/>
  <c r="G243" i="2"/>
  <c r="H243" i="2"/>
  <c r="D244" i="2"/>
  <c r="G244" i="2"/>
  <c r="H244" i="2"/>
  <c r="D245" i="2"/>
  <c r="G245" i="2"/>
  <c r="H245" i="2"/>
  <c r="D246" i="2"/>
  <c r="G246" i="2"/>
  <c r="H246" i="2"/>
  <c r="D247" i="2"/>
  <c r="G247" i="2"/>
  <c r="H247" i="2"/>
  <c r="D248" i="2"/>
  <c r="G248" i="2"/>
  <c r="H248" i="2"/>
  <c r="D249" i="2"/>
  <c r="G249" i="2"/>
  <c r="H249" i="2"/>
  <c r="D250" i="2"/>
  <c r="G250" i="2"/>
  <c r="H250" i="2"/>
  <c r="D251" i="2"/>
  <c r="G251" i="2"/>
  <c r="H251" i="2"/>
  <c r="D252" i="2"/>
  <c r="G252" i="2"/>
  <c r="H252" i="2"/>
  <c r="D253" i="2"/>
  <c r="G253" i="2"/>
  <c r="H253" i="2"/>
  <c r="D254" i="2"/>
  <c r="G254" i="2"/>
  <c r="H254" i="2"/>
  <c r="D255" i="2"/>
  <c r="G255" i="2"/>
  <c r="H255" i="2"/>
  <c r="D256" i="2"/>
  <c r="G256" i="2"/>
  <c r="H256" i="2"/>
  <c r="D257" i="2"/>
  <c r="G257" i="2"/>
  <c r="H257" i="2"/>
  <c r="D258" i="2"/>
  <c r="G258" i="2"/>
  <c r="H258" i="2"/>
  <c r="D259" i="2"/>
  <c r="G259" i="2"/>
  <c r="H259" i="2"/>
  <c r="D260" i="2"/>
  <c r="G260" i="2"/>
  <c r="H260" i="2"/>
  <c r="D261" i="2"/>
  <c r="G261" i="2"/>
  <c r="H261" i="2"/>
  <c r="D262" i="2"/>
  <c r="G262" i="2"/>
  <c r="H262" i="2"/>
  <c r="D263" i="2"/>
  <c r="G263" i="2"/>
  <c r="H263" i="2"/>
  <c r="D264" i="2"/>
  <c r="G264" i="2"/>
  <c r="H264" i="2"/>
  <c r="D265" i="2"/>
  <c r="G265" i="2"/>
  <c r="H265" i="2"/>
  <c r="D266" i="2"/>
  <c r="G266" i="2"/>
  <c r="H266" i="2"/>
  <c r="D267" i="2"/>
  <c r="G267" i="2"/>
  <c r="H267" i="2"/>
  <c r="D268" i="2"/>
  <c r="G268" i="2"/>
  <c r="H268" i="2"/>
  <c r="D269" i="2"/>
  <c r="G269" i="2"/>
  <c r="H269" i="2"/>
  <c r="D270" i="2"/>
  <c r="G270" i="2"/>
  <c r="H270" i="2"/>
  <c r="D271" i="2"/>
  <c r="G271" i="2"/>
  <c r="H271" i="2"/>
  <c r="D272" i="2"/>
  <c r="G272" i="2"/>
  <c r="H272" i="2"/>
  <c r="D273" i="2"/>
  <c r="G273" i="2"/>
  <c r="H273" i="2"/>
  <c r="D274" i="2"/>
  <c r="G274" i="2"/>
  <c r="H274" i="2"/>
  <c r="D275" i="2"/>
  <c r="G275" i="2"/>
  <c r="H275" i="2"/>
  <c r="D276" i="2"/>
  <c r="G276" i="2"/>
  <c r="H276" i="2"/>
  <c r="D277" i="2"/>
  <c r="G277" i="2"/>
  <c r="H277" i="2"/>
  <c r="D278" i="2"/>
  <c r="G278" i="2"/>
  <c r="H278" i="2"/>
  <c r="D279" i="2"/>
  <c r="G279" i="2"/>
  <c r="H279" i="2"/>
  <c r="D280" i="2"/>
  <c r="G280" i="2"/>
  <c r="H280" i="2"/>
  <c r="D281" i="2"/>
  <c r="G281" i="2"/>
  <c r="H281" i="2"/>
  <c r="D282" i="2"/>
  <c r="G282" i="2"/>
  <c r="H282" i="2"/>
  <c r="D283" i="2"/>
  <c r="G283" i="2"/>
  <c r="H283" i="2"/>
  <c r="D284" i="2"/>
  <c r="G284" i="2"/>
  <c r="H284" i="2"/>
  <c r="D285" i="2"/>
  <c r="G285" i="2"/>
  <c r="H285" i="2"/>
  <c r="D286" i="2"/>
  <c r="G286" i="2"/>
  <c r="H286" i="2"/>
  <c r="D287" i="2"/>
  <c r="G287" i="2"/>
  <c r="H287" i="2"/>
  <c r="D288" i="2"/>
  <c r="G288" i="2"/>
  <c r="H288" i="2"/>
  <c r="D289" i="2"/>
  <c r="G289" i="2"/>
  <c r="H289" i="2"/>
  <c r="D290" i="2"/>
  <c r="G290" i="2"/>
  <c r="H290" i="2"/>
  <c r="D291" i="2"/>
  <c r="G291" i="2"/>
  <c r="H291" i="2"/>
  <c r="D292" i="2"/>
  <c r="G292" i="2"/>
  <c r="H292" i="2"/>
  <c r="D293" i="2"/>
  <c r="G293" i="2"/>
  <c r="H293" i="2"/>
  <c r="D294" i="2"/>
  <c r="G294" i="2"/>
  <c r="H294" i="2"/>
  <c r="D295" i="2"/>
  <c r="G295" i="2"/>
  <c r="H295" i="2"/>
  <c r="D296" i="2"/>
  <c r="G296" i="2"/>
  <c r="H296" i="2"/>
  <c r="D297" i="2"/>
  <c r="G297" i="2"/>
  <c r="H297" i="2"/>
  <c r="D298" i="2"/>
  <c r="G298" i="2"/>
  <c r="H298" i="2"/>
  <c r="D299" i="2"/>
  <c r="G299" i="2"/>
  <c r="H299" i="2"/>
  <c r="D300" i="2"/>
  <c r="G300" i="2"/>
  <c r="H300" i="2"/>
  <c r="D301" i="2"/>
  <c r="G301" i="2"/>
  <c r="H301" i="2"/>
  <c r="D302" i="2"/>
  <c r="G302" i="2"/>
  <c r="H302" i="2"/>
  <c r="D303" i="2"/>
  <c r="G303" i="2"/>
  <c r="H303" i="2"/>
  <c r="D304" i="2"/>
  <c r="G304" i="2"/>
  <c r="H304" i="2"/>
  <c r="D305" i="2"/>
  <c r="G305" i="2"/>
  <c r="H305" i="2"/>
  <c r="D306" i="2"/>
  <c r="G306" i="2"/>
  <c r="H306" i="2"/>
  <c r="D307" i="2"/>
  <c r="G307" i="2"/>
  <c r="H307" i="2"/>
  <c r="D308" i="2"/>
  <c r="G308" i="2"/>
  <c r="H308" i="2"/>
  <c r="D309" i="2"/>
  <c r="G309" i="2"/>
  <c r="H309" i="2"/>
  <c r="D310" i="2"/>
  <c r="G310" i="2"/>
  <c r="H310" i="2"/>
  <c r="D311" i="2"/>
  <c r="G311" i="2"/>
  <c r="H311" i="2"/>
  <c r="D312" i="2"/>
  <c r="G312" i="2"/>
  <c r="H312" i="2"/>
  <c r="D313" i="2"/>
  <c r="G313" i="2"/>
  <c r="H313" i="2"/>
  <c r="D314" i="2"/>
  <c r="G314" i="2"/>
  <c r="H314" i="2"/>
  <c r="D315" i="2"/>
  <c r="G315" i="2"/>
  <c r="H315" i="2"/>
  <c r="D316" i="2"/>
  <c r="G316" i="2"/>
  <c r="H316" i="2"/>
  <c r="D317" i="2"/>
  <c r="G317" i="2"/>
  <c r="H317" i="2"/>
  <c r="D318" i="2"/>
  <c r="G318" i="2"/>
  <c r="H318" i="2"/>
  <c r="D319" i="2"/>
  <c r="G319" i="2"/>
  <c r="H319" i="2"/>
  <c r="D320" i="2"/>
  <c r="G320" i="2"/>
  <c r="H320" i="2"/>
  <c r="D321" i="2"/>
  <c r="G321" i="2"/>
  <c r="H321" i="2"/>
  <c r="D322" i="2"/>
  <c r="G322" i="2"/>
  <c r="H322" i="2"/>
  <c r="D323" i="2"/>
  <c r="G323" i="2"/>
  <c r="H323" i="2"/>
  <c r="D324" i="2"/>
  <c r="G324" i="2"/>
  <c r="H324" i="2"/>
  <c r="D325" i="2"/>
  <c r="G325" i="2"/>
  <c r="H325" i="2"/>
  <c r="D326" i="2"/>
  <c r="G326" i="2"/>
  <c r="H326" i="2"/>
  <c r="D327" i="2"/>
  <c r="G327" i="2"/>
  <c r="H327" i="2"/>
  <c r="D328" i="2"/>
  <c r="G328" i="2"/>
  <c r="H328" i="2"/>
  <c r="D329" i="2"/>
  <c r="G329" i="2"/>
  <c r="H329" i="2"/>
  <c r="D330" i="2"/>
  <c r="G330" i="2"/>
  <c r="H330" i="2"/>
  <c r="D331" i="2"/>
  <c r="G331" i="2"/>
  <c r="H331" i="2"/>
  <c r="D332" i="2"/>
  <c r="G332" i="2"/>
  <c r="H332" i="2"/>
  <c r="D333" i="2"/>
  <c r="G333" i="2"/>
  <c r="H333" i="2"/>
  <c r="D334" i="2"/>
  <c r="G334" i="2"/>
  <c r="H334" i="2"/>
  <c r="D335" i="2"/>
  <c r="G335" i="2"/>
  <c r="H335" i="2"/>
  <c r="D336" i="2"/>
  <c r="G336" i="2"/>
  <c r="H336" i="2"/>
  <c r="D337" i="2"/>
  <c r="G337" i="2"/>
  <c r="H337" i="2"/>
  <c r="D338" i="2"/>
  <c r="G338" i="2"/>
  <c r="H338" i="2"/>
  <c r="D339" i="2"/>
  <c r="G339" i="2"/>
  <c r="H339" i="2"/>
  <c r="D340" i="2"/>
  <c r="G340" i="2"/>
  <c r="H340" i="2"/>
  <c r="D341" i="2"/>
  <c r="G341" i="2"/>
  <c r="H341" i="2"/>
  <c r="D342" i="2"/>
  <c r="G342" i="2"/>
  <c r="H342" i="2"/>
  <c r="D343" i="2"/>
  <c r="G343" i="2"/>
  <c r="H343" i="2"/>
  <c r="D344" i="2"/>
  <c r="G344" i="2"/>
  <c r="H344" i="2"/>
  <c r="D345" i="2"/>
  <c r="G345" i="2"/>
  <c r="H345" i="2"/>
  <c r="D346" i="2"/>
  <c r="G346" i="2"/>
  <c r="H346" i="2"/>
  <c r="D347" i="2"/>
  <c r="G347" i="2"/>
  <c r="H347" i="2"/>
  <c r="D348" i="2"/>
  <c r="G348" i="2"/>
  <c r="H348" i="2"/>
  <c r="D349" i="2"/>
  <c r="G349" i="2"/>
  <c r="H349" i="2"/>
  <c r="D350" i="2"/>
  <c r="G350" i="2"/>
  <c r="H350" i="2"/>
  <c r="D351" i="2"/>
  <c r="G351" i="2"/>
  <c r="H351" i="2"/>
  <c r="D352" i="2"/>
  <c r="G352" i="2"/>
  <c r="H352" i="2"/>
  <c r="D353" i="2"/>
  <c r="G353" i="2"/>
  <c r="H353" i="2"/>
  <c r="D354" i="2"/>
  <c r="G354" i="2"/>
  <c r="H354" i="2"/>
  <c r="D355" i="2"/>
  <c r="G355" i="2"/>
  <c r="H355" i="2"/>
  <c r="D356" i="2"/>
  <c r="G356" i="2"/>
  <c r="H356" i="2"/>
  <c r="D357" i="2"/>
  <c r="G357" i="2"/>
  <c r="H357" i="2"/>
  <c r="D358" i="2"/>
  <c r="G358" i="2"/>
  <c r="H358" i="2"/>
  <c r="D359" i="2"/>
  <c r="G359" i="2"/>
  <c r="H359" i="2"/>
  <c r="D360" i="2"/>
  <c r="G360" i="2"/>
  <c r="H360" i="2"/>
  <c r="D361" i="2"/>
  <c r="G361" i="2"/>
  <c r="H361" i="2"/>
  <c r="D362" i="2"/>
  <c r="G362" i="2"/>
  <c r="H362" i="2"/>
  <c r="D363" i="2"/>
  <c r="G363" i="2"/>
  <c r="H363" i="2"/>
  <c r="D364" i="2"/>
  <c r="G364" i="2"/>
  <c r="H364" i="2"/>
  <c r="D365" i="2"/>
  <c r="G365" i="2"/>
  <c r="H365" i="2"/>
  <c r="D366" i="2"/>
  <c r="G366" i="2"/>
  <c r="H366" i="2"/>
  <c r="D367" i="2"/>
  <c r="G367" i="2"/>
  <c r="H367" i="2"/>
  <c r="D368" i="2"/>
  <c r="G368" i="2"/>
  <c r="H368" i="2"/>
  <c r="D369" i="2"/>
  <c r="G369" i="2"/>
  <c r="H369" i="2"/>
  <c r="D370" i="2"/>
  <c r="G370" i="2"/>
  <c r="H370" i="2"/>
  <c r="D371" i="2"/>
  <c r="G371" i="2"/>
  <c r="H371" i="2"/>
  <c r="D372" i="2"/>
  <c r="G372" i="2"/>
  <c r="H372" i="2"/>
  <c r="D373" i="2"/>
  <c r="G373" i="2"/>
  <c r="H373" i="2"/>
  <c r="D374" i="2"/>
  <c r="G374" i="2"/>
  <c r="H374" i="2"/>
  <c r="D375" i="2"/>
  <c r="G375" i="2"/>
  <c r="H375" i="2"/>
  <c r="D376" i="2"/>
  <c r="G376" i="2"/>
  <c r="H376" i="2"/>
  <c r="D377" i="2"/>
  <c r="G377" i="2"/>
  <c r="H377" i="2"/>
  <c r="D378" i="2"/>
  <c r="G378" i="2"/>
  <c r="H378" i="2"/>
  <c r="D379" i="2"/>
  <c r="G379" i="2"/>
  <c r="H379" i="2"/>
  <c r="D380" i="2"/>
  <c r="G380" i="2"/>
  <c r="H380" i="2"/>
  <c r="D381" i="2"/>
  <c r="G381" i="2"/>
  <c r="H381" i="2"/>
  <c r="D382" i="2"/>
  <c r="G382" i="2"/>
  <c r="H382" i="2"/>
  <c r="D383" i="2"/>
  <c r="G383" i="2"/>
  <c r="H383" i="2"/>
  <c r="D384" i="2"/>
  <c r="G384" i="2"/>
  <c r="H384" i="2"/>
  <c r="D385" i="2"/>
  <c r="G385" i="2"/>
  <c r="H385" i="2"/>
  <c r="D386" i="2"/>
  <c r="G386" i="2"/>
  <c r="H386" i="2"/>
  <c r="D387" i="2"/>
  <c r="G387" i="2"/>
  <c r="H387" i="2"/>
  <c r="D388" i="2"/>
  <c r="G388" i="2"/>
  <c r="H388" i="2"/>
  <c r="D389" i="2"/>
  <c r="G389" i="2"/>
  <c r="H389" i="2"/>
  <c r="D390" i="2"/>
  <c r="G390" i="2"/>
  <c r="H390" i="2"/>
  <c r="D391" i="2"/>
  <c r="G391" i="2"/>
  <c r="H391" i="2"/>
  <c r="D392" i="2"/>
  <c r="G392" i="2"/>
  <c r="H392" i="2"/>
  <c r="D393" i="2"/>
  <c r="G393" i="2"/>
  <c r="H393" i="2"/>
  <c r="D394" i="2"/>
  <c r="G394" i="2"/>
  <c r="H394" i="2"/>
  <c r="D395" i="2"/>
  <c r="G395" i="2"/>
  <c r="H395" i="2"/>
  <c r="D396" i="2"/>
  <c r="G396" i="2"/>
  <c r="H396" i="2"/>
  <c r="D397" i="2"/>
  <c r="G397" i="2"/>
  <c r="H397" i="2"/>
  <c r="D398" i="2"/>
  <c r="G398" i="2"/>
  <c r="H398" i="2"/>
  <c r="D399" i="2"/>
  <c r="G399" i="2"/>
  <c r="H399" i="2"/>
  <c r="D400" i="2"/>
  <c r="G400" i="2"/>
  <c r="H400" i="2"/>
  <c r="D401" i="2"/>
  <c r="G401" i="2"/>
  <c r="H401" i="2"/>
  <c r="D402" i="2"/>
  <c r="G402" i="2"/>
  <c r="H402" i="2"/>
  <c r="D403" i="2"/>
  <c r="G403" i="2"/>
  <c r="H403" i="2"/>
  <c r="D404" i="2"/>
  <c r="G404" i="2"/>
  <c r="H404" i="2"/>
  <c r="D405" i="2"/>
  <c r="G405" i="2"/>
  <c r="H405" i="2"/>
  <c r="D406" i="2"/>
  <c r="G406" i="2"/>
  <c r="H406" i="2"/>
  <c r="D407" i="2"/>
  <c r="G407" i="2"/>
  <c r="H407" i="2"/>
  <c r="D408" i="2"/>
  <c r="G408" i="2"/>
  <c r="H408" i="2"/>
  <c r="D409" i="2"/>
  <c r="G409" i="2"/>
  <c r="H409" i="2"/>
  <c r="D410" i="2"/>
  <c r="G410" i="2"/>
  <c r="H410" i="2"/>
  <c r="D411" i="2"/>
  <c r="G411" i="2"/>
  <c r="H411" i="2"/>
  <c r="D412" i="2"/>
  <c r="G412" i="2"/>
  <c r="H412" i="2"/>
  <c r="D413" i="2"/>
  <c r="G413" i="2"/>
  <c r="H413" i="2"/>
  <c r="D414" i="2"/>
  <c r="G414" i="2"/>
  <c r="H414" i="2"/>
  <c r="D415" i="2"/>
  <c r="G415" i="2"/>
  <c r="H415" i="2"/>
  <c r="D416" i="2"/>
  <c r="G416" i="2"/>
  <c r="H416" i="2"/>
  <c r="D417" i="2"/>
  <c r="G417" i="2"/>
  <c r="H417" i="2"/>
  <c r="D418" i="2"/>
  <c r="G418" i="2"/>
  <c r="H418" i="2"/>
  <c r="D419" i="2"/>
  <c r="G419" i="2"/>
  <c r="H419" i="2"/>
  <c r="D420" i="2"/>
  <c r="G420" i="2"/>
  <c r="H420" i="2"/>
  <c r="D421" i="2"/>
  <c r="G421" i="2"/>
  <c r="H421" i="2"/>
  <c r="D422" i="2"/>
  <c r="G422" i="2"/>
  <c r="H422" i="2"/>
  <c r="D423" i="2"/>
  <c r="G423" i="2"/>
  <c r="H423" i="2"/>
  <c r="D424" i="2"/>
  <c r="G424" i="2"/>
  <c r="H424" i="2"/>
  <c r="D425" i="2"/>
  <c r="G425" i="2"/>
  <c r="H425" i="2"/>
  <c r="D426" i="2"/>
  <c r="G426" i="2"/>
  <c r="H426" i="2"/>
  <c r="D427" i="2"/>
  <c r="G427" i="2"/>
  <c r="H427" i="2"/>
  <c r="D428" i="2"/>
  <c r="G428" i="2"/>
  <c r="H428" i="2"/>
  <c r="D429" i="2"/>
  <c r="G429" i="2"/>
  <c r="H429" i="2"/>
  <c r="D430" i="2"/>
  <c r="G430" i="2"/>
  <c r="H430" i="2"/>
  <c r="D431" i="2"/>
  <c r="G431" i="2"/>
  <c r="H431" i="2"/>
  <c r="D432" i="2"/>
  <c r="G432" i="2"/>
  <c r="H432" i="2"/>
  <c r="D433" i="2"/>
  <c r="G433" i="2"/>
  <c r="H433" i="2"/>
  <c r="D434" i="2"/>
  <c r="G434" i="2"/>
  <c r="H434" i="2"/>
  <c r="D435" i="2"/>
  <c r="G435" i="2"/>
  <c r="H435" i="2"/>
  <c r="D436" i="2"/>
  <c r="G436" i="2"/>
  <c r="H436" i="2"/>
  <c r="D437" i="2"/>
  <c r="G437" i="2"/>
  <c r="H437" i="2"/>
  <c r="D438" i="2"/>
  <c r="G438" i="2"/>
  <c r="H438" i="2"/>
  <c r="D439" i="2"/>
  <c r="G439" i="2"/>
  <c r="H439" i="2"/>
  <c r="D440" i="2"/>
  <c r="G440" i="2"/>
  <c r="H440" i="2"/>
  <c r="D441" i="2"/>
  <c r="G441" i="2"/>
  <c r="H441" i="2"/>
  <c r="D442" i="2"/>
  <c r="G442" i="2"/>
  <c r="H442" i="2"/>
  <c r="D443" i="2"/>
  <c r="G443" i="2"/>
  <c r="H443" i="2"/>
  <c r="D444" i="2"/>
  <c r="G444" i="2"/>
  <c r="H444" i="2"/>
  <c r="D445" i="2"/>
  <c r="G445" i="2"/>
  <c r="H445" i="2"/>
  <c r="D446" i="2"/>
  <c r="G446" i="2"/>
  <c r="H446" i="2"/>
  <c r="D447" i="2"/>
  <c r="G447" i="2"/>
  <c r="H447" i="2"/>
  <c r="D448" i="2"/>
  <c r="G448" i="2"/>
  <c r="H448" i="2"/>
  <c r="D449" i="2"/>
  <c r="G449" i="2"/>
  <c r="H449" i="2"/>
  <c r="D450" i="2"/>
  <c r="G450" i="2"/>
  <c r="H450" i="2"/>
  <c r="D451" i="2"/>
  <c r="G451" i="2"/>
  <c r="H451" i="2"/>
  <c r="D452" i="2"/>
  <c r="G452" i="2"/>
  <c r="H452" i="2"/>
  <c r="D453" i="2"/>
  <c r="G453" i="2"/>
  <c r="H453" i="2"/>
  <c r="D454" i="2"/>
  <c r="G454" i="2"/>
  <c r="H454" i="2"/>
  <c r="D455" i="2"/>
  <c r="G455" i="2"/>
  <c r="H455" i="2"/>
  <c r="D456" i="2"/>
  <c r="G456" i="2"/>
  <c r="H456" i="2"/>
  <c r="D457" i="2"/>
  <c r="G457" i="2"/>
  <c r="H457" i="2"/>
  <c r="D458" i="2"/>
  <c r="G458" i="2"/>
  <c r="H458" i="2"/>
  <c r="D459" i="2"/>
  <c r="G459" i="2"/>
  <c r="H459" i="2"/>
  <c r="D460" i="2"/>
  <c r="G460" i="2"/>
  <c r="H460" i="2"/>
  <c r="D461" i="2"/>
  <c r="G461" i="2"/>
  <c r="H461" i="2"/>
  <c r="D462" i="2"/>
  <c r="G462" i="2"/>
  <c r="H462" i="2"/>
  <c r="D463" i="2"/>
  <c r="G463" i="2"/>
  <c r="H463" i="2"/>
  <c r="D464" i="2"/>
  <c r="G464" i="2"/>
  <c r="H464" i="2"/>
  <c r="D465" i="2"/>
  <c r="G465" i="2"/>
  <c r="H465" i="2"/>
  <c r="D466" i="2"/>
  <c r="G466" i="2"/>
  <c r="H466" i="2"/>
  <c r="D467" i="2"/>
  <c r="G467" i="2"/>
  <c r="H467" i="2"/>
  <c r="D468" i="2"/>
  <c r="G468" i="2"/>
  <c r="H468" i="2"/>
  <c r="D469" i="2"/>
  <c r="G469" i="2"/>
  <c r="H469" i="2"/>
  <c r="D470" i="2"/>
  <c r="G470" i="2"/>
  <c r="H470" i="2"/>
  <c r="D471" i="2"/>
  <c r="G471" i="2"/>
  <c r="H471" i="2"/>
  <c r="D472" i="2"/>
  <c r="G472" i="2"/>
  <c r="H472" i="2"/>
  <c r="D473" i="2"/>
  <c r="G473" i="2"/>
  <c r="H473" i="2"/>
  <c r="D474" i="2"/>
  <c r="G474" i="2"/>
  <c r="H474" i="2"/>
  <c r="D475" i="2"/>
  <c r="G475" i="2"/>
  <c r="H475" i="2"/>
  <c r="D476" i="2"/>
  <c r="G476" i="2"/>
  <c r="H476" i="2"/>
  <c r="D477" i="2"/>
  <c r="G477" i="2"/>
  <c r="H477" i="2"/>
  <c r="D478" i="2"/>
  <c r="G478" i="2"/>
  <c r="H478" i="2"/>
  <c r="D479" i="2"/>
  <c r="G479" i="2"/>
  <c r="H479" i="2"/>
  <c r="D480" i="2"/>
  <c r="G480" i="2"/>
  <c r="H480" i="2"/>
  <c r="D481" i="2"/>
  <c r="G481" i="2"/>
  <c r="H481" i="2"/>
  <c r="D482" i="2"/>
  <c r="G482" i="2"/>
  <c r="H482" i="2"/>
  <c r="D483" i="2"/>
  <c r="G483" i="2"/>
  <c r="H483" i="2"/>
  <c r="D484" i="2"/>
  <c r="G484" i="2"/>
  <c r="H484" i="2"/>
  <c r="D485" i="2"/>
  <c r="G485" i="2"/>
  <c r="H485" i="2"/>
  <c r="D486" i="2"/>
  <c r="G486" i="2"/>
  <c r="H486" i="2"/>
  <c r="D487" i="2"/>
  <c r="G487" i="2"/>
  <c r="H487" i="2"/>
  <c r="D488" i="2"/>
  <c r="G488" i="2"/>
  <c r="H488" i="2"/>
  <c r="D489" i="2"/>
  <c r="G489" i="2"/>
  <c r="H489" i="2"/>
  <c r="D490" i="2"/>
  <c r="G490" i="2"/>
  <c r="H490" i="2"/>
  <c r="D491" i="2"/>
  <c r="G491" i="2"/>
  <c r="H491" i="2"/>
  <c r="D492" i="2"/>
  <c r="G492" i="2"/>
  <c r="H492" i="2"/>
  <c r="D493" i="2"/>
  <c r="G493" i="2"/>
  <c r="H493" i="2"/>
  <c r="D494" i="2"/>
  <c r="G494" i="2"/>
  <c r="H494" i="2"/>
  <c r="D495" i="2"/>
  <c r="G495" i="2"/>
  <c r="H495" i="2"/>
  <c r="D496" i="2"/>
  <c r="G496" i="2"/>
  <c r="H496" i="2"/>
  <c r="D497" i="2"/>
  <c r="G497" i="2"/>
  <c r="H497" i="2"/>
  <c r="D498" i="2"/>
  <c r="G498" i="2"/>
  <c r="H498" i="2"/>
  <c r="D499" i="2"/>
  <c r="G499" i="2"/>
  <c r="H499" i="2"/>
  <c r="D500" i="2"/>
  <c r="G500" i="2"/>
  <c r="H500" i="2"/>
  <c r="D501" i="2"/>
  <c r="G501" i="2"/>
  <c r="H501" i="2"/>
  <c r="D502" i="2"/>
  <c r="G502" i="2"/>
  <c r="H502" i="2"/>
  <c r="D503" i="2"/>
  <c r="G503" i="2"/>
  <c r="H503" i="2"/>
  <c r="D504" i="2"/>
  <c r="G504" i="2"/>
  <c r="H504" i="2"/>
  <c r="D505" i="2"/>
  <c r="G505" i="2"/>
  <c r="H505" i="2"/>
  <c r="D506" i="2"/>
  <c r="G506" i="2"/>
  <c r="H506" i="2"/>
  <c r="D507" i="2"/>
  <c r="G507" i="2"/>
  <c r="H507" i="2"/>
  <c r="D508" i="2"/>
  <c r="G508" i="2"/>
  <c r="H508" i="2"/>
  <c r="D509" i="2"/>
  <c r="G509" i="2"/>
  <c r="H509" i="2"/>
  <c r="D510" i="2"/>
  <c r="G510" i="2"/>
  <c r="H510" i="2"/>
  <c r="D511" i="2"/>
  <c r="G511" i="2"/>
  <c r="H511" i="2"/>
  <c r="D512" i="2"/>
  <c r="G512" i="2"/>
  <c r="H512" i="2"/>
  <c r="D513" i="2"/>
  <c r="G513" i="2"/>
  <c r="H513" i="2"/>
  <c r="D514" i="2"/>
  <c r="G514" i="2"/>
  <c r="H514" i="2"/>
  <c r="D515" i="2"/>
  <c r="G515" i="2"/>
  <c r="H515" i="2"/>
  <c r="D516" i="2"/>
  <c r="G516" i="2"/>
  <c r="H516" i="2"/>
  <c r="D517" i="2"/>
  <c r="G517" i="2"/>
  <c r="H517" i="2"/>
  <c r="D518" i="2"/>
  <c r="G518" i="2"/>
  <c r="H518" i="2"/>
  <c r="D519" i="2"/>
  <c r="G519" i="2"/>
  <c r="H519" i="2"/>
  <c r="D520" i="2"/>
  <c r="G520" i="2"/>
  <c r="H520" i="2"/>
  <c r="D521" i="2"/>
  <c r="G521" i="2"/>
  <c r="H521" i="2"/>
  <c r="D522" i="2"/>
  <c r="G522" i="2"/>
  <c r="H522" i="2"/>
  <c r="D523" i="2"/>
  <c r="G523" i="2"/>
  <c r="H523" i="2"/>
  <c r="D524" i="2"/>
  <c r="G524" i="2"/>
  <c r="H524" i="2"/>
  <c r="D525" i="2"/>
  <c r="G525" i="2"/>
  <c r="H525" i="2"/>
  <c r="D526" i="2"/>
  <c r="G526" i="2"/>
  <c r="H526" i="2"/>
  <c r="D527" i="2"/>
  <c r="G527" i="2"/>
  <c r="H527" i="2"/>
  <c r="D528" i="2"/>
  <c r="G528" i="2"/>
  <c r="H528" i="2"/>
  <c r="D529" i="2"/>
  <c r="G529" i="2"/>
  <c r="H529" i="2"/>
  <c r="D530" i="2"/>
  <c r="G530" i="2"/>
  <c r="H530" i="2"/>
  <c r="D531" i="2"/>
  <c r="G531" i="2"/>
  <c r="H531" i="2"/>
  <c r="D532" i="2"/>
  <c r="G532" i="2"/>
  <c r="H532" i="2"/>
  <c r="D533" i="2"/>
  <c r="G533" i="2"/>
  <c r="H533" i="2"/>
  <c r="D534" i="2"/>
  <c r="G534" i="2"/>
  <c r="H534" i="2"/>
  <c r="D535" i="2"/>
  <c r="G535" i="2"/>
  <c r="H535" i="2"/>
  <c r="D536" i="2"/>
  <c r="G536" i="2"/>
  <c r="H536" i="2"/>
  <c r="D537" i="2"/>
  <c r="G537" i="2"/>
  <c r="H537" i="2"/>
  <c r="D538" i="2"/>
  <c r="G538" i="2"/>
  <c r="H538" i="2"/>
  <c r="D539" i="2"/>
  <c r="G539" i="2"/>
  <c r="H539" i="2"/>
  <c r="D540" i="2"/>
  <c r="G540" i="2"/>
  <c r="H540" i="2"/>
  <c r="D541" i="2"/>
  <c r="G541" i="2"/>
  <c r="H541" i="2"/>
  <c r="D542" i="2"/>
  <c r="G542" i="2"/>
  <c r="H542" i="2"/>
  <c r="D543" i="2"/>
  <c r="G543" i="2"/>
  <c r="H543" i="2"/>
  <c r="D544" i="2"/>
  <c r="G544" i="2"/>
  <c r="H544" i="2"/>
  <c r="D545" i="2"/>
  <c r="G545" i="2"/>
  <c r="H545" i="2"/>
  <c r="D546" i="2"/>
  <c r="G546" i="2"/>
  <c r="H546" i="2"/>
  <c r="D547" i="2"/>
  <c r="G547" i="2"/>
  <c r="H547" i="2"/>
  <c r="D548" i="2"/>
  <c r="G548" i="2"/>
  <c r="H548" i="2"/>
  <c r="D549" i="2"/>
  <c r="G549" i="2"/>
  <c r="H549" i="2"/>
  <c r="D550" i="2"/>
  <c r="G550" i="2"/>
  <c r="H550" i="2"/>
  <c r="D551" i="2"/>
  <c r="G551" i="2"/>
  <c r="H551" i="2"/>
  <c r="D552" i="2"/>
  <c r="G552" i="2"/>
  <c r="H552" i="2"/>
  <c r="D553" i="2"/>
  <c r="G553" i="2"/>
  <c r="H553" i="2"/>
  <c r="D554" i="2"/>
  <c r="G554" i="2"/>
  <c r="H554" i="2"/>
  <c r="D555" i="2"/>
  <c r="G555" i="2"/>
  <c r="H555" i="2"/>
  <c r="D556" i="2"/>
  <c r="G556" i="2"/>
  <c r="H556" i="2"/>
  <c r="D557" i="2"/>
  <c r="G557" i="2"/>
  <c r="H557" i="2"/>
  <c r="D558" i="2"/>
  <c r="G558" i="2"/>
  <c r="H558" i="2"/>
  <c r="D559" i="2"/>
  <c r="G559" i="2"/>
  <c r="H559" i="2"/>
  <c r="D560" i="2"/>
  <c r="G560" i="2"/>
  <c r="H560" i="2"/>
  <c r="D561" i="2"/>
  <c r="G561" i="2"/>
  <c r="H561" i="2"/>
  <c r="D562" i="2"/>
  <c r="G562" i="2"/>
  <c r="H562" i="2"/>
  <c r="D563" i="2"/>
  <c r="G563" i="2"/>
  <c r="H563" i="2"/>
  <c r="D564" i="2"/>
  <c r="G564" i="2"/>
  <c r="H564" i="2"/>
  <c r="D565" i="2"/>
  <c r="G565" i="2"/>
  <c r="H565" i="2"/>
  <c r="D566" i="2"/>
  <c r="G566" i="2"/>
  <c r="H566" i="2"/>
  <c r="D567" i="2"/>
  <c r="G567" i="2"/>
  <c r="H567" i="2"/>
  <c r="D568" i="2"/>
  <c r="G568" i="2"/>
  <c r="H568" i="2"/>
  <c r="D569" i="2"/>
  <c r="G569" i="2"/>
  <c r="H569" i="2"/>
  <c r="D570" i="2"/>
  <c r="G570" i="2"/>
  <c r="H570" i="2"/>
  <c r="D571" i="2"/>
  <c r="G571" i="2"/>
  <c r="H571" i="2"/>
  <c r="D572" i="2"/>
  <c r="G572" i="2"/>
  <c r="H572" i="2"/>
  <c r="D573" i="2"/>
  <c r="G573" i="2"/>
  <c r="H573" i="2"/>
  <c r="D574" i="2"/>
  <c r="G574" i="2"/>
  <c r="H574" i="2"/>
  <c r="D575" i="2"/>
  <c r="G575" i="2"/>
  <c r="H575" i="2"/>
  <c r="D576" i="2"/>
  <c r="G576" i="2"/>
  <c r="H576" i="2"/>
  <c r="D577" i="2"/>
  <c r="G577" i="2"/>
  <c r="H577" i="2"/>
  <c r="D578" i="2"/>
  <c r="G578" i="2"/>
  <c r="H578" i="2"/>
  <c r="D579" i="2"/>
  <c r="G579" i="2"/>
  <c r="H579" i="2"/>
  <c r="D580" i="2"/>
  <c r="G580" i="2"/>
  <c r="H580" i="2"/>
  <c r="D581" i="2"/>
  <c r="G581" i="2"/>
  <c r="H581" i="2"/>
  <c r="D582" i="2"/>
  <c r="G582" i="2"/>
  <c r="H582" i="2"/>
  <c r="D583" i="2"/>
  <c r="G583" i="2"/>
  <c r="H583" i="2"/>
  <c r="D584" i="2"/>
  <c r="G584" i="2"/>
  <c r="H584" i="2"/>
  <c r="D585" i="2"/>
  <c r="G585" i="2"/>
  <c r="H585" i="2"/>
  <c r="D586" i="2"/>
  <c r="G586" i="2"/>
  <c r="H586" i="2"/>
  <c r="D587" i="2"/>
  <c r="G587" i="2"/>
  <c r="H587" i="2"/>
  <c r="D588" i="2"/>
  <c r="G588" i="2"/>
  <c r="H588" i="2"/>
  <c r="D589" i="2"/>
  <c r="G589" i="2"/>
  <c r="H589" i="2"/>
  <c r="D590" i="2"/>
  <c r="G590" i="2"/>
  <c r="H590" i="2"/>
  <c r="D591" i="2"/>
  <c r="G591" i="2"/>
  <c r="H591" i="2"/>
  <c r="D592" i="2"/>
  <c r="G592" i="2"/>
  <c r="H592" i="2"/>
  <c r="D593" i="2"/>
  <c r="G593" i="2"/>
  <c r="H593" i="2"/>
  <c r="D594" i="2"/>
  <c r="G594" i="2"/>
  <c r="H594" i="2"/>
  <c r="D595" i="2"/>
  <c r="G595" i="2"/>
  <c r="H595" i="2"/>
  <c r="D596" i="2"/>
  <c r="G596" i="2"/>
  <c r="H596" i="2"/>
  <c r="D597" i="2"/>
  <c r="G597" i="2"/>
  <c r="H597" i="2"/>
  <c r="D598" i="2"/>
  <c r="G598" i="2"/>
  <c r="H598" i="2"/>
  <c r="D599" i="2"/>
  <c r="G599" i="2"/>
  <c r="H599" i="2"/>
  <c r="D600" i="2"/>
  <c r="G600" i="2"/>
  <c r="H600" i="2"/>
  <c r="D601" i="2"/>
  <c r="G601" i="2"/>
  <c r="H601" i="2"/>
  <c r="D602" i="2"/>
  <c r="G602" i="2"/>
  <c r="H602" i="2"/>
  <c r="D603" i="2"/>
  <c r="G603" i="2"/>
  <c r="H603" i="2"/>
  <c r="D604" i="2"/>
  <c r="G604" i="2"/>
  <c r="H604" i="2"/>
  <c r="D605" i="2"/>
  <c r="G605" i="2"/>
  <c r="H605" i="2"/>
  <c r="D606" i="2"/>
  <c r="G606" i="2"/>
  <c r="H606" i="2"/>
  <c r="D607" i="2"/>
  <c r="G607" i="2"/>
  <c r="H607" i="2"/>
  <c r="D608" i="2"/>
  <c r="G608" i="2"/>
  <c r="H608" i="2"/>
  <c r="D609" i="2"/>
  <c r="G609" i="2"/>
  <c r="H609" i="2"/>
  <c r="D610" i="2"/>
  <c r="G610" i="2"/>
  <c r="H610" i="2"/>
  <c r="D611" i="2"/>
  <c r="G611" i="2"/>
  <c r="H611" i="2"/>
  <c r="D612" i="2"/>
  <c r="G612" i="2"/>
  <c r="H612" i="2"/>
  <c r="D613" i="2"/>
  <c r="G613" i="2"/>
  <c r="H613" i="2"/>
  <c r="D614" i="2"/>
  <c r="G614" i="2"/>
  <c r="H614" i="2"/>
  <c r="D615" i="2"/>
  <c r="G615" i="2"/>
  <c r="H615" i="2"/>
  <c r="D616" i="2"/>
  <c r="G616" i="2"/>
  <c r="H616" i="2"/>
  <c r="D617" i="2"/>
  <c r="G617" i="2"/>
  <c r="H617" i="2"/>
  <c r="D618" i="2"/>
  <c r="G618" i="2"/>
  <c r="H618" i="2"/>
  <c r="D619" i="2"/>
  <c r="G619" i="2"/>
  <c r="H619" i="2"/>
  <c r="D620" i="2"/>
  <c r="G620" i="2"/>
  <c r="H620" i="2"/>
  <c r="D621" i="2"/>
  <c r="G621" i="2"/>
  <c r="H621" i="2"/>
  <c r="D622" i="2"/>
  <c r="G622" i="2"/>
  <c r="H622" i="2"/>
  <c r="D623" i="2"/>
  <c r="G623" i="2"/>
  <c r="H623" i="2"/>
  <c r="D624" i="2"/>
  <c r="G624" i="2"/>
  <c r="H624" i="2"/>
  <c r="D625" i="2"/>
  <c r="G625" i="2"/>
  <c r="H625" i="2"/>
  <c r="D626" i="2"/>
  <c r="G626" i="2"/>
  <c r="H626" i="2"/>
  <c r="D627" i="2"/>
  <c r="G627" i="2"/>
  <c r="H627" i="2"/>
  <c r="D628" i="2"/>
  <c r="G628" i="2"/>
  <c r="H628" i="2"/>
  <c r="D629" i="2"/>
  <c r="G629" i="2"/>
  <c r="H629" i="2"/>
  <c r="D630" i="2"/>
  <c r="G630" i="2"/>
  <c r="H630" i="2"/>
  <c r="D631" i="2"/>
  <c r="G631" i="2"/>
  <c r="H631" i="2"/>
  <c r="D632" i="2"/>
  <c r="G632" i="2"/>
  <c r="H632" i="2"/>
  <c r="D633" i="2"/>
  <c r="G633" i="2"/>
  <c r="H633" i="2"/>
  <c r="D634" i="2"/>
  <c r="G634" i="2"/>
  <c r="H634" i="2"/>
  <c r="D635" i="2"/>
  <c r="G635" i="2"/>
  <c r="H635" i="2"/>
  <c r="D636" i="2"/>
  <c r="G636" i="2"/>
  <c r="H636" i="2"/>
  <c r="D637" i="2"/>
  <c r="G637" i="2"/>
  <c r="H637" i="2"/>
  <c r="D638" i="2"/>
  <c r="G638" i="2"/>
  <c r="H638" i="2"/>
  <c r="D639" i="2"/>
  <c r="G639" i="2"/>
  <c r="H639" i="2"/>
  <c r="D640" i="2"/>
  <c r="G640" i="2"/>
  <c r="H640" i="2"/>
  <c r="D641" i="2"/>
  <c r="G641" i="2"/>
  <c r="H641" i="2"/>
  <c r="D642" i="2"/>
  <c r="G642" i="2"/>
  <c r="H642" i="2"/>
  <c r="D643" i="2"/>
  <c r="G643" i="2"/>
  <c r="H643" i="2"/>
  <c r="D644" i="2"/>
  <c r="G644" i="2"/>
  <c r="H644" i="2"/>
  <c r="D645" i="2"/>
  <c r="G645" i="2"/>
  <c r="H645" i="2"/>
  <c r="D646" i="2"/>
  <c r="G646" i="2"/>
  <c r="H646" i="2"/>
  <c r="C103" i="1"/>
  <c r="D103" i="1"/>
  <c r="G105" i="1" l="1"/>
  <c r="G104" i="1"/>
  <c r="E103" i="1"/>
  <c r="F103" i="1"/>
  <c r="E102" i="1"/>
  <c r="F102" i="1"/>
  <c r="C102" i="1"/>
  <c r="D102" i="1"/>
  <c r="E100" i="1"/>
  <c r="E101" i="1"/>
  <c r="F99" i="1"/>
  <c r="F100" i="1"/>
  <c r="F101" i="1"/>
  <c r="C100" i="1"/>
  <c r="C101" i="1"/>
  <c r="D100" i="1"/>
  <c r="D101" i="1"/>
  <c r="C99" i="1"/>
  <c r="D99" i="1"/>
  <c r="E99" i="1"/>
  <c r="E97" i="1"/>
  <c r="E98" i="1"/>
  <c r="F97" i="1"/>
  <c r="C98" i="1"/>
  <c r="D98" i="1"/>
  <c r="F98" i="1"/>
  <c r="C97" i="1"/>
  <c r="D97" i="1"/>
  <c r="E92" i="1"/>
  <c r="E93" i="1"/>
  <c r="F92" i="1"/>
  <c r="F93" i="1"/>
  <c r="C96" i="1"/>
  <c r="D96" i="1"/>
  <c r="C92" i="1"/>
  <c r="C93" i="1"/>
  <c r="C94" i="1"/>
  <c r="C95" i="1"/>
  <c r="D92" i="1"/>
  <c r="D93" i="1"/>
  <c r="D94" i="1"/>
  <c r="D95" i="1"/>
  <c r="C91" i="1"/>
  <c r="D91" i="1"/>
  <c r="E91" i="1"/>
  <c r="F91" i="1"/>
  <c r="C90" i="1"/>
  <c r="D90" i="1"/>
  <c r="C89" i="1"/>
  <c r="D89" i="1"/>
  <c r="G103" i="1" l="1"/>
  <c r="E94" i="1"/>
  <c r="E95" i="1"/>
  <c r="G102" i="1"/>
  <c r="E96" i="1"/>
  <c r="E90" i="1"/>
  <c r="F94" i="1"/>
  <c r="F96" i="1"/>
  <c r="F90" i="1"/>
  <c r="F95" i="1"/>
  <c r="G100" i="1"/>
  <c r="G101" i="1"/>
  <c r="G99" i="1"/>
  <c r="G98" i="1"/>
  <c r="G97" i="1"/>
  <c r="G93" i="1"/>
  <c r="G92" i="1"/>
  <c r="G91" i="1"/>
  <c r="E89" i="1"/>
  <c r="F89" i="1"/>
  <c r="F71" i="1"/>
  <c r="F69" i="1"/>
  <c r="F72" i="1"/>
  <c r="F74" i="1"/>
  <c r="F70" i="1"/>
  <c r="F73" i="1"/>
  <c r="F49" i="1"/>
  <c r="F67" i="1"/>
  <c r="F58" i="1"/>
  <c r="F64" i="1"/>
  <c r="F60" i="1"/>
  <c r="F65" i="1"/>
  <c r="F75" i="1"/>
  <c r="F77" i="1"/>
  <c r="F78" i="1"/>
  <c r="F81" i="1"/>
  <c r="F82" i="1"/>
  <c r="F84" i="1"/>
  <c r="F85" i="1"/>
  <c r="F86" i="1"/>
  <c r="F88" i="1"/>
  <c r="E88" i="1"/>
  <c r="C88" i="1"/>
  <c r="D88" i="1"/>
  <c r="C87" i="1"/>
  <c r="D87" i="1"/>
  <c r="C86" i="1"/>
  <c r="D86" i="1"/>
  <c r="C85" i="1"/>
  <c r="D85" i="1"/>
  <c r="E86" i="1"/>
  <c r="E85" i="1"/>
  <c r="G94" i="1" l="1"/>
  <c r="G95" i="1"/>
  <c r="G96" i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E84" i="1"/>
  <c r="E83" i="1"/>
  <c r="C84" i="1"/>
  <c r="D84" i="1"/>
  <c r="C83" i="1"/>
  <c r="D83" i="1"/>
  <c r="E82" i="1"/>
  <c r="E81" i="1"/>
  <c r="E80" i="1"/>
  <c r="C82" i="1"/>
  <c r="D82" i="1"/>
  <c r="C81" i="1"/>
  <c r="D81" i="1"/>
  <c r="C80" i="1"/>
  <c r="D80" i="1"/>
  <c r="C79" i="1"/>
  <c r="D79" i="1"/>
  <c r="E78" i="1"/>
  <c r="E77" i="1"/>
  <c r="E76" i="1"/>
  <c r="C78" i="1"/>
  <c r="D78" i="1"/>
  <c r="C77" i="1"/>
  <c r="D77" i="1"/>
  <c r="C76" i="1"/>
  <c r="D76" i="1"/>
  <c r="E75" i="1"/>
  <c r="C75" i="1"/>
  <c r="D75" i="1"/>
  <c r="E65" i="1"/>
  <c r="E60" i="1"/>
  <c r="E57" i="1"/>
  <c r="E64" i="1"/>
  <c r="C65" i="1"/>
  <c r="D65" i="1"/>
  <c r="C60" i="1"/>
  <c r="D60" i="1"/>
  <c r="C57" i="1"/>
  <c r="D57" i="1"/>
  <c r="C48" i="1"/>
  <c r="D48" i="1"/>
  <c r="C64" i="1"/>
  <c r="D64" i="1"/>
  <c r="D47" i="1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<sst xmlns="http://schemas.openxmlformats.org/spreadsheetml/2006/main" count="1820" uniqueCount="122">
  <si>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</si>
  <si>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</si>
  <si>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</si>
  <si>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</si>
  <si>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</si>
  <si>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</si>
  <si>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</si>
  <si>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</si>
  <si>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</si>
  <si>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</si>
  <si>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</si>
  <si>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</si>
  <si>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</si>
  <si>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</si>
  <si>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</si>
  <si>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</si>
  <si>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</si>
  <si>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</si>
  <si>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</si>
  <si>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</si>
  <si>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</si>
  <si>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</si>
  <si>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</si>
  <si>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</si>
  <si>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</si>
  <si>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</si>
  <si>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</si>
  <si>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</si>
  <si>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</si>
  <si>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</si>
  <si>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</si>
  <si>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</si>
  <si>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</si>
  <si>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</si>
  <si>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</si>
  <si>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</si>
  <si>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</si>
  <si>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</si>
  <si>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</si>
  <si>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</si>
  <si>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</si>
  <si>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</si>
  <si>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</si>
  <si>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</si>
  <si>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</si>
  <si>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</si>
  <si>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</si>
  <si>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</si>
  <si>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</si>
  <si>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</si>
  <si>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</si>
  <si>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</si>
  <si>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</si>
  <si>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</si>
  <si>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</si>
  <si>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</si>
  <si>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</si>
  <si>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</si>
  <si>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</si>
  <si>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</si>
  <si>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</si>
  <si>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</si>
  <si>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</si>
  <si>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</si>
  <si>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</si>
  <si>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</si>
  <si>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</si>
  <si>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</si>
  <si>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</si>
  <si>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</si>
  <si>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</si>
  <si>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</si>
  <si>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</si>
  <si>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</si>
  <si>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</si>
  <si>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</si>
  <si>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</si>
  <si>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</si>
  <si>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</si>
  <si>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</si>
  <si>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</si>
  <si>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</si>
  <si>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</si>
  <si>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</si>
  <si>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</si>
  <si>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</si>
  <si>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</si>
  <si>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</si>
  <si>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</si>
  <si>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</si>
  <si>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</si>
  <si>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</si>
  <si>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</si>
  <si>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</si>
  <si>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</si>
  <si>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</si>
  <si>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</si>
  <si>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</si>
  <si>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</si>
  <si>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</si>
  <si>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</si>
  <si>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</si>
  <si>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</si>
  <si>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</si>
  <si>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</si>
  <si>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</si>
  <si>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</si>
  <si>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</si>
  <si>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</si>
  <si>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</si>
  <si>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</si>
  <si>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</si>
  <si>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</si>
  <si>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</si>
  <si>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</si>
  <si>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</si>
  <si>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</si>
  <si>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</si>
  <si>
    <t>Виктор Царьков</t>
  </si>
  <si>
    <t>Саша Д.</t>
  </si>
  <si>
    <t>Сергей (Bu+1)</t>
  </si>
  <si>
    <t>Кирилл (Bu+1)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</si>
</sst>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4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4" fillId="0" borderId="6" xfId="0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0" fontId="4" fillId="0" borderId="1" xfId="0" applyFont="1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5" totalsRowShown="0" headerRowDxfId="35" headerRowBorderDxfId="34" tableBorderDxfId="33" totalsRowBorderDxfId="32">
  <autoFilter ref="A1:G105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741" totalsRowShown="0" headerRowDxfId="24" dataDxfId="22" headerRowBorderDxfId="23" tableBorderDxfId="21" totalsRowBorderDxfId="20">
  <autoFilter ref="A1:J741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111" totalsRowShown="0" headerRowDxfId="9" dataDxfId="7" headerRowBorderDxfId="8" tableBorderDxfId="6" totalsRowBorderDxfId="5">
  <autoFilter ref="A1:E111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5"/>
  <sheetViews>
    <sheetView topLeftCell="A83" workbookViewId="0">
      <selection activeCell="B104" sqref="B104:B105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68</v>
      </c>
      <c r="D2" s="19">
        <f>SUMIFS(_stats[assists_on_date],_stats[player_id],_players[[#This Row],[player_id]])</f>
        <v>29</v>
      </c>
      <c r="E2" s="19">
        <f>SUMIFS(_stats[wins_on_date],_stats[player_id],_players[[#This Row],[player_id]])</f>
        <v>81</v>
      </c>
      <c r="F2" s="20">
        <f>SUMIFS(_stats[draws_on_date],_stats[player_id],_players[[#This Row],[player_id]])</f>
        <v>5</v>
      </c>
      <c r="G2" s="20">
        <f>SUM(_players[[#This Row],[goals]:[draws]])</f>
        <v>183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43</v>
      </c>
      <c r="D3" s="11">
        <f>SUMIFS(_stats[assists_on_date],_stats[player_id],_players[[#This Row],[player_id]])</f>
        <v>34</v>
      </c>
      <c r="E3" s="11">
        <f>SUMIFS(_stats[wins_on_date],_stats[player_id],_players[[#This Row],[player_id]])</f>
        <v>120</v>
      </c>
      <c r="F3" s="12">
        <f>SUMIFS(_stats[draws_on_date],_stats[player_id],_players[[#This Row],[player_id]])</f>
        <v>15</v>
      </c>
      <c r="G3" s="12">
        <f>SUM(_players[[#This Row],[goals]:[draws]])</f>
        <v>212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69</v>
      </c>
      <c r="D4" s="16">
        <f>SUMIFS(_stats[assists_on_date],_stats[player_id],_players[[#This Row],[player_id]])</f>
        <v>19</v>
      </c>
      <c r="E4" s="16">
        <f>SUMIFS(_stats[wins_on_date],_stats[player_id],_players[[#This Row],[player_id]])</f>
        <v>125</v>
      </c>
      <c r="F4" s="17">
        <f>SUMIFS(_stats[draws_on_date],_stats[player_id],_players[[#This Row],[player_id]])</f>
        <v>14</v>
      </c>
      <c r="G4" s="17">
        <f>SUM(_players[[#This Row],[goals]:[draws]])</f>
        <v>227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17</v>
      </c>
      <c r="D6" s="16">
        <f>SUMIFS(_stats[assists_on_date],_stats[player_id],_players[[#This Row],[player_id]])</f>
        <v>12</v>
      </c>
      <c r="E6" s="16">
        <f>SUMIFS(_stats[wins_on_date],_stats[player_id],_players[[#This Row],[player_id]])</f>
        <v>119</v>
      </c>
      <c r="F6" s="17">
        <f>SUMIFS(_stats[draws_on_date],_stats[player_id],_players[[#This Row],[player_id]])</f>
        <v>15</v>
      </c>
      <c r="G6" s="17">
        <f>SUM(_players[[#This Row],[goals]:[draws]])</f>
        <v>163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34</v>
      </c>
      <c r="D7" s="11">
        <f>SUMIFS(_stats[assists_on_date],_stats[player_id],_players[[#This Row],[player_id]])</f>
        <v>25</v>
      </c>
      <c r="E7" s="11">
        <f>SUMIFS(_stats[wins_on_date],_stats[player_id],_players[[#This Row],[player_id]])</f>
        <v>59</v>
      </c>
      <c r="F7" s="12">
        <f>SUMIFS(_stats[draws_on_date],_stats[player_id],_players[[#This Row],[player_id]])</f>
        <v>10</v>
      </c>
      <c r="G7" s="12">
        <f>SUM(_players[[#This Row],[goals]:[draws]])</f>
        <v>128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23</v>
      </c>
      <c r="D8" s="11">
        <f>SUMIFS(_stats[assists_on_date],_stats[player_id],_players[[#This Row],[player_id]])</f>
        <v>19</v>
      </c>
      <c r="E8" s="11">
        <f>SUMIFS(_stats[wins_on_date],_stats[player_id],_players[[#This Row],[player_id]])</f>
        <v>104</v>
      </c>
      <c r="F8" s="12">
        <f>SUMIFS(_stats[draws_on_date],_stats[player_id],_players[[#This Row],[player_id]])</f>
        <v>17</v>
      </c>
      <c r="G8" s="12">
        <f>SUM(_players[[#This Row],[goals]:[draws]])</f>
        <v>163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64</v>
      </c>
      <c r="F10" s="17">
        <f>SUMIFS(_stats[draws_on_date],_stats[player_id],_players[[#This Row],[player_id]])</f>
        <v>13</v>
      </c>
      <c r="G10" s="17">
        <f>SUM(_players[[#This Row],[goals]:[draws]])</f>
        <v>85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58</v>
      </c>
      <c r="F11" s="22">
        <f>SUMIFS(_stats[draws_on_date],_stats[player_id],_players[[#This Row],[player_id]])</f>
        <v>4</v>
      </c>
      <c r="G11" s="22">
        <f>SUM(_players[[#This Row],[goals]:[draws]])</f>
        <v>110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29</v>
      </c>
      <c r="D12" s="16">
        <f>SUMIFS(_stats[assists_on_date],_stats[player_id],_players[[#This Row],[player_id]])</f>
        <v>32</v>
      </c>
      <c r="E12" s="16">
        <f>SUMIFS(_stats[wins_on_date],_stats[player_id],_players[[#This Row],[player_id]])</f>
        <v>54</v>
      </c>
      <c r="F12" s="17">
        <f>SUMIFS(_stats[draws_on_date],_stats[player_id],_players[[#This Row],[player_id]])</f>
        <v>12</v>
      </c>
      <c r="G12" s="17">
        <f>SUM(_players[[#This Row],[goals]:[draws]])</f>
        <v>127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25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45</v>
      </c>
      <c r="F13" s="12">
        <f>SUMIFS(_stats[draws_on_date],_stats[player_id],_players[[#This Row],[player_id]])</f>
        <v>10</v>
      </c>
      <c r="G13" s="12">
        <f>SUM(_players[[#This Row],[goals]:[draws]])</f>
        <v>96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6</v>
      </c>
      <c r="D14" s="11">
        <f>SUMIFS(_stats[assists_on_date],_stats[player_id],_players[[#This Row],[player_id]])</f>
        <v>7</v>
      </c>
      <c r="E14" s="11">
        <f>SUMIFS(_stats[wins_on_date],_stats[player_id],_players[[#This Row],[player_id]])</f>
        <v>91</v>
      </c>
      <c r="F14" s="12">
        <f>SUMIFS(_stats[draws_on_date],_stats[player_id],_players[[#This Row],[player_id]])</f>
        <v>10</v>
      </c>
      <c r="G14" s="12">
        <f>SUM(_players[[#This Row],[goals]:[draws]])</f>
        <v>114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28</v>
      </c>
      <c r="D18" s="11">
        <f>SUMIFS(_stats[assists_on_date],_stats[player_id],_players[[#This Row],[player_id]])</f>
        <v>27</v>
      </c>
      <c r="E18" s="11">
        <f>SUMIFS(_stats[wins_on_date],_stats[player_id],_players[[#This Row],[player_id]])</f>
        <v>69</v>
      </c>
      <c r="F18" s="12">
        <f>SUMIFS(_stats[draws_on_date],_stats[player_id],_players[[#This Row],[player_id]])</f>
        <v>6</v>
      </c>
      <c r="G18" s="12">
        <f>SUM(_players[[#This Row],[goals]:[draws]])</f>
        <v>130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3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17</v>
      </c>
      <c r="F19" s="17">
        <f>SUMIFS(_stats[draws_on_date],_stats[player_id],_players[[#This Row],[player_id]])</f>
        <v>1</v>
      </c>
      <c r="G19" s="17">
        <f>SUM(_players[[#This Row],[goals]:[draws]])</f>
        <v>30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16</v>
      </c>
      <c r="D20" s="11">
        <f>SUMIFS(_stats[assists_on_date],_stats[player_id],_players[[#This Row],[player_id]])</f>
        <v>13</v>
      </c>
      <c r="E20" s="11">
        <f>SUMIFS(_stats[wins_on_date],_stats[player_id],_players[[#This Row],[player_id]])</f>
        <v>68</v>
      </c>
      <c r="F20" s="12">
        <f>SUMIFS(_stats[draws_on_date],_stats[player_id],_players[[#This Row],[player_id]])</f>
        <v>6</v>
      </c>
      <c r="G20" s="12">
        <f>SUM(_players[[#This Row],[goals]:[draws]])</f>
        <v>103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16</v>
      </c>
      <c r="D21" s="11">
        <f>SUMIFS(_stats[assists_on_date],_stats[player_id],_players[[#This Row],[player_id]])</f>
        <v>26</v>
      </c>
      <c r="E21" s="11">
        <f>SUMIFS(_stats[wins_on_date],_stats[player_id],_players[[#This Row],[player_id]])</f>
        <v>61</v>
      </c>
      <c r="F21" s="12">
        <f>SUMIFS(_stats[draws_on_date],_stats[player_id],_players[[#This Row],[player_id]])</f>
        <v>9</v>
      </c>
      <c r="G21" s="12">
        <f>SUM(_players[[#This Row],[goals]:[draws]])</f>
        <v>112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16</v>
      </c>
      <c r="D23" s="11">
        <f>SUMIFS(_stats[assists_on_date],_stats[player_id],_players[[#This Row],[player_id]])</f>
        <v>23</v>
      </c>
      <c r="E23" s="11">
        <f>SUMIFS(_stats[wins_on_date],_stats[player_id],_players[[#This Row],[player_id]])</f>
        <v>80</v>
      </c>
      <c r="F23" s="12">
        <f>SUMIFS(_stats[draws_on_date],_stats[player_id],_players[[#This Row],[player_id]])</f>
        <v>14</v>
      </c>
      <c r="G23" s="12">
        <f>SUM(_players[[#This Row],[goals]:[draws]])</f>
        <v>133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6</v>
      </c>
      <c r="E24" s="16">
        <f>SUMIFS(_stats[wins_on_date],_stats[player_id],_players[[#This Row],[player_id]])</f>
        <v>18</v>
      </c>
      <c r="F24" s="17">
        <f>SUMIFS(_stats[draws_on_date],_stats[player_id],_players[[#This Row],[player_id]])</f>
        <v>3</v>
      </c>
      <c r="G24" s="17">
        <f>SUM(_players[[#This Row],[goals]:[draws]])</f>
        <v>34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10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58</v>
      </c>
      <c r="F25" s="12">
        <f>SUMIFS(_stats[draws_on_date],_stats[player_id],_players[[#This Row],[player_id]])</f>
        <v>14</v>
      </c>
      <c r="G25" s="12">
        <f>SUM(_players[[#This Row],[goals]:[draws]])</f>
        <v>95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5</v>
      </c>
      <c r="D26" s="16">
        <f>SUMIFS(_stats[assists_on_date],_stats[player_id],_players[[#This Row],[player_id]])</f>
        <v>4</v>
      </c>
      <c r="E26" s="16">
        <f>SUMIFS(_stats[wins_on_date],_stats[player_id],_players[[#This Row],[player_id]])</f>
        <v>28</v>
      </c>
      <c r="F26" s="17">
        <f>SUMIFS(_stats[draws_on_date],_stats[player_id],_players[[#This Row],[player_id]])</f>
        <v>6</v>
      </c>
      <c r="G26" s="17">
        <f>SUM(_players[[#This Row],[goals]:[draws]])</f>
        <v>43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10</v>
      </c>
      <c r="E27" s="11">
        <f>SUMIFS(_stats[wins_on_date],_stats[player_id],_players[[#This Row],[player_id]])</f>
        <v>67</v>
      </c>
      <c r="F27" s="12">
        <f>SUMIFS(_stats[draws_on_date],_stats[player_id],_players[[#This Row],[player_id]])</f>
        <v>7</v>
      </c>
      <c r="G27" s="12">
        <f>SUM(_players[[#This Row],[goals]:[draws]])</f>
        <v>95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2</v>
      </c>
      <c r="E28" s="11">
        <f>SUMIFS(_stats[wins_on_date],_stats[player_id],_players[[#This Row],[player_id]])</f>
        <v>40</v>
      </c>
      <c r="F28" s="12">
        <f>SUMIFS(_stats[draws_on_date],_stats[player_id],_players[[#This Row],[player_id]])</f>
        <v>9</v>
      </c>
      <c r="G28" s="12">
        <f>SUM(_players[[#This Row],[goals]:[draws]])</f>
        <v>52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5</v>
      </c>
      <c r="E29" s="16">
        <f>SUMIFS(_stats[wins_on_date],_stats[player_id],_players[[#This Row],[player_id]])</f>
        <v>48</v>
      </c>
      <c r="F29" s="17">
        <f>SUMIFS(_stats[draws_on_date],_stats[player_id],_players[[#This Row],[player_id]])</f>
        <v>4</v>
      </c>
      <c r="G29" s="17">
        <f>SUM(_players[[#This Row],[goals]:[draws]])</f>
        <v>62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9</v>
      </c>
      <c r="E31" s="16">
        <f>SUMIFS(_stats[wins_on_date],_stats[player_id],_players[[#This Row],[player_id]])</f>
        <v>49</v>
      </c>
      <c r="F31" s="17">
        <f>SUMIFS(_stats[draws_on_date],_stats[player_id],_players[[#This Row],[player_id]])</f>
        <v>2</v>
      </c>
      <c r="G31" s="17">
        <f>SUM(_players[[#This Row],[goals]:[draws]])</f>
        <v>65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3</v>
      </c>
      <c r="D35" s="16">
        <f>SUMIFS(_stats[assists_on_date],_stats[player_id],_players[[#This Row],[player_id]])</f>
        <v>6</v>
      </c>
      <c r="E35" s="16">
        <f>SUMIFS(_stats[wins_on_date],_stats[player_id],_players[[#This Row],[player_id]])</f>
        <v>44</v>
      </c>
      <c r="F35" s="17">
        <f>SUMIFS(_stats[draws_on_date],_stats[player_id],_players[[#This Row],[player_id]])</f>
        <v>6</v>
      </c>
      <c r="G35" s="17">
        <f>SUM(_players[[#This Row],[goals]:[draws]])</f>
        <v>59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15</v>
      </c>
      <c r="D36" s="11">
        <f>SUMIFS(_stats[assists_on_date],_stats[player_id],_players[[#This Row],[player_id]])</f>
        <v>4</v>
      </c>
      <c r="E36" s="11">
        <f>SUMIFS(_stats[wins_on_date],_stats[player_id],_players[[#This Row],[player_id]])</f>
        <v>42</v>
      </c>
      <c r="F36" s="12">
        <f>SUMIFS(_stats[draws_on_date],_stats[player_id],_players[[#This Row],[player_id]])</f>
        <v>6</v>
      </c>
      <c r="G36" s="12">
        <f>SUM(_players[[#This Row],[goals]:[draws]])</f>
        <v>67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76</v>
      </c>
      <c r="F39" s="12">
        <f>SUMIFS(_stats[draws_on_date],_stats[player_id],_players[[#This Row],[player_id]])</f>
        <v>17</v>
      </c>
      <c r="G39" s="12">
        <f>SUM(_players[[#This Row],[goals]:[draws]])</f>
        <v>93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14</v>
      </c>
      <c r="D41" s="11">
        <f>SUMIFS(_stats[assists_on_date],_stats[player_id],_players[[#This Row],[player_id]])</f>
        <v>9</v>
      </c>
      <c r="E41" s="11">
        <f>SUMIFS(_stats[wins_on_date],_stats[player_id],_players[[#This Row],[player_id]])</f>
        <v>48</v>
      </c>
      <c r="F41" s="12">
        <f>SUMIFS(_stats[draws_on_date],_stats[player_id],_players[[#This Row],[player_id]])</f>
        <v>9</v>
      </c>
      <c r="G41" s="12">
        <f>SUM(_players[[#This Row],[goals]:[draws]])</f>
        <v>80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6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26</v>
      </c>
      <c r="F42" s="17">
        <f>SUMIFS(_stats[draws_on_date],_stats[player_id],_players[[#This Row],[player_id]])</f>
        <v>2</v>
      </c>
      <c r="G42" s="17">
        <f>SUM(_players[[#This Row],[goals]:[draws]])</f>
        <v>40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3</v>
      </c>
      <c r="E48" s="16">
        <f>SUMIFS(_stats[wins_on_date],_stats[player_id],_players[[#This Row],[player_id]])</f>
        <v>31</v>
      </c>
      <c r="F48" s="17">
        <f>SUMIFS(_stats[draws_on_date],_stats[player_id],_players[[#This Row],[player_id]])</f>
        <v>9</v>
      </c>
      <c r="G48" s="17">
        <f>SUM(_players[[#This Row],[goals]:[draws]])</f>
        <v>44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25</v>
      </c>
      <c r="F50" s="12">
        <f>SUMIFS(_stats[draws_on_date],_stats[player_id],_players[[#This Row],[player_id]])</f>
        <v>0</v>
      </c>
      <c r="G50" s="12">
        <f>SUM(_players[[#This Row],[goals]:[draws]])</f>
        <v>26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1</v>
      </c>
      <c r="E54" s="10">
        <f>SUMIFS(_stats[wins_on_date],_stats[player_id],_players[[#This Row],[player_id]])</f>
        <v>13</v>
      </c>
      <c r="F54" s="18">
        <f>SUMIFS(_stats[draws_on_date],_stats[player_id],_players[[#This Row],[player_id]])</f>
        <v>4</v>
      </c>
      <c r="G54" s="18">
        <f>SUM(_players[[#This Row],[goals]:[draws]])</f>
        <v>18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4</v>
      </c>
      <c r="E59" s="10">
        <f>SUMIFS(_stats[wins_on_date],_stats[player_id],_players[[#This Row],[player_id]])</f>
        <v>23</v>
      </c>
      <c r="F59" s="18">
        <f>SUMIFS(_stats[draws_on_date],_stats[player_id],_players[[#This Row],[player_id]])</f>
        <v>2</v>
      </c>
      <c r="G59" s="18">
        <f>SUM(_players[[#This Row],[goals]:[draws]])</f>
        <v>33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5</v>
      </c>
      <c r="D64" s="10">
        <f>SUMIFS(_stats[assists_on_date],_stats[player_id],_players[[#This Row],[player_id]])</f>
        <v>6</v>
      </c>
      <c r="E64" s="10">
        <f>SUMIFS(_stats[wins_on_date],_stats[player_id],_players[[#This Row],[player_id]])</f>
        <v>24</v>
      </c>
      <c r="F64" s="18">
        <f>SUMIFS(_stats[draws_on_date],_stats[player_id],_players[[#This Row],[player_id]])</f>
        <v>5</v>
      </c>
      <c r="G64" s="18">
        <f>SUM(_players[[#This Row],[goals]:[draws]])</f>
        <v>40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10</v>
      </c>
      <c r="D66" s="10">
        <f>SUMIFS(_stats[assists_on_date],_stats[player_id],_players[[#This Row],[player_id]])</f>
        <v>5</v>
      </c>
      <c r="E66" s="10">
        <f>SUMIFS(_stats[wins_on_date],_stats[player_id],_players[[#This Row],[player_id]])</f>
        <v>13</v>
      </c>
      <c r="F66" s="18">
        <f>SUMIFS(_stats[draws_on_date],_stats[player_id],_players[[#This Row],[player_id]])</f>
        <v>2</v>
      </c>
      <c r="G66" s="18">
        <f>SUM(_players[[#This Row],[goals]:[draws]])</f>
        <v>30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8</v>
      </c>
      <c r="D68" s="7">
        <f>SUMIFS(_stats[assists_on_date],_stats[player_id],_players[[#This Row],[player_id]])</f>
        <v>12</v>
      </c>
      <c r="E68" s="7">
        <f>SUMIFS(_stats[wins_on_date],_stats[player_id],_players[[#This Row],[player_id]])</f>
        <v>25</v>
      </c>
      <c r="F68" s="8">
        <f>SUMIFS(_stats[draws_on_date],_stats[player_id],_players[[#This Row],[player_id]])</f>
        <v>1</v>
      </c>
      <c r="G68" s="8">
        <f>SUM(_players[[#This Row],[goals]:[draws]])</f>
        <v>46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2</v>
      </c>
      <c r="D71" s="10">
        <f>SUMIFS(_stats[assists_on_date],_stats[player_id],_players[[#This Row],[player_id]])</f>
        <v>1</v>
      </c>
      <c r="E71" s="10">
        <f>SUMIFS(_stats[wins_on_date],_stats[player_id],_players[[#This Row],[player_id]])</f>
        <v>4</v>
      </c>
      <c r="F71" s="18">
        <f>SUMIFS(_stats[draws_on_date],_stats[player_id],_players[[#This Row],[player_id]])</f>
        <v>3</v>
      </c>
      <c r="G71" s="18">
        <f>SUM(_players[[#This Row],[goals]:[draws]])</f>
        <v>10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30</v>
      </c>
      <c r="D76" s="10">
        <f>SUMIFS(_stats[assists_on_date],_stats[player_id],_players[[#This Row],[player_id]])</f>
        <v>18</v>
      </c>
      <c r="E76" s="10">
        <f>SUMIFS(_stats[wins_on_date],_stats[player_id],_players[[#This Row],[player_id]])</f>
        <v>33</v>
      </c>
      <c r="F76" s="18">
        <f>SUMIFS(_stats[draws_on_date],_stats[player_id],_players[[#This Row],[player_id]])</f>
        <v>6</v>
      </c>
      <c r="G76" s="18">
        <f>SUM(_players[[#This Row],[goals]:[draws]])</f>
        <v>87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28</v>
      </c>
      <c r="D79" s="10">
        <f>SUMIFS(_stats[assists_on_date],_stats[player_id],_players[[#This Row],[player_id]])</f>
        <v>10</v>
      </c>
      <c r="E79" s="10">
        <f>SUMIFS(_stats[wins_on_date],_stats[player_id],_players[[#This Row],[player_id]])</f>
        <v>39</v>
      </c>
      <c r="F79" s="18">
        <f>SUMIFS(_stats[draws_on_date],_stats[player_id],_players[[#This Row],[player_id]])</f>
        <v>10</v>
      </c>
      <c r="G79" s="18">
        <f>SUM(_players[[#This Row],[goals]:[draws]])</f>
        <v>87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8</v>
      </c>
      <c r="D90" s="10">
        <f>SUMIFS(_stats[assists_on_date],_stats[player_id],_players[[#This Row],[player_id]])</f>
        <v>4</v>
      </c>
      <c r="E90" s="10">
        <f>SUMIFS(_stats[wins_on_date],_stats[player_id],_players[[#This Row],[player_id]])</f>
        <v>12</v>
      </c>
      <c r="F90" s="18">
        <f>SUMIFS(_stats[draws_on_date],_stats[player_id],_players[[#This Row],[player_id]])</f>
        <v>9</v>
      </c>
      <c r="G90" s="18">
        <f>SUM(_players[[#This Row],[goals]:[draws]])</f>
        <v>33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5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10</v>
      </c>
      <c r="F93" s="18">
        <f>SUMIFS(_stats[draws_on_date],_stats[player_id],_players[[#This Row],[player_id]])</f>
        <v>1</v>
      </c>
      <c r="G93" s="17">
        <f>SUM(_players[[#This Row],[goals]:[draws]])</f>
        <v>17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6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10</v>
      </c>
      <c r="F94" s="18">
        <f>SUMIFS(_stats[draws_on_date],_stats[player_id],_players[[#This Row],[player_id]])</f>
        <v>5</v>
      </c>
      <c r="G94" s="17">
        <f>SUM(_players[[#This Row],[goals]:[draws]])</f>
        <v>25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2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22</v>
      </c>
      <c r="F95" s="18">
        <f>SUMIFS(_stats[draws_on_date],_stats[player_id],_players[[#This Row],[player_id]])</f>
        <v>5</v>
      </c>
      <c r="G95" s="17">
        <f>SUM(_players[[#This Row],[goals]:[draws]])</f>
        <v>29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3</v>
      </c>
      <c r="D96" s="10">
        <f>SUMIFS(_stats[assists_on_date],_stats[player_id],_players[[#This Row],[player_id]])</f>
        <v>4</v>
      </c>
      <c r="E96" s="10">
        <f>SUMIFS(_stats[wins_on_date],_stats[player_id],_players[[#This Row],[player_id]])</f>
        <v>14</v>
      </c>
      <c r="F96" s="18">
        <f>SUMIFS(_stats[draws_on_date],_stats[player_id],_players[[#This Row],[player_id]])</f>
        <v>8</v>
      </c>
      <c r="G96" s="18">
        <f>SUM(_players[[#This Row],[goals]:[draws]])</f>
        <v>29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7</v>
      </c>
      <c r="D97" s="10">
        <f>SUMIFS(_stats[assists_on_date],_stats[player_id],_players[[#This Row],[player_id]])</f>
        <v>2</v>
      </c>
      <c r="E97" s="10">
        <f>SUMIFS(_stats[wins_on_date],_stats[player_id],_players[[#This Row],[player_id]])</f>
        <v>13</v>
      </c>
      <c r="F97" s="18">
        <f>SUMIFS(_stats[draws_on_date],_stats[player_id],_players[[#This Row],[player_id]])</f>
        <v>4</v>
      </c>
      <c r="G97" s="18">
        <f>SUM(_players[[#This Row],[goals]:[draws]])</f>
        <v>26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1" t="s">
        <v>115</v>
      </c>
      <c r="B99" s="31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6" t="s">
        <v>116</v>
      </c>
      <c r="B100" s="36" t="s">
        <v>116</v>
      </c>
      <c r="C100" s="16">
        <f>SUMIFS(_stats[goals_on_date],_stats[player_id],_players[[#This Row],[player_id]])</f>
        <v>0</v>
      </c>
      <c r="D100" s="16">
        <f>SUMIFS(_stats[assists_on_date],_stats[player_id],_players[[#This Row],[player_id]])</f>
        <v>1</v>
      </c>
      <c r="E100" s="16">
        <f>SUMIFS(_stats[wins_on_date],_stats[player_id],_players[[#This Row],[player_id]])</f>
        <v>3</v>
      </c>
      <c r="F100" s="18">
        <f>SUMIFS(_stats[draws_on_date],_stats[player_id],_players[[#This Row],[player_id]])</f>
        <v>5</v>
      </c>
      <c r="G100" s="17">
        <f>SUM(_players[[#This Row],[goals]:[draws]])</f>
        <v>9</v>
      </c>
    </row>
    <row r="101" spans="1:7" x14ac:dyDescent="0.25">
      <c r="A101" s="36" t="s">
        <v>117</v>
      </c>
      <c r="B101" s="36" t="s">
        <v>117</v>
      </c>
      <c r="C101" s="16">
        <f>SUMIFS(_stats[goals_on_date],_stats[player_id],_players[[#This Row],[player_id]])</f>
        <v>3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8</v>
      </c>
      <c r="F101" s="18">
        <f>SUMIFS(_stats[draws_on_date],_stats[player_id],_players[[#This Row],[player_id]])</f>
        <v>4</v>
      </c>
      <c r="G101" s="17">
        <f>SUM(_players[[#This Row],[goals]:[draws]])</f>
        <v>15</v>
      </c>
    </row>
    <row r="102" spans="1:7" x14ac:dyDescent="0.25">
      <c r="A102" s="31" t="s">
        <v>118</v>
      </c>
      <c r="B102" s="31" t="s">
        <v>118</v>
      </c>
      <c r="C102" s="10">
        <f>SUMIFS(_stats[goals_on_date],_stats[player_id],_players[[#This Row],[player_id]])</f>
        <v>5</v>
      </c>
      <c r="D102" s="10">
        <f>SUMIFS(_stats[assists_on_date],_stats[player_id],_players[[#This Row],[player_id]])</f>
        <v>2</v>
      </c>
      <c r="E102" s="10">
        <f>SUMIFS(_stats[wins_on_date],_stats[player_id],_players[[#This Row],[player_id]])</f>
        <v>20</v>
      </c>
      <c r="F102" s="18">
        <f>SUMIFS(_stats[draws_on_date],_stats[player_id],_players[[#This Row],[player_id]])</f>
        <v>1</v>
      </c>
      <c r="G102" s="18">
        <f>SUM(_players[[#This Row],[goals]:[draws]])</f>
        <v>28</v>
      </c>
    </row>
    <row r="103" spans="1:7" x14ac:dyDescent="0.25">
      <c r="A103" s="31" t="s">
        <v>119</v>
      </c>
      <c r="B103" s="31" t="s">
        <v>119</v>
      </c>
      <c r="C103" s="10">
        <f>SUMIFS(_stats[goals_on_date],_stats[player_id],_players[[#This Row],[player_id]])</f>
        <v>0</v>
      </c>
      <c r="D103" s="10">
        <f>SUMIFS(_stats[assists_on_date],_stats[player_id],_players[[#This Row],[player_id]])</f>
        <v>1</v>
      </c>
      <c r="E103" s="10">
        <f>SUMIFS(_stats[wins_on_date],_stats[player_id],_players[[#This Row],[player_id]])</f>
        <v>3</v>
      </c>
      <c r="F103" s="18">
        <f>SUMIFS(_stats[draws_on_date],_stats[player_id],_players[[#This Row],[player_id]])</f>
        <v>2</v>
      </c>
      <c r="G103" s="18">
        <f>SUM(_players[[#This Row],[goals]:[draws]])</f>
        <v>6</v>
      </c>
    </row>
    <row r="104" spans="1:7" x14ac:dyDescent="0.25">
      <c r="A104" s="31" t="s">
        <v>120</v>
      </c>
      <c r="B104" s="31" t="s">
        <v>120</v>
      </c>
      <c r="C104" s="10">
        <f>SUMIFS(_stats[goals_on_date],_stats[player_id],_players[[#This Row],[player_id]])</f>
        <v>0</v>
      </c>
      <c r="D104" s="10">
        <f>SUMIFS(_stats[assists_on_date],_stats[player_id],_players[[#This Row],[player_id]])</f>
        <v>2</v>
      </c>
      <c r="E104" s="10">
        <f>SUMIFS(_stats[wins_on_date],_stats[player_id],_players[[#This Row],[player_id]])</f>
        <v>4</v>
      </c>
      <c r="F104" s="18">
        <f>SUMIFS(_stats[draws_on_date],_stats[player_id],_players[[#This Row],[player_id]])</f>
        <v>1</v>
      </c>
      <c r="G104" s="18">
        <f>SUM(_players[[#This Row],[goals]:[draws]])</f>
        <v>7</v>
      </c>
    </row>
    <row r="105" spans="1:7" x14ac:dyDescent="0.25">
      <c r="A105" s="31" t="s">
        <v>121</v>
      </c>
      <c r="B105" s="31" t="s">
        <v>121</v>
      </c>
      <c r="C105" s="10">
        <f>SUMIFS(_stats[goals_on_date],_stats[player_id],_players[[#This Row],[player_id]])</f>
        <v>1</v>
      </c>
      <c r="D105" s="10">
        <f>SUMIFS(_stats[assists_on_date],_stats[player_id],_players[[#This Row],[player_id]])</f>
        <v>2</v>
      </c>
      <c r="E105" s="10">
        <f>SUMIFS(_stats[wins_on_date],_stats[player_id],_players[[#This Row],[player_id]])</f>
        <v>1</v>
      </c>
      <c r="F105" s="18">
        <f>SUMIFS(_stats[draws_on_date],_stats[player_id],_players[[#This Row],[player_id]])</f>
        <v>1</v>
      </c>
      <c r="G105" s="18">
        <f>SUM(_players[[#This Row],[goals]:[draws]])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741"/>
  <sheetViews>
    <sheetView topLeftCell="D711" workbookViewId="0">
      <selection activeCell="I730" sqref="I730:I741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  <row r="609" spans="1:10" x14ac:dyDescent="0.25">
      <c r="A609" s="6">
        <v>45925</v>
      </c>
      <c r="B609" s="7">
        <v>1</v>
      </c>
      <c r="C609" s="7" t="s">
        <v>89</v>
      </c>
      <c r="D609" s="10" t="str">
        <f>IFERROR(VLOOKUP(_stats[[#This Row],[player_id]],_players[[player_id]:[player_name]],2,0),"")</f>
        <v>Антон Копыч</v>
      </c>
      <c r="E609" s="7">
        <v>4</v>
      </c>
      <c r="F609" s="8">
        <v>1</v>
      </c>
      <c r="G609" s="10">
        <f>SUMIFS(_teams[wins_on_date],_teams[date],_stats[[#This Row],[date]],_teams[team_number],_stats[[#This Row],[team_number]])</f>
        <v>2</v>
      </c>
      <c r="H609" s="10">
        <f>SUMIFS(_teams[draws_on_date],_teams[date],_stats[[#This Row],[date]],_teams[team_number],_stats[[#This Row],[team_number]])</f>
        <v>1</v>
      </c>
      <c r="I609" s="10">
        <v>1</v>
      </c>
      <c r="J609" s="10" t="s">
        <v>103</v>
      </c>
    </row>
    <row r="610" spans="1:10" x14ac:dyDescent="0.25">
      <c r="A610" s="6">
        <v>45925</v>
      </c>
      <c r="B610" s="7">
        <v>1</v>
      </c>
      <c r="C610" s="7" t="s">
        <v>21</v>
      </c>
      <c r="D610" s="10" t="str">
        <f>IFERROR(VLOOKUP(_stats[[#This Row],[player_id]],_players[[player_id]:[player_name]],2,0),"")</f>
        <v>Василий Улитин</v>
      </c>
      <c r="E610" s="7">
        <v>0</v>
      </c>
      <c r="F610" s="8">
        <v>1</v>
      </c>
      <c r="G610" s="10">
        <f>SUMIFS(_teams[wins_on_date],_teams[date],_stats[[#This Row],[date]],_teams[team_number],_stats[[#This Row],[team_number]])</f>
        <v>2</v>
      </c>
      <c r="H610" s="10">
        <f>SUMIFS(_teams[draws_on_date],_teams[date],_stats[[#This Row],[date]],_teams[team_number],_stats[[#This Row],[team_number]])</f>
        <v>1</v>
      </c>
      <c r="I610" s="10">
        <v>1</v>
      </c>
      <c r="J610" s="10" t="s">
        <v>103</v>
      </c>
    </row>
    <row r="611" spans="1:10" x14ac:dyDescent="0.25">
      <c r="A611" s="6">
        <v>45925</v>
      </c>
      <c r="B611" s="7">
        <v>1</v>
      </c>
      <c r="C611" s="7" t="s">
        <v>106</v>
      </c>
      <c r="D611" s="10" t="str">
        <f>IFERROR(VLOOKUP(_stats[[#This Row],[player_id]],_players[[player_id]:[player_name]],2,0),"")</f>
        <v>Ваня (Иван+1)</v>
      </c>
      <c r="E611" s="7">
        <v>1</v>
      </c>
      <c r="F611" s="8">
        <v>1</v>
      </c>
      <c r="G611" s="10">
        <f>SUMIFS(_teams[wins_on_date],_teams[date],_stats[[#This Row],[date]],_teams[team_number],_stats[[#This Row],[team_number]])</f>
        <v>2</v>
      </c>
      <c r="H611" s="10">
        <f>SUMIFS(_teams[draws_on_date],_teams[date],_stats[[#This Row],[date]],_teams[team_number],_stats[[#This Row],[team_number]])</f>
        <v>1</v>
      </c>
      <c r="I611" s="10">
        <v>0</v>
      </c>
      <c r="J611" s="10" t="s">
        <v>103</v>
      </c>
    </row>
    <row r="612" spans="1:10" x14ac:dyDescent="0.25">
      <c r="A612" s="6">
        <v>45925</v>
      </c>
      <c r="B612" s="7">
        <v>1</v>
      </c>
      <c r="C612" s="7" t="s">
        <v>16</v>
      </c>
      <c r="D612" s="10" t="str">
        <f>IFERROR(VLOOKUP(_stats[[#This Row],[player_id]],_players[[player_id]:[player_name]],2,0),"")</f>
        <v>Сергей</v>
      </c>
      <c r="E612" s="7">
        <v>2</v>
      </c>
      <c r="F612" s="8">
        <v>1</v>
      </c>
      <c r="G612" s="10">
        <f>SUMIFS(_teams[wins_on_date],_teams[date],_stats[[#This Row],[date]],_teams[team_number],_stats[[#This Row],[team_number]])</f>
        <v>2</v>
      </c>
      <c r="H612" s="10">
        <f>SUMIFS(_teams[draws_on_date],_teams[date],_stats[[#This Row],[date]],_teams[team_number],_stats[[#This Row],[team_number]])</f>
        <v>1</v>
      </c>
      <c r="I612" s="10">
        <v>3</v>
      </c>
      <c r="J612" s="10" t="s">
        <v>103</v>
      </c>
    </row>
    <row r="613" spans="1:10" x14ac:dyDescent="0.25">
      <c r="A613" s="6">
        <v>45925</v>
      </c>
      <c r="B613" s="7">
        <v>1</v>
      </c>
      <c r="C613" s="7" t="s">
        <v>26</v>
      </c>
      <c r="D613" s="10" t="str">
        <f>IFERROR(VLOOKUP(_stats[[#This Row],[player_id]],_players[[player_id]:[player_name]],2,0),"")</f>
        <v>Олег Шишкин</v>
      </c>
      <c r="E613" s="7">
        <v>1</v>
      </c>
      <c r="F613" s="8">
        <v>0</v>
      </c>
      <c r="G613" s="10">
        <f>SUMIFS(_teams[wins_on_date],_teams[date],_stats[[#This Row],[date]],_teams[team_number],_stats[[#This Row],[team_number]])</f>
        <v>2</v>
      </c>
      <c r="H613" s="10">
        <f>SUMIFS(_teams[draws_on_date],_teams[date],_stats[[#This Row],[date]],_teams[team_number],_stats[[#This Row],[team_number]])</f>
        <v>1</v>
      </c>
      <c r="I613" s="10">
        <v>1</v>
      </c>
      <c r="J613" s="10" t="s">
        <v>103</v>
      </c>
    </row>
    <row r="614" spans="1:10" x14ac:dyDescent="0.25">
      <c r="A614" s="6">
        <v>45925</v>
      </c>
      <c r="B614" s="7">
        <v>1</v>
      </c>
      <c r="C614" s="7" t="s">
        <v>44</v>
      </c>
      <c r="D614" s="10" t="str">
        <f>IFERROR(VLOOKUP(_stats[[#This Row],[player_id]],_players[[player_id]:[player_name]],2,0),"")</f>
        <v>Эля</v>
      </c>
      <c r="E614" s="7">
        <v>2</v>
      </c>
      <c r="F614" s="8">
        <v>1</v>
      </c>
      <c r="G614" s="10">
        <f>SUMIFS(_teams[wins_on_date],_teams[date],_stats[[#This Row],[date]],_teams[team_number],_stats[[#This Row],[team_number]])</f>
        <v>2</v>
      </c>
      <c r="H614" s="10">
        <f>SUMIFS(_teams[draws_on_date],_teams[date],_stats[[#This Row],[date]],_teams[team_number],_stats[[#This Row],[team_number]])</f>
        <v>1</v>
      </c>
      <c r="I614" s="10">
        <v>0</v>
      </c>
      <c r="J614" s="10" t="s">
        <v>103</v>
      </c>
    </row>
    <row r="615" spans="1:10" x14ac:dyDescent="0.25">
      <c r="A615" s="6">
        <v>45925</v>
      </c>
      <c r="B615" s="7">
        <v>2</v>
      </c>
      <c r="C615" s="7" t="s">
        <v>110</v>
      </c>
      <c r="D615" s="10" t="str">
        <f>IFERROR(VLOOKUP(_stats[[#This Row],[player_id]],_players[[player_id]:[player_name]],2,0),"")</f>
        <v>Сергей (АК+1)</v>
      </c>
      <c r="E615" s="7">
        <v>1</v>
      </c>
      <c r="F615" s="8">
        <v>0</v>
      </c>
      <c r="G615" s="10">
        <f>SUMIFS(_teams[wins_on_date],_teams[date],_stats[[#This Row],[date]],_teams[team_number],_stats[[#This Row],[team_number]])</f>
        <v>1</v>
      </c>
      <c r="H615" s="10">
        <f>SUMIFS(_teams[draws_on_date],_teams[date],_stats[[#This Row],[date]],_teams[team_number],_stats[[#This Row],[team_number]])</f>
        <v>0</v>
      </c>
      <c r="I615" s="10">
        <v>0</v>
      </c>
      <c r="J615" s="10" t="s">
        <v>103</v>
      </c>
    </row>
    <row r="616" spans="1:10" x14ac:dyDescent="0.25">
      <c r="A616" s="6">
        <v>45925</v>
      </c>
      <c r="B616" s="7">
        <v>2</v>
      </c>
      <c r="C616" s="7" t="s">
        <v>50</v>
      </c>
      <c r="D616" s="10" t="str">
        <f>IFERROR(VLOOKUP(_stats[[#This Row],[player_id]],_players[[player_id]:[player_name]],2,0),"")</f>
        <v>Витя</v>
      </c>
      <c r="E616" s="7">
        <v>2</v>
      </c>
      <c r="F616" s="8">
        <v>0</v>
      </c>
      <c r="G616" s="10">
        <f>SUMIFS(_teams[wins_on_date],_teams[date],_stats[[#This Row],[date]],_teams[team_number],_stats[[#This Row],[team_number]])</f>
        <v>1</v>
      </c>
      <c r="H616" s="10">
        <f>SUMIFS(_teams[draws_on_date],_teams[date],_stats[[#This Row],[date]],_teams[team_number],_stats[[#This Row],[team_number]])</f>
        <v>0</v>
      </c>
      <c r="I616" s="10">
        <v>0</v>
      </c>
      <c r="J616" s="10" t="s">
        <v>103</v>
      </c>
    </row>
    <row r="617" spans="1:10" x14ac:dyDescent="0.25">
      <c r="A617" s="6">
        <v>45925</v>
      </c>
      <c r="B617" s="7">
        <v>2</v>
      </c>
      <c r="C617" s="7" t="s">
        <v>28</v>
      </c>
      <c r="D617" s="10" t="str">
        <f>IFERROR(VLOOKUP(_stats[[#This Row],[player_id]],_players[[player_id]:[player_name]],2,0),"")</f>
        <v>Миша</v>
      </c>
      <c r="E617" s="7">
        <v>0</v>
      </c>
      <c r="F617" s="8">
        <v>1</v>
      </c>
      <c r="G617" s="10">
        <f>SUMIFS(_teams[wins_on_date],_teams[date],_stats[[#This Row],[date]],_teams[team_number],_stats[[#This Row],[team_number]])</f>
        <v>1</v>
      </c>
      <c r="H617" s="10">
        <f>SUMIFS(_teams[draws_on_date],_teams[date],_stats[[#This Row],[date]],_teams[team_number],_stats[[#This Row],[team_number]])</f>
        <v>0</v>
      </c>
      <c r="I617" s="10">
        <v>0</v>
      </c>
      <c r="J617" s="10" t="s">
        <v>103</v>
      </c>
    </row>
    <row r="618" spans="1:10" x14ac:dyDescent="0.25">
      <c r="A618" s="6">
        <v>45925</v>
      </c>
      <c r="B618" s="7">
        <v>2</v>
      </c>
      <c r="C618" s="7" t="s">
        <v>43</v>
      </c>
      <c r="D618" s="10" t="str">
        <f>IFERROR(VLOOKUP(_stats[[#This Row],[player_id]],_players[[player_id]:[player_name]],2,0),"")</f>
        <v>Нурик</v>
      </c>
      <c r="E618" s="7">
        <v>0</v>
      </c>
      <c r="F618" s="8">
        <v>1</v>
      </c>
      <c r="G618" s="10">
        <f>SUMIFS(_teams[wins_on_date],_teams[date],_stats[[#This Row],[date]],_teams[team_number],_stats[[#This Row],[team_number]])</f>
        <v>1</v>
      </c>
      <c r="H618" s="10">
        <f>SUMIFS(_teams[draws_on_date],_teams[date],_stats[[#This Row],[date]],_teams[team_number],_stats[[#This Row],[team_number]])</f>
        <v>0</v>
      </c>
      <c r="I618" s="10">
        <v>0</v>
      </c>
      <c r="J618" s="10" t="s">
        <v>103</v>
      </c>
    </row>
    <row r="619" spans="1:10" x14ac:dyDescent="0.25">
      <c r="A619" s="6">
        <v>45925</v>
      </c>
      <c r="B619" s="7">
        <v>2</v>
      </c>
      <c r="C619" s="7" t="s">
        <v>62</v>
      </c>
      <c r="D619" s="10" t="str">
        <f>IFERROR(VLOOKUP(_stats[[#This Row],[player_id]],_players[[player_id]:[player_name]],2,0),"")</f>
        <v>Артем Зэф</v>
      </c>
      <c r="E619" s="7">
        <v>0</v>
      </c>
      <c r="F619" s="8">
        <v>1</v>
      </c>
      <c r="G619" s="10">
        <f>SUMIFS(_teams[wins_on_date],_teams[date],_stats[[#This Row],[date]],_teams[team_number],_stats[[#This Row],[team_number]])</f>
        <v>1</v>
      </c>
      <c r="H619" s="10">
        <f>SUMIFS(_teams[draws_on_date],_teams[date],_stats[[#This Row],[date]],_teams[team_number],_stats[[#This Row],[team_number]])</f>
        <v>0</v>
      </c>
      <c r="I619" s="10">
        <v>0</v>
      </c>
      <c r="J619" s="10" t="s">
        <v>103</v>
      </c>
    </row>
    <row r="620" spans="1:10" x14ac:dyDescent="0.25">
      <c r="A620" s="6">
        <v>45925</v>
      </c>
      <c r="B620" s="7">
        <v>2</v>
      </c>
      <c r="C620" s="7" t="s">
        <v>20</v>
      </c>
      <c r="D620" s="10" t="str">
        <f>IFERROR(VLOOKUP(_stats[[#This Row],[player_id]],_players[[player_id]:[player_name]],2,0),"")</f>
        <v>Сергей Крюков</v>
      </c>
      <c r="E620" s="7">
        <v>0</v>
      </c>
      <c r="F620" s="8">
        <v>0</v>
      </c>
      <c r="G620" s="10">
        <f>SUMIFS(_teams[wins_on_date],_teams[date],_stats[[#This Row],[date]],_teams[team_number],_stats[[#This Row],[team_number]])</f>
        <v>1</v>
      </c>
      <c r="H620" s="10">
        <f>SUMIFS(_teams[draws_on_date],_teams[date],_stats[[#This Row],[date]],_teams[team_number],_stats[[#This Row],[team_number]])</f>
        <v>0</v>
      </c>
      <c r="I620" s="10">
        <v>1</v>
      </c>
      <c r="J620" s="10" t="s">
        <v>103</v>
      </c>
    </row>
    <row r="621" spans="1:10" x14ac:dyDescent="0.25">
      <c r="A621" s="6">
        <v>45925</v>
      </c>
      <c r="B621" s="7">
        <v>3</v>
      </c>
      <c r="C621" s="7" t="s">
        <v>111</v>
      </c>
      <c r="D621" s="10" t="str">
        <f>IFERROR(VLOOKUP(_stats[[#This Row],[player_id]],_players[[player_id]:[player_name]],2,0),"")</f>
        <v>Андрей (Олег+1)</v>
      </c>
      <c r="E621" s="7">
        <v>1</v>
      </c>
      <c r="F621" s="8">
        <v>0</v>
      </c>
      <c r="G621" s="10">
        <f>SUMIFS(_teams[wins_on_date],_teams[date],_stats[[#This Row],[date]],_teams[team_number],_stats[[#This Row],[team_number]])</f>
        <v>10</v>
      </c>
      <c r="H621" s="10">
        <f>SUMIFS(_teams[draws_on_date],_teams[date],_stats[[#This Row],[date]],_teams[team_number],_stats[[#This Row],[team_number]])</f>
        <v>1</v>
      </c>
      <c r="I621" s="10">
        <v>0</v>
      </c>
      <c r="J621" s="10" t="s">
        <v>103</v>
      </c>
    </row>
    <row r="622" spans="1:10" x14ac:dyDescent="0.25">
      <c r="A622" s="6">
        <v>45925</v>
      </c>
      <c r="B622" s="7">
        <v>3</v>
      </c>
      <c r="C622" s="7" t="s">
        <v>46</v>
      </c>
      <c r="D622" s="10" t="str">
        <f>IFERROR(VLOOKUP(_stats[[#This Row],[player_id]],_players[[player_id]:[player_name]],2,0),"")</f>
        <v>Паша</v>
      </c>
      <c r="E622" s="7">
        <v>10</v>
      </c>
      <c r="F622" s="8">
        <v>4</v>
      </c>
      <c r="G622" s="10">
        <f>SUMIFS(_teams[wins_on_date],_teams[date],_stats[[#This Row],[date]],_teams[team_number],_stats[[#This Row],[team_number]])</f>
        <v>10</v>
      </c>
      <c r="H622" s="10">
        <f>SUMIFS(_teams[draws_on_date],_teams[date],_stats[[#This Row],[date]],_teams[team_number],_stats[[#This Row],[team_number]])</f>
        <v>1</v>
      </c>
      <c r="I622" s="10">
        <v>0</v>
      </c>
      <c r="J622" s="10" t="s">
        <v>103</v>
      </c>
    </row>
    <row r="623" spans="1:10" x14ac:dyDescent="0.25">
      <c r="A623" s="6">
        <v>45925</v>
      </c>
      <c r="B623" s="7">
        <v>3</v>
      </c>
      <c r="C623" s="7" t="s">
        <v>52</v>
      </c>
      <c r="D623" s="10" t="str">
        <f>IFERROR(VLOOKUP(_stats[[#This Row],[player_id]],_players[[player_id]:[player_name]],2,0),"")</f>
        <v>Егор (АК+1)</v>
      </c>
      <c r="E623" s="7">
        <v>6</v>
      </c>
      <c r="F623" s="8">
        <v>10</v>
      </c>
      <c r="G623" s="10">
        <f>SUMIFS(_teams[wins_on_date],_teams[date],_stats[[#This Row],[date]],_teams[team_number],_stats[[#This Row],[team_number]])</f>
        <v>10</v>
      </c>
      <c r="H623" s="10">
        <f>SUMIFS(_teams[draws_on_date],_teams[date],_stats[[#This Row],[date]],_teams[team_number],_stats[[#This Row],[team_number]])</f>
        <v>1</v>
      </c>
      <c r="I623" s="10">
        <v>0</v>
      </c>
      <c r="J623" s="10" t="s">
        <v>103</v>
      </c>
    </row>
    <row r="624" spans="1:10" x14ac:dyDescent="0.25">
      <c r="A624" s="6">
        <v>45925</v>
      </c>
      <c r="B624" s="7">
        <v>3</v>
      </c>
      <c r="C624" s="7" t="s">
        <v>68</v>
      </c>
      <c r="D624" s="10" t="str">
        <f>IFERROR(VLOOKUP(_stats[[#This Row],[player_id]],_players[[player_id]:[player_name]],2,0),"")</f>
        <v>Иван</v>
      </c>
      <c r="E624" s="7">
        <v>0</v>
      </c>
      <c r="F624" s="8">
        <v>2</v>
      </c>
      <c r="G624" s="10">
        <f>SUMIFS(_teams[wins_on_date],_teams[date],_stats[[#This Row],[date]],_teams[team_number],_stats[[#This Row],[team_number]])</f>
        <v>10</v>
      </c>
      <c r="H624" s="10">
        <f>SUMIFS(_teams[draws_on_date],_teams[date],_stats[[#This Row],[date]],_teams[team_number],_stats[[#This Row],[team_number]])</f>
        <v>1</v>
      </c>
      <c r="I624" s="10">
        <v>0</v>
      </c>
      <c r="J624" s="10" t="s">
        <v>103</v>
      </c>
    </row>
    <row r="625" spans="1:10" x14ac:dyDescent="0.25">
      <c r="A625" s="6">
        <v>45925</v>
      </c>
      <c r="B625" s="7">
        <v>3</v>
      </c>
      <c r="C625" s="7" t="s">
        <v>118</v>
      </c>
      <c r="D625" s="10" t="str">
        <f>IFERROR(VLOOKUP(_stats[[#This Row],[player_id]],_players[[player_id]:[player_name]],2,0),"")</f>
        <v>Виктор Царьков</v>
      </c>
      <c r="E625" s="7">
        <v>3</v>
      </c>
      <c r="F625" s="8">
        <v>0</v>
      </c>
      <c r="G625" s="10">
        <f>SUMIFS(_teams[wins_on_date],_teams[date],_stats[[#This Row],[date]],_teams[team_number],_stats[[#This Row],[team_number]])</f>
        <v>10</v>
      </c>
      <c r="H625" s="10">
        <f>SUMIFS(_teams[draws_on_date],_teams[date],_stats[[#This Row],[date]],_teams[team_number],_stats[[#This Row],[team_number]])</f>
        <v>1</v>
      </c>
      <c r="I625" s="10">
        <v>0</v>
      </c>
      <c r="J625" s="10" t="s">
        <v>103</v>
      </c>
    </row>
    <row r="626" spans="1:10" x14ac:dyDescent="0.25">
      <c r="A626" s="6">
        <v>45928</v>
      </c>
      <c r="B626" s="7">
        <v>1</v>
      </c>
      <c r="C626" s="7" t="s">
        <v>32</v>
      </c>
      <c r="D626" s="10" t="str">
        <f>IFERROR(VLOOKUP(_stats[[#This Row],[player_id]],_players[[player_id]:[player_name]],2,0),"")</f>
        <v>Артем Ширяев</v>
      </c>
      <c r="E626" s="7">
        <v>0</v>
      </c>
      <c r="F626" s="8">
        <v>1</v>
      </c>
      <c r="G626" s="10">
        <f>SUMIFS(_teams[wins_on_date],_teams[date],_stats[[#This Row],[date]],_teams[team_number],_stats[[#This Row],[team_number]])</f>
        <v>3</v>
      </c>
      <c r="H626" s="10">
        <f>SUMIFS(_teams[draws_on_date],_teams[date],_stats[[#This Row],[date]],_teams[team_number],_stats[[#This Row],[team_number]])</f>
        <v>2</v>
      </c>
      <c r="I626" s="10">
        <v>1</v>
      </c>
      <c r="J626" s="10" t="s">
        <v>105</v>
      </c>
    </row>
    <row r="627" spans="1:10" x14ac:dyDescent="0.25">
      <c r="A627" s="6">
        <v>45928</v>
      </c>
      <c r="B627" s="7">
        <v>2</v>
      </c>
      <c r="C627" s="7" t="s">
        <v>23</v>
      </c>
      <c r="D627" s="10" t="str">
        <f>IFERROR(VLOOKUP(_stats[[#This Row],[player_id]],_players[[player_id]:[player_name]],2,0),"")</f>
        <v>Женя (кипер)</v>
      </c>
      <c r="E627" s="7">
        <v>0</v>
      </c>
      <c r="F627" s="8">
        <v>0</v>
      </c>
      <c r="G627" s="10">
        <f>SUMIFS(_teams[wins_on_date],_teams[date],_stats[[#This Row],[date]],_teams[team_number],_stats[[#This Row],[team_number]])</f>
        <v>6</v>
      </c>
      <c r="H627" s="10">
        <f>SUMIFS(_teams[draws_on_date],_teams[date],_stats[[#This Row],[date]],_teams[team_number],_stats[[#This Row],[team_number]])</f>
        <v>2</v>
      </c>
      <c r="I627" s="10">
        <v>3</v>
      </c>
      <c r="J627" s="10" t="s">
        <v>105</v>
      </c>
    </row>
    <row r="628" spans="1:10" x14ac:dyDescent="0.25">
      <c r="A628" s="6">
        <v>45928</v>
      </c>
      <c r="B628" s="7">
        <v>1</v>
      </c>
      <c r="C628" s="7" t="s">
        <v>43</v>
      </c>
      <c r="D628" s="10" t="str">
        <f>IFERROR(VLOOKUP(_stats[[#This Row],[player_id]],_players[[player_id]:[player_name]],2,0),"")</f>
        <v>Нурик</v>
      </c>
      <c r="E628" s="7">
        <v>2</v>
      </c>
      <c r="F628" s="8">
        <v>3</v>
      </c>
      <c r="G628" s="10">
        <f>SUMIFS(_teams[wins_on_date],_teams[date],_stats[[#This Row],[date]],_teams[team_number],_stats[[#This Row],[team_number]])</f>
        <v>3</v>
      </c>
      <c r="H628" s="10">
        <f>SUMIFS(_teams[draws_on_date],_teams[date],_stats[[#This Row],[date]],_teams[team_number],_stats[[#This Row],[team_number]])</f>
        <v>2</v>
      </c>
      <c r="I628" s="10">
        <v>0</v>
      </c>
      <c r="J628" s="10" t="s">
        <v>105</v>
      </c>
    </row>
    <row r="629" spans="1:10" x14ac:dyDescent="0.25">
      <c r="A629" s="6">
        <v>45928</v>
      </c>
      <c r="B629" s="7">
        <v>1</v>
      </c>
      <c r="C629" s="7" t="s">
        <v>106</v>
      </c>
      <c r="D629" s="10" t="str">
        <f>IFERROR(VLOOKUP(_stats[[#This Row],[player_id]],_players[[player_id]:[player_name]],2,0),"")</f>
        <v>Ваня (Иван+1)</v>
      </c>
      <c r="E629" s="7">
        <v>2</v>
      </c>
      <c r="F629" s="8">
        <v>1</v>
      </c>
      <c r="G629" s="10">
        <f>SUMIFS(_teams[wins_on_date],_teams[date],_stats[[#This Row],[date]],_teams[team_number],_stats[[#This Row],[team_number]])</f>
        <v>3</v>
      </c>
      <c r="H629" s="10">
        <f>SUMIFS(_teams[draws_on_date],_teams[date],_stats[[#This Row],[date]],_teams[team_number],_stats[[#This Row],[team_number]])</f>
        <v>2</v>
      </c>
      <c r="I629" s="10">
        <v>0</v>
      </c>
      <c r="J629" s="10" t="s">
        <v>105</v>
      </c>
    </row>
    <row r="630" spans="1:10" x14ac:dyDescent="0.25">
      <c r="A630" s="6">
        <v>45928</v>
      </c>
      <c r="B630" s="7">
        <v>1</v>
      </c>
      <c r="C630" s="7" t="s">
        <v>50</v>
      </c>
      <c r="D630" s="10" t="str">
        <f>IFERROR(VLOOKUP(_stats[[#This Row],[player_id]],_players[[player_id]:[player_name]],2,0),"")</f>
        <v>Витя</v>
      </c>
      <c r="E630" s="7">
        <v>2</v>
      </c>
      <c r="F630" s="8">
        <v>1</v>
      </c>
      <c r="G630" s="10">
        <f>SUMIFS(_teams[wins_on_date],_teams[date],_stats[[#This Row],[date]],_teams[team_number],_stats[[#This Row],[team_number]])</f>
        <v>3</v>
      </c>
      <c r="H630" s="10">
        <f>SUMIFS(_teams[draws_on_date],_teams[date],_stats[[#This Row],[date]],_teams[team_number],_stats[[#This Row],[team_number]])</f>
        <v>2</v>
      </c>
      <c r="I630" s="10">
        <v>0</v>
      </c>
      <c r="J630" s="10" t="s">
        <v>105</v>
      </c>
    </row>
    <row r="631" spans="1:10" x14ac:dyDescent="0.25">
      <c r="A631" s="6">
        <v>45928</v>
      </c>
      <c r="B631" s="7">
        <v>3</v>
      </c>
      <c r="C631" s="7" t="s">
        <v>60</v>
      </c>
      <c r="D631" s="10" t="str">
        <f>IFERROR(VLOOKUP(_stats[[#This Row],[player_id]],_players[[player_id]:[player_name]],2,0),"")</f>
        <v>Юра Пименов</v>
      </c>
      <c r="E631" s="7">
        <v>0</v>
      </c>
      <c r="F631" s="8">
        <v>0</v>
      </c>
      <c r="G631" s="10">
        <f>SUMIFS(_teams[wins_on_date],_teams[date],_stats[[#This Row],[date]],_teams[team_number],_stats[[#This Row],[team_number]])</f>
        <v>0</v>
      </c>
      <c r="H631" s="10">
        <f>SUMIFS(_teams[draws_on_date],_teams[date],_stats[[#This Row],[date]],_teams[team_number],_stats[[#This Row],[team_number]])</f>
        <v>0</v>
      </c>
      <c r="I631" s="10">
        <v>0</v>
      </c>
      <c r="J631" s="10" t="s">
        <v>105</v>
      </c>
    </row>
    <row r="632" spans="1:10" x14ac:dyDescent="0.25">
      <c r="A632" s="6">
        <v>45928</v>
      </c>
      <c r="B632" s="7">
        <v>3</v>
      </c>
      <c r="C632" s="7" t="s">
        <v>80</v>
      </c>
      <c r="D632" s="10" t="str">
        <f>IFERROR(VLOOKUP(_stats[[#This Row],[player_id]],_players[[player_id]:[player_name]],2,0),"")</f>
        <v>Анашкин</v>
      </c>
      <c r="E632" s="7">
        <v>0</v>
      </c>
      <c r="F632" s="8">
        <v>0</v>
      </c>
      <c r="G632" s="10">
        <f>SUMIFS(_teams[wins_on_date],_teams[date],_stats[[#This Row],[date]],_teams[team_number],_stats[[#This Row],[team_number]])</f>
        <v>0</v>
      </c>
      <c r="H632" s="10">
        <f>SUMIFS(_teams[draws_on_date],_teams[date],_stats[[#This Row],[date]],_teams[team_number],_stats[[#This Row],[team_number]])</f>
        <v>0</v>
      </c>
      <c r="I632" s="10">
        <v>0</v>
      </c>
      <c r="J632" s="10" t="s">
        <v>105</v>
      </c>
    </row>
    <row r="633" spans="1:10" x14ac:dyDescent="0.25">
      <c r="A633" s="6">
        <v>45928</v>
      </c>
      <c r="B633" s="7">
        <v>2</v>
      </c>
      <c r="C633" s="7" t="s">
        <v>16</v>
      </c>
      <c r="D633" s="10" t="str">
        <f>IFERROR(VLOOKUP(_stats[[#This Row],[player_id]],_players[[player_id]:[player_name]],2,0),"")</f>
        <v>Сергей</v>
      </c>
      <c r="E633" s="7">
        <v>3</v>
      </c>
      <c r="F633" s="8">
        <v>2</v>
      </c>
      <c r="G633" s="10">
        <f>SUMIFS(_teams[wins_on_date],_teams[date],_stats[[#This Row],[date]],_teams[team_number],_stats[[#This Row],[team_number]])</f>
        <v>6</v>
      </c>
      <c r="H633" s="10">
        <f>SUMIFS(_teams[draws_on_date],_teams[date],_stats[[#This Row],[date]],_teams[team_number],_stats[[#This Row],[team_number]])</f>
        <v>2</v>
      </c>
      <c r="I633" s="10">
        <v>0</v>
      </c>
      <c r="J633" s="10" t="s">
        <v>105</v>
      </c>
    </row>
    <row r="634" spans="1:10" x14ac:dyDescent="0.25">
      <c r="A634" s="6">
        <v>45928</v>
      </c>
      <c r="B634" s="7">
        <v>1</v>
      </c>
      <c r="C634" s="7" t="s">
        <v>11</v>
      </c>
      <c r="D634" s="10" t="str">
        <f>IFERROR(VLOOKUP(_stats[[#This Row],[player_id]],_players[[player_id]:[player_name]],2,0),"")</f>
        <v>Тёма</v>
      </c>
      <c r="E634" s="7">
        <v>0</v>
      </c>
      <c r="F634" s="8">
        <v>0</v>
      </c>
      <c r="G634" s="10">
        <f>SUMIFS(_teams[wins_on_date],_teams[date],_stats[[#This Row],[date]],_teams[team_number],_stats[[#This Row],[team_number]])</f>
        <v>3</v>
      </c>
      <c r="H634" s="10">
        <f>SUMIFS(_teams[draws_on_date],_teams[date],_stats[[#This Row],[date]],_teams[team_number],_stats[[#This Row],[team_number]])</f>
        <v>2</v>
      </c>
      <c r="I634" s="10">
        <v>0</v>
      </c>
      <c r="J634" s="10" t="s">
        <v>105</v>
      </c>
    </row>
    <row r="635" spans="1:10" x14ac:dyDescent="0.25">
      <c r="A635" s="6">
        <v>45928</v>
      </c>
      <c r="B635" s="7">
        <v>3</v>
      </c>
      <c r="C635" s="7" t="s">
        <v>26</v>
      </c>
      <c r="D635" s="10" t="str">
        <f>IFERROR(VLOOKUP(_stats[[#This Row],[player_id]],_players[[player_id]:[player_name]],2,0),"")</f>
        <v>Олег Шишкин</v>
      </c>
      <c r="E635" s="7">
        <v>0</v>
      </c>
      <c r="F635" s="8">
        <v>0</v>
      </c>
      <c r="G635" s="10">
        <f>SUMIFS(_teams[wins_on_date],_teams[date],_stats[[#This Row],[date]],_teams[team_number],_stats[[#This Row],[team_number]])</f>
        <v>0</v>
      </c>
      <c r="H635" s="10">
        <f>SUMIFS(_teams[draws_on_date],_teams[date],_stats[[#This Row],[date]],_teams[team_number],_stats[[#This Row],[team_number]])</f>
        <v>0</v>
      </c>
      <c r="I635" s="10">
        <v>0</v>
      </c>
      <c r="J635" s="10" t="s">
        <v>105</v>
      </c>
    </row>
    <row r="636" spans="1:10" x14ac:dyDescent="0.25">
      <c r="A636" s="6">
        <v>45928</v>
      </c>
      <c r="B636" s="7">
        <v>2</v>
      </c>
      <c r="C636" s="7" t="s">
        <v>89</v>
      </c>
      <c r="D636" s="10" t="str">
        <f>IFERROR(VLOOKUP(_stats[[#This Row],[player_id]],_players[[player_id]:[player_name]],2,0),"")</f>
        <v>Антон Копыч</v>
      </c>
      <c r="E636" s="7">
        <v>2</v>
      </c>
      <c r="F636" s="8">
        <v>2</v>
      </c>
      <c r="G636" s="10">
        <f>SUMIFS(_teams[wins_on_date],_teams[date],_stats[[#This Row],[date]],_teams[team_number],_stats[[#This Row],[team_number]])</f>
        <v>6</v>
      </c>
      <c r="H636" s="10">
        <f>SUMIFS(_teams[draws_on_date],_teams[date],_stats[[#This Row],[date]],_teams[team_number],_stats[[#This Row],[team_number]])</f>
        <v>2</v>
      </c>
      <c r="I636" s="10">
        <v>0</v>
      </c>
      <c r="J636" s="10" t="s">
        <v>105</v>
      </c>
    </row>
    <row r="637" spans="1:10" x14ac:dyDescent="0.25">
      <c r="A637" s="6">
        <v>45928</v>
      </c>
      <c r="B637" s="7">
        <v>1</v>
      </c>
      <c r="C637" s="7" t="s">
        <v>119</v>
      </c>
      <c r="D637" s="10" t="str">
        <f>IFERROR(VLOOKUP(_stats[[#This Row],[player_id]],_players[[player_id]:[player_name]],2,0),"")</f>
        <v>Саша Д.</v>
      </c>
      <c r="E637" s="7">
        <v>0</v>
      </c>
      <c r="F637" s="8">
        <v>1</v>
      </c>
      <c r="G637" s="10">
        <f>SUMIFS(_teams[wins_on_date],_teams[date],_stats[[#This Row],[date]],_teams[team_number],_stats[[#This Row],[team_number]])</f>
        <v>3</v>
      </c>
      <c r="H637" s="10">
        <f>SUMIFS(_teams[draws_on_date],_teams[date],_stats[[#This Row],[date]],_teams[team_number],_stats[[#This Row],[team_number]])</f>
        <v>2</v>
      </c>
      <c r="I637" s="10">
        <v>1</v>
      </c>
      <c r="J637" s="10" t="s">
        <v>105</v>
      </c>
    </row>
    <row r="638" spans="1:10" x14ac:dyDescent="0.25">
      <c r="A638" s="6">
        <v>45928</v>
      </c>
      <c r="B638" s="7">
        <v>3</v>
      </c>
      <c r="C638" s="7" t="s">
        <v>53</v>
      </c>
      <c r="D638" s="10" t="str">
        <f>IFERROR(VLOOKUP(_stats[[#This Row],[player_id]],_players[[player_id]:[player_name]],2,0),"")</f>
        <v>Игорь Фомичев</v>
      </c>
      <c r="E638" s="7">
        <v>0</v>
      </c>
      <c r="F638" s="8">
        <v>0</v>
      </c>
      <c r="G638" s="10">
        <f>SUMIFS(_teams[wins_on_date],_teams[date],_stats[[#This Row],[date]],_teams[team_number],_stats[[#This Row],[team_number]])</f>
        <v>0</v>
      </c>
      <c r="H638" s="10">
        <f>SUMIFS(_teams[draws_on_date],_teams[date],_stats[[#This Row],[date]],_teams[team_number],_stats[[#This Row],[team_number]])</f>
        <v>0</v>
      </c>
      <c r="I638" s="10">
        <v>0</v>
      </c>
      <c r="J638" s="10" t="s">
        <v>105</v>
      </c>
    </row>
    <row r="639" spans="1:10" x14ac:dyDescent="0.25">
      <c r="A639" s="6">
        <v>45928</v>
      </c>
      <c r="B639" s="7">
        <v>2</v>
      </c>
      <c r="C639" s="7" t="s">
        <v>18</v>
      </c>
      <c r="D639" s="10" t="str">
        <f>IFERROR(VLOOKUP(_stats[[#This Row],[player_id]],_players[[player_id]:[player_name]],2,0),"")</f>
        <v>Костя</v>
      </c>
      <c r="E639" s="7">
        <v>3</v>
      </c>
      <c r="F639" s="8">
        <v>1</v>
      </c>
      <c r="G639" s="10">
        <f>SUMIFS(_teams[wins_on_date],_teams[date],_stats[[#This Row],[date]],_teams[team_number],_stats[[#This Row],[team_number]])</f>
        <v>6</v>
      </c>
      <c r="H639" s="10">
        <f>SUMIFS(_teams[draws_on_date],_teams[date],_stats[[#This Row],[date]],_teams[team_number],_stats[[#This Row],[team_number]])</f>
        <v>2</v>
      </c>
      <c r="I639" s="10">
        <v>0</v>
      </c>
      <c r="J639" s="10" t="s">
        <v>105</v>
      </c>
    </row>
    <row r="640" spans="1:10" x14ac:dyDescent="0.25">
      <c r="A640" s="6">
        <v>45928</v>
      </c>
      <c r="B640" s="7">
        <v>2</v>
      </c>
      <c r="C640" s="7" t="s">
        <v>30</v>
      </c>
      <c r="D640" s="10" t="str">
        <f>IFERROR(VLOOKUP(_stats[[#This Row],[player_id]],_players[[player_id]:[player_name]],2,0),"")</f>
        <v>Александр Травкин</v>
      </c>
      <c r="E640" s="7">
        <v>3</v>
      </c>
      <c r="F640" s="8">
        <v>4</v>
      </c>
      <c r="G640" s="10">
        <f>SUMIFS(_teams[wins_on_date],_teams[date],_stats[[#This Row],[date]],_teams[team_number],_stats[[#This Row],[team_number]])</f>
        <v>6</v>
      </c>
      <c r="H640" s="10">
        <f>SUMIFS(_teams[draws_on_date],_teams[date],_stats[[#This Row],[date]],_teams[team_number],_stats[[#This Row],[team_number]])</f>
        <v>2</v>
      </c>
      <c r="I640" s="10">
        <v>0</v>
      </c>
      <c r="J640" s="10" t="s">
        <v>105</v>
      </c>
    </row>
    <row r="641" spans="1:10" x14ac:dyDescent="0.25">
      <c r="A641" s="6">
        <v>45928</v>
      </c>
      <c r="B641" s="7">
        <v>1</v>
      </c>
      <c r="C641" s="7" t="s">
        <v>45</v>
      </c>
      <c r="D641" s="10" t="str">
        <f>IFERROR(VLOOKUP(_stats[[#This Row],[player_id]],_players[[player_id]:[player_name]],2,0),"")</f>
        <v>Кирилл Попов</v>
      </c>
      <c r="E641" s="7">
        <v>1</v>
      </c>
      <c r="F641" s="8">
        <v>0</v>
      </c>
      <c r="G641" s="10">
        <f>SUMIFS(_teams[wins_on_date],_teams[date],_stats[[#This Row],[date]],_teams[team_number],_stats[[#This Row],[team_number]])</f>
        <v>3</v>
      </c>
      <c r="H641" s="10">
        <f>SUMIFS(_teams[draws_on_date],_teams[date],_stats[[#This Row],[date]],_teams[team_number],_stats[[#This Row],[team_number]])</f>
        <v>2</v>
      </c>
      <c r="I641" s="10">
        <v>1</v>
      </c>
      <c r="J641" s="10" t="s">
        <v>105</v>
      </c>
    </row>
    <row r="642" spans="1:10" x14ac:dyDescent="0.25">
      <c r="A642" s="6">
        <v>45928</v>
      </c>
      <c r="B642" s="7">
        <v>3</v>
      </c>
      <c r="C642" s="7" t="s">
        <v>81</v>
      </c>
      <c r="D642" s="10" t="str">
        <f>IFERROR(VLOOKUP(_stats[[#This Row],[player_id]],_players[[player_id]:[player_name]],2,0),"")</f>
        <v>Даня (сын Вити)</v>
      </c>
      <c r="E642" s="7">
        <v>0</v>
      </c>
      <c r="F642" s="8">
        <v>0</v>
      </c>
      <c r="G642" s="10">
        <f>SUMIFS(_teams[wins_on_date],_teams[date],_stats[[#This Row],[date]],_teams[team_number],_stats[[#This Row],[team_number]])</f>
        <v>0</v>
      </c>
      <c r="H642" s="10">
        <f>SUMIFS(_teams[draws_on_date],_teams[date],_stats[[#This Row],[date]],_teams[team_number],_stats[[#This Row],[team_number]])</f>
        <v>0</v>
      </c>
      <c r="I642" s="10">
        <v>0</v>
      </c>
      <c r="J642" s="10" t="s">
        <v>105</v>
      </c>
    </row>
    <row r="643" spans="1:10" x14ac:dyDescent="0.25">
      <c r="A643" s="6">
        <v>45928</v>
      </c>
      <c r="B643" s="7">
        <v>3</v>
      </c>
      <c r="C643" s="7" t="s">
        <v>108</v>
      </c>
      <c r="D643" s="10" t="str">
        <f>IFERROR(VLOOKUP(_stats[[#This Row],[player_id]],_players[[player_id]:[player_name]],2,0),"")</f>
        <v>Умар (Женя+1)</v>
      </c>
      <c r="E643" s="7">
        <v>0</v>
      </c>
      <c r="F643" s="8">
        <v>0</v>
      </c>
      <c r="G643" s="10">
        <f>SUMIFS(_teams[wins_on_date],_teams[date],_stats[[#This Row],[date]],_teams[team_number],_stats[[#This Row],[team_number]])</f>
        <v>0</v>
      </c>
      <c r="H643" s="10">
        <f>SUMIFS(_teams[draws_on_date],_teams[date],_stats[[#This Row],[date]],_teams[team_number],_stats[[#This Row],[team_number]])</f>
        <v>0</v>
      </c>
      <c r="I643" s="10">
        <v>0</v>
      </c>
      <c r="J643" s="10" t="s">
        <v>105</v>
      </c>
    </row>
    <row r="644" spans="1:10" x14ac:dyDescent="0.25">
      <c r="A644" s="6">
        <v>45928</v>
      </c>
      <c r="B644" s="7">
        <v>2</v>
      </c>
      <c r="C644" s="7" t="s">
        <v>33</v>
      </c>
      <c r="D644" s="10" t="str">
        <f>IFERROR(VLOOKUP(_stats[[#This Row],[player_id]],_players[[player_id]:[player_name]],2,0),"")</f>
        <v>Рома Сурнин</v>
      </c>
      <c r="E644" s="7">
        <v>3</v>
      </c>
      <c r="F644" s="8">
        <v>2</v>
      </c>
      <c r="G644" s="10">
        <f>SUMIFS(_teams[wins_on_date],_teams[date],_stats[[#This Row],[date]],_teams[team_number],_stats[[#This Row],[team_number]])</f>
        <v>6</v>
      </c>
      <c r="H644" s="10">
        <f>SUMIFS(_teams[draws_on_date],_teams[date],_stats[[#This Row],[date]],_teams[team_number],_stats[[#This Row],[team_number]])</f>
        <v>2</v>
      </c>
      <c r="I644" s="10">
        <v>0</v>
      </c>
      <c r="J644" s="10" t="s">
        <v>105</v>
      </c>
    </row>
    <row r="645" spans="1:10" x14ac:dyDescent="0.25">
      <c r="A645" s="6">
        <v>45928</v>
      </c>
      <c r="B645" s="7">
        <v>3</v>
      </c>
      <c r="C645" s="7" t="s">
        <v>117</v>
      </c>
      <c r="D645" s="10" t="str">
        <f>IFERROR(VLOOKUP(_stats[[#This Row],[player_id]],_players[[player_id]:[player_name]],2,0),"")</f>
        <v>Леха (Паша+1)</v>
      </c>
      <c r="E645" s="7">
        <v>0</v>
      </c>
      <c r="F645" s="8">
        <v>0</v>
      </c>
      <c r="G645" s="10">
        <f>SUMIFS(_teams[wins_on_date],_teams[date],_stats[[#This Row],[date]],_teams[team_number],_stats[[#This Row],[team_number]])</f>
        <v>0</v>
      </c>
      <c r="H645" s="10">
        <f>SUMIFS(_teams[draws_on_date],_teams[date],_stats[[#This Row],[date]],_teams[team_number],_stats[[#This Row],[team_number]])</f>
        <v>0</v>
      </c>
      <c r="I645" s="10">
        <v>0</v>
      </c>
      <c r="J645" s="10" t="s">
        <v>105</v>
      </c>
    </row>
    <row r="646" spans="1:10" x14ac:dyDescent="0.25">
      <c r="A646" s="6">
        <v>45928</v>
      </c>
      <c r="B646" s="7">
        <v>2</v>
      </c>
      <c r="C646" s="7" t="s">
        <v>111</v>
      </c>
      <c r="D646" s="10" t="str">
        <f>IFERROR(VLOOKUP(_stats[[#This Row],[player_id]],_players[[player_id]:[player_name]],2,0),"")</f>
        <v>Андрей (Олег+1)</v>
      </c>
      <c r="E646" s="7">
        <v>1</v>
      </c>
      <c r="F646" s="8">
        <v>0</v>
      </c>
      <c r="G646" s="10">
        <f>SUMIFS(_teams[wins_on_date],_teams[date],_stats[[#This Row],[date]],_teams[team_number],_stats[[#This Row],[team_number]])</f>
        <v>6</v>
      </c>
      <c r="H646" s="10">
        <f>SUMIFS(_teams[draws_on_date],_teams[date],_stats[[#This Row],[date]],_teams[team_number],_stats[[#This Row],[team_number]])</f>
        <v>2</v>
      </c>
      <c r="I646" s="10">
        <v>0</v>
      </c>
      <c r="J646" s="10" t="s">
        <v>105</v>
      </c>
    </row>
    <row r="647" spans="1:10" x14ac:dyDescent="0.25">
      <c r="A647" s="6">
        <v>45928</v>
      </c>
      <c r="B647" s="7">
        <v>3</v>
      </c>
      <c r="C647" s="7" t="s">
        <v>40</v>
      </c>
      <c r="D647" s="10" t="str">
        <f>IFERROR(VLOOKUP(_stats[[#This Row],[player_id]],_players[[player_id]:[player_name]],2,0),"")</f>
        <v>Эльдар</v>
      </c>
      <c r="E647" s="7">
        <v>0</v>
      </c>
      <c r="F647" s="8">
        <v>0</v>
      </c>
      <c r="G647" s="10">
        <f>SUMIFS(_teams[wins_on_date],_teams[date],_stats[[#This Row],[date]],_teams[team_number],_stats[[#This Row],[team_number]])</f>
        <v>0</v>
      </c>
      <c r="H647" s="10">
        <f>SUMIFS(_teams[draws_on_date],_teams[date],_stats[[#This Row],[date]],_teams[team_number],_stats[[#This Row],[team_number]])</f>
        <v>0</v>
      </c>
      <c r="I647" s="10">
        <v>0</v>
      </c>
      <c r="J647" s="10" t="s">
        <v>105</v>
      </c>
    </row>
    <row r="648" spans="1:10" x14ac:dyDescent="0.25">
      <c r="A648" s="6">
        <v>45932</v>
      </c>
      <c r="B648" s="7">
        <v>1</v>
      </c>
      <c r="C648" s="7" t="s">
        <v>46</v>
      </c>
      <c r="D648" s="10" t="str">
        <f>IFERROR(VLOOKUP(_stats[[#This Row],[player_id]],_players[[player_id]:[player_name]],2,0),"")</f>
        <v>Паша</v>
      </c>
      <c r="E648" s="7">
        <v>5</v>
      </c>
      <c r="F648" s="8">
        <v>0</v>
      </c>
      <c r="G648" s="10">
        <f>SUMIFS(_teams[wins_on_date],_teams[date],_stats[[#This Row],[date]],_teams[team_number],_stats[[#This Row],[team_number]])</f>
        <v>2</v>
      </c>
      <c r="H648" s="10">
        <f>SUMIFS(_teams[draws_on_date],_teams[date],_stats[[#This Row],[date]],_teams[team_number],_stats[[#This Row],[team_number]])</f>
        <v>2</v>
      </c>
      <c r="I648" s="10">
        <v>0</v>
      </c>
      <c r="J648" s="10" t="s">
        <v>105</v>
      </c>
    </row>
    <row r="649" spans="1:10" x14ac:dyDescent="0.25">
      <c r="A649" s="6">
        <v>45932</v>
      </c>
      <c r="B649" s="7">
        <v>1</v>
      </c>
      <c r="C649" s="7" t="s">
        <v>65</v>
      </c>
      <c r="D649" s="10" t="str">
        <f>IFERROR(VLOOKUP(_stats[[#This Row],[player_id]],_players[[player_id]:[player_name]],2,0),"")</f>
        <v>Дима Сахаров</v>
      </c>
      <c r="E649" s="7">
        <v>1</v>
      </c>
      <c r="F649" s="8">
        <v>0</v>
      </c>
      <c r="G649" s="10">
        <f>SUMIFS(_teams[wins_on_date],_teams[date],_stats[[#This Row],[date]],_teams[team_number],_stats[[#This Row],[team_number]])</f>
        <v>2</v>
      </c>
      <c r="H649" s="10">
        <f>SUMIFS(_teams[draws_on_date],_teams[date],_stats[[#This Row],[date]],_teams[team_number],_stats[[#This Row],[team_number]])</f>
        <v>2</v>
      </c>
      <c r="I649" s="10">
        <v>0</v>
      </c>
      <c r="J649" s="10" t="s">
        <v>105</v>
      </c>
    </row>
    <row r="650" spans="1:10" x14ac:dyDescent="0.25">
      <c r="A650" s="6">
        <v>45932</v>
      </c>
      <c r="B650" s="7">
        <v>1</v>
      </c>
      <c r="C650" s="7" t="s">
        <v>106</v>
      </c>
      <c r="D650" s="10" t="str">
        <f>IFERROR(VLOOKUP(_stats[[#This Row],[player_id]],_players[[player_id]:[player_name]],2,0),"")</f>
        <v>Ваня (Иван+1)</v>
      </c>
      <c r="E650" s="7">
        <v>1</v>
      </c>
      <c r="F650" s="8">
        <v>0</v>
      </c>
      <c r="G650" s="10">
        <f>SUMIFS(_teams[wins_on_date],_teams[date],_stats[[#This Row],[date]],_teams[team_number],_stats[[#This Row],[team_number]])</f>
        <v>2</v>
      </c>
      <c r="H650" s="10">
        <f>SUMIFS(_teams[draws_on_date],_teams[date],_stats[[#This Row],[date]],_teams[team_number],_stats[[#This Row],[team_number]])</f>
        <v>2</v>
      </c>
      <c r="I650" s="10">
        <v>0</v>
      </c>
      <c r="J650" s="10" t="s">
        <v>105</v>
      </c>
    </row>
    <row r="651" spans="1:10" x14ac:dyDescent="0.25">
      <c r="A651" s="6">
        <v>45932</v>
      </c>
      <c r="B651" s="7">
        <v>1</v>
      </c>
      <c r="C651" s="7" t="s">
        <v>50</v>
      </c>
      <c r="D651" s="10" t="str">
        <f>IFERROR(VLOOKUP(_stats[[#This Row],[player_id]],_players[[player_id]:[player_name]],2,0),"")</f>
        <v>Витя</v>
      </c>
      <c r="E651" s="7">
        <v>2</v>
      </c>
      <c r="F651" s="8">
        <v>0</v>
      </c>
      <c r="G651" s="10">
        <f>SUMIFS(_teams[wins_on_date],_teams[date],_stats[[#This Row],[date]],_teams[team_number],_stats[[#This Row],[team_number]])</f>
        <v>2</v>
      </c>
      <c r="H651" s="10">
        <f>SUMIFS(_teams[draws_on_date],_teams[date],_stats[[#This Row],[date]],_teams[team_number],_stats[[#This Row],[team_number]])</f>
        <v>2</v>
      </c>
      <c r="I651" s="10">
        <v>0</v>
      </c>
      <c r="J651" s="10" t="s">
        <v>105</v>
      </c>
    </row>
    <row r="652" spans="1:10" x14ac:dyDescent="0.25">
      <c r="A652" s="6">
        <v>45932</v>
      </c>
      <c r="B652" s="7">
        <v>1</v>
      </c>
      <c r="C652" s="7" t="s">
        <v>28</v>
      </c>
      <c r="D652" s="10" t="str">
        <f>IFERROR(VLOOKUP(_stats[[#This Row],[player_id]],_players[[player_id]:[player_name]],2,0),"")</f>
        <v>Миша</v>
      </c>
      <c r="E652" s="7">
        <v>0</v>
      </c>
      <c r="F652" s="8">
        <v>0</v>
      </c>
      <c r="G652" s="10">
        <f>SUMIFS(_teams[wins_on_date],_teams[date],_stats[[#This Row],[date]],_teams[team_number],_stats[[#This Row],[team_number]])</f>
        <v>2</v>
      </c>
      <c r="H652" s="10">
        <f>SUMIFS(_teams[draws_on_date],_teams[date],_stats[[#This Row],[date]],_teams[team_number],_stats[[#This Row],[team_number]])</f>
        <v>2</v>
      </c>
      <c r="I652" s="10">
        <v>0</v>
      </c>
      <c r="J652" s="10" t="s">
        <v>105</v>
      </c>
    </row>
    <row r="653" spans="1:10" x14ac:dyDescent="0.25">
      <c r="A653" s="6">
        <v>45932</v>
      </c>
      <c r="B653" s="7">
        <v>1</v>
      </c>
      <c r="C653" s="7" t="s">
        <v>23</v>
      </c>
      <c r="D653" s="10" t="str">
        <f>IFERROR(VLOOKUP(_stats[[#This Row],[player_id]],_players[[player_id]:[player_name]],2,0),"")</f>
        <v>Женя (кипер)</v>
      </c>
      <c r="E653" s="7">
        <v>0</v>
      </c>
      <c r="F653" s="8">
        <v>0</v>
      </c>
      <c r="G653" s="10">
        <f>SUMIFS(_teams[wins_on_date],_teams[date],_stats[[#This Row],[date]],_teams[team_number],_stats[[#This Row],[team_number]])</f>
        <v>2</v>
      </c>
      <c r="H653" s="10">
        <f>SUMIFS(_teams[draws_on_date],_teams[date],_stats[[#This Row],[date]],_teams[team_number],_stats[[#This Row],[team_number]])</f>
        <v>2</v>
      </c>
      <c r="I653" s="10">
        <v>3</v>
      </c>
      <c r="J653" s="10" t="s">
        <v>105</v>
      </c>
    </row>
    <row r="654" spans="1:10" x14ac:dyDescent="0.25">
      <c r="A654" s="6">
        <v>45932</v>
      </c>
      <c r="B654" s="7">
        <v>2</v>
      </c>
      <c r="C654" s="7" t="s">
        <v>18</v>
      </c>
      <c r="D654" s="10" t="str">
        <f>IFERROR(VLOOKUP(_stats[[#This Row],[player_id]],_players[[player_id]:[player_name]],2,0),"")</f>
        <v>Костя</v>
      </c>
      <c r="E654" s="7">
        <v>0</v>
      </c>
      <c r="F654" s="8">
        <v>0</v>
      </c>
      <c r="G654" s="10">
        <f>SUMIFS(_teams[wins_on_date],_teams[date],_stats[[#This Row],[date]],_teams[team_number],_stats[[#This Row],[team_number]])</f>
        <v>5</v>
      </c>
      <c r="H654" s="10">
        <f>SUMIFS(_teams[draws_on_date],_teams[date],_stats[[#This Row],[date]],_teams[team_number],_stats[[#This Row],[team_number]])</f>
        <v>2</v>
      </c>
      <c r="I654" s="10">
        <v>0</v>
      </c>
      <c r="J654" s="10" t="s">
        <v>105</v>
      </c>
    </row>
    <row r="655" spans="1:10" x14ac:dyDescent="0.25">
      <c r="A655" s="6">
        <v>45932</v>
      </c>
      <c r="B655" s="7">
        <v>2</v>
      </c>
      <c r="C655" s="7" t="s">
        <v>113</v>
      </c>
      <c r="D655" s="10" t="str">
        <f>IFERROR(VLOOKUP(_stats[[#This Row],[player_id]],_players[[player_id]:[player_name]],2,0),"")</f>
        <v>Ибрагим (Вася+1)</v>
      </c>
      <c r="E655" s="7">
        <v>2</v>
      </c>
      <c r="F655" s="8">
        <v>2</v>
      </c>
      <c r="G655" s="10">
        <f>SUMIFS(_teams[wins_on_date],_teams[date],_stats[[#This Row],[date]],_teams[team_number],_stats[[#This Row],[team_number]])</f>
        <v>5</v>
      </c>
      <c r="H655" s="10">
        <f>SUMIFS(_teams[draws_on_date],_teams[date],_stats[[#This Row],[date]],_teams[team_number],_stats[[#This Row],[team_number]])</f>
        <v>2</v>
      </c>
      <c r="I655" s="10">
        <v>0</v>
      </c>
      <c r="J655" s="10" t="s">
        <v>105</v>
      </c>
    </row>
    <row r="656" spans="1:10" x14ac:dyDescent="0.25">
      <c r="A656" s="6">
        <v>45932</v>
      </c>
      <c r="B656" s="7">
        <v>2</v>
      </c>
      <c r="C656" s="7" t="s">
        <v>53</v>
      </c>
      <c r="D656" s="10" t="str">
        <f>IFERROR(VLOOKUP(_stats[[#This Row],[player_id]],_players[[player_id]:[player_name]],2,0),"")</f>
        <v>Игорь Фомичев</v>
      </c>
      <c r="E656" s="7">
        <v>1</v>
      </c>
      <c r="F656" s="8">
        <v>3</v>
      </c>
      <c r="G656" s="10">
        <f>SUMIFS(_teams[wins_on_date],_teams[date],_stats[[#This Row],[date]],_teams[team_number],_stats[[#This Row],[team_number]])</f>
        <v>5</v>
      </c>
      <c r="H656" s="10">
        <f>SUMIFS(_teams[draws_on_date],_teams[date],_stats[[#This Row],[date]],_teams[team_number],_stats[[#This Row],[team_number]])</f>
        <v>2</v>
      </c>
      <c r="I656" s="10">
        <v>0</v>
      </c>
      <c r="J656" s="10" t="s">
        <v>105</v>
      </c>
    </row>
    <row r="657" spans="1:10" x14ac:dyDescent="0.25">
      <c r="A657" s="6">
        <v>45932</v>
      </c>
      <c r="B657" s="7">
        <v>2</v>
      </c>
      <c r="C657" s="7" t="s">
        <v>60</v>
      </c>
      <c r="D657" s="10" t="str">
        <f>IFERROR(VLOOKUP(_stats[[#This Row],[player_id]],_players[[player_id]:[player_name]],2,0),"")</f>
        <v>Юра Пименов</v>
      </c>
      <c r="E657" s="7">
        <v>7</v>
      </c>
      <c r="F657" s="8">
        <v>2</v>
      </c>
      <c r="G657" s="10">
        <f>SUMIFS(_teams[wins_on_date],_teams[date],_stats[[#This Row],[date]],_teams[team_number],_stats[[#This Row],[team_number]])</f>
        <v>5</v>
      </c>
      <c r="H657" s="10">
        <f>SUMIFS(_teams[draws_on_date],_teams[date],_stats[[#This Row],[date]],_teams[team_number],_stats[[#This Row],[team_number]])</f>
        <v>2</v>
      </c>
      <c r="I657" s="10">
        <v>0</v>
      </c>
      <c r="J657" s="10" t="s">
        <v>105</v>
      </c>
    </row>
    <row r="658" spans="1:10" x14ac:dyDescent="0.25">
      <c r="A658" s="6">
        <v>45932</v>
      </c>
      <c r="B658" s="7">
        <v>2</v>
      </c>
      <c r="C658" s="7" t="s">
        <v>62</v>
      </c>
      <c r="D658" s="10" t="str">
        <f>IFERROR(VLOOKUP(_stats[[#This Row],[player_id]],_players[[player_id]:[player_name]],2,0),"")</f>
        <v>Артем Зэф</v>
      </c>
      <c r="E658" s="7">
        <v>0</v>
      </c>
      <c r="F658" s="8">
        <v>0</v>
      </c>
      <c r="G658" s="10">
        <f>SUMIFS(_teams[wins_on_date],_teams[date],_stats[[#This Row],[date]],_teams[team_number],_stats[[#This Row],[team_number]])</f>
        <v>5</v>
      </c>
      <c r="H658" s="10">
        <f>SUMIFS(_teams[draws_on_date],_teams[date],_stats[[#This Row],[date]],_teams[team_number],_stats[[#This Row],[team_number]])</f>
        <v>2</v>
      </c>
      <c r="I658" s="10">
        <v>0</v>
      </c>
      <c r="J658" s="10" t="s">
        <v>105</v>
      </c>
    </row>
    <row r="659" spans="1:10" x14ac:dyDescent="0.25">
      <c r="A659" s="6">
        <v>45932</v>
      </c>
      <c r="B659" s="7">
        <v>2</v>
      </c>
      <c r="C659" s="7" t="s">
        <v>43</v>
      </c>
      <c r="D659" s="10" t="str">
        <f>IFERROR(VLOOKUP(_stats[[#This Row],[player_id]],_players[[player_id]:[player_name]],2,0),"")</f>
        <v>Нурик</v>
      </c>
      <c r="E659" s="7">
        <v>0</v>
      </c>
      <c r="F659" s="8">
        <v>1</v>
      </c>
      <c r="G659" s="10">
        <f>SUMIFS(_teams[wins_on_date],_teams[date],_stats[[#This Row],[date]],_teams[team_number],_stats[[#This Row],[team_number]])</f>
        <v>5</v>
      </c>
      <c r="H659" s="10">
        <f>SUMIFS(_teams[draws_on_date],_teams[date],_stats[[#This Row],[date]],_teams[team_number],_stats[[#This Row],[team_number]])</f>
        <v>2</v>
      </c>
      <c r="I659" s="10">
        <v>0</v>
      </c>
      <c r="J659" s="10" t="s">
        <v>105</v>
      </c>
    </row>
    <row r="660" spans="1:10" x14ac:dyDescent="0.25">
      <c r="A660" s="6">
        <v>45932</v>
      </c>
      <c r="B660" s="7">
        <v>1</v>
      </c>
      <c r="C660" s="7" t="s">
        <v>14</v>
      </c>
      <c r="D660" s="10" t="str">
        <f>IFERROR(VLOOKUP(_stats[[#This Row],[player_id]],_players[[player_id]:[player_name]],2,0),"")</f>
        <v>Стас Семитко</v>
      </c>
      <c r="E660" s="7">
        <v>0</v>
      </c>
      <c r="F660" s="8">
        <v>3</v>
      </c>
      <c r="G660" s="10">
        <f>SUMIFS(_teams[wins_on_date],_teams[date],_stats[[#This Row],[date]],_teams[team_number],_stats[[#This Row],[team_number]])</f>
        <v>2</v>
      </c>
      <c r="H660" s="10">
        <f>SUMIFS(_teams[draws_on_date],_teams[date],_stats[[#This Row],[date]],_teams[team_number],_stats[[#This Row],[team_number]])</f>
        <v>2</v>
      </c>
      <c r="I660" s="10">
        <v>0</v>
      </c>
      <c r="J660" s="10" t="s">
        <v>105</v>
      </c>
    </row>
    <row r="661" spans="1:10" x14ac:dyDescent="0.25">
      <c r="A661" s="6">
        <v>45932</v>
      </c>
      <c r="B661" s="7">
        <v>2</v>
      </c>
      <c r="C661" s="7" t="s">
        <v>21</v>
      </c>
      <c r="D661" s="10" t="str">
        <f>IFERROR(VLOOKUP(_stats[[#This Row],[player_id]],_players[[player_id]:[player_name]],2,0),"")</f>
        <v>Василий Улитин</v>
      </c>
      <c r="E661" s="7">
        <v>1</v>
      </c>
      <c r="F661" s="8">
        <v>1</v>
      </c>
      <c r="G661" s="10">
        <f>SUMIFS(_teams[wins_on_date],_teams[date],_stats[[#This Row],[date]],_teams[team_number],_stats[[#This Row],[team_number]])</f>
        <v>5</v>
      </c>
      <c r="H661" s="10">
        <f>SUMIFS(_teams[draws_on_date],_teams[date],_stats[[#This Row],[date]],_teams[team_number],_stats[[#This Row],[team_number]])</f>
        <v>2</v>
      </c>
      <c r="I661" s="10">
        <v>0</v>
      </c>
      <c r="J661" s="10" t="s">
        <v>105</v>
      </c>
    </row>
    <row r="662" spans="1:10" x14ac:dyDescent="0.25">
      <c r="A662" s="6">
        <v>45932</v>
      </c>
      <c r="B662" s="7">
        <v>2</v>
      </c>
      <c r="C662" s="7" t="s">
        <v>26</v>
      </c>
      <c r="D662" s="10" t="str">
        <f>IFERROR(VLOOKUP(_stats[[#This Row],[player_id]],_players[[player_id]:[player_name]],2,0),"")</f>
        <v>Олег Шишкин</v>
      </c>
      <c r="E662" s="7">
        <v>0</v>
      </c>
      <c r="F662" s="8">
        <v>0</v>
      </c>
      <c r="G662" s="10">
        <f>SUMIFS(_teams[wins_on_date],_teams[date],_stats[[#This Row],[date]],_teams[team_number],_stats[[#This Row],[team_number]])</f>
        <v>5</v>
      </c>
      <c r="H662" s="10">
        <f>SUMIFS(_teams[draws_on_date],_teams[date],_stats[[#This Row],[date]],_teams[team_number],_stats[[#This Row],[team_number]])</f>
        <v>2</v>
      </c>
      <c r="I662" s="10">
        <v>0</v>
      </c>
      <c r="J662" s="10" t="s">
        <v>105</v>
      </c>
    </row>
    <row r="663" spans="1:10" x14ac:dyDescent="0.25">
      <c r="A663" s="6">
        <v>45932</v>
      </c>
      <c r="B663" s="7">
        <v>1</v>
      </c>
      <c r="C663" s="7" t="s">
        <v>45</v>
      </c>
      <c r="D663" s="10" t="str">
        <f>IFERROR(VLOOKUP(_stats[[#This Row],[player_id]],_players[[player_id]:[player_name]],2,0),"")</f>
        <v>Кирилл Попов</v>
      </c>
      <c r="E663" s="7">
        <v>1</v>
      </c>
      <c r="F663" s="8">
        <v>0</v>
      </c>
      <c r="G663" s="10">
        <f>SUMIFS(_teams[wins_on_date],_teams[date],_stats[[#This Row],[date]],_teams[team_number],_stats[[#This Row],[team_number]])</f>
        <v>2</v>
      </c>
      <c r="H663" s="10">
        <f>SUMIFS(_teams[draws_on_date],_teams[date],_stats[[#This Row],[date]],_teams[team_number],_stats[[#This Row],[team_number]])</f>
        <v>2</v>
      </c>
      <c r="I663" s="10">
        <v>0</v>
      </c>
      <c r="J663" s="10" t="s">
        <v>105</v>
      </c>
    </row>
    <row r="664" spans="1:10" x14ac:dyDescent="0.25">
      <c r="A664" s="6">
        <v>45932</v>
      </c>
      <c r="B664" s="7">
        <v>3</v>
      </c>
      <c r="C664" s="7" t="s">
        <v>20</v>
      </c>
      <c r="D664" s="10" t="str">
        <f>IFERROR(VLOOKUP(_stats[[#This Row],[player_id]],_players[[player_id]:[player_name]],2,0),"")</f>
        <v>Сергей Крюков</v>
      </c>
      <c r="E664" s="7">
        <v>0</v>
      </c>
      <c r="F664" s="8">
        <v>0</v>
      </c>
      <c r="G664" s="10">
        <f>SUMIFS(_teams[wins_on_date],_teams[date],_stats[[#This Row],[date]],_teams[team_number],_stats[[#This Row],[team_number]])</f>
        <v>1</v>
      </c>
      <c r="H664" s="10">
        <f>SUMIFS(_teams[draws_on_date],_teams[date],_stats[[#This Row],[date]],_teams[team_number],_stats[[#This Row],[team_number]])</f>
        <v>2</v>
      </c>
      <c r="I664" s="10">
        <v>0</v>
      </c>
      <c r="J664" s="10" t="s">
        <v>105</v>
      </c>
    </row>
    <row r="665" spans="1:10" x14ac:dyDescent="0.25">
      <c r="A665" s="6">
        <v>45932</v>
      </c>
      <c r="B665" s="7">
        <v>3</v>
      </c>
      <c r="C665" s="7" t="s">
        <v>81</v>
      </c>
      <c r="D665" s="10" t="str">
        <f>IFERROR(VLOOKUP(_stats[[#This Row],[player_id]],_players[[player_id]:[player_name]],2,0),"")</f>
        <v>Даня (сын Вити)</v>
      </c>
      <c r="E665" s="7">
        <v>0</v>
      </c>
      <c r="F665" s="8">
        <v>0</v>
      </c>
      <c r="G665" s="10">
        <f>SUMIFS(_teams[wins_on_date],_teams[date],_stats[[#This Row],[date]],_teams[team_number],_stats[[#This Row],[team_number]])</f>
        <v>1</v>
      </c>
      <c r="H665" s="10">
        <f>SUMIFS(_teams[draws_on_date],_teams[date],_stats[[#This Row],[date]],_teams[team_number],_stats[[#This Row],[team_number]])</f>
        <v>2</v>
      </c>
      <c r="I665" s="10">
        <v>0</v>
      </c>
      <c r="J665" s="10" t="s">
        <v>105</v>
      </c>
    </row>
    <row r="666" spans="1:10" x14ac:dyDescent="0.25">
      <c r="A666" s="42">
        <v>45935</v>
      </c>
      <c r="B666" s="7">
        <v>2</v>
      </c>
      <c r="C666" s="7" t="s">
        <v>20</v>
      </c>
      <c r="D666" s="10" t="str">
        <f>IFERROR(VLOOKUP(_stats[[#This Row],[player_id]],_players[[player_id]:[player_name]],2,0),"")</f>
        <v>Сергей Крюков</v>
      </c>
      <c r="E666" s="7">
        <v>1</v>
      </c>
      <c r="F666" s="8">
        <v>0</v>
      </c>
      <c r="G666" s="10">
        <f>SUMIFS(_teams[wins_on_date],_teams[date],_stats[[#This Row],[date]],_teams[team_number],_stats[[#This Row],[team_number]])</f>
        <v>2</v>
      </c>
      <c r="H666" s="10">
        <f>SUMIFS(_teams[draws_on_date],_teams[date],_stats[[#This Row],[date]],_teams[team_number],_stats[[#This Row],[team_number]])</f>
        <v>3</v>
      </c>
      <c r="I666" s="10">
        <v>0</v>
      </c>
      <c r="J666" s="10" t="s">
        <v>105</v>
      </c>
    </row>
    <row r="667" spans="1:10" x14ac:dyDescent="0.25">
      <c r="A667" s="42">
        <v>45935</v>
      </c>
      <c r="B667" s="7">
        <v>3</v>
      </c>
      <c r="C667" s="7" t="s">
        <v>112</v>
      </c>
      <c r="D667" s="10" t="str">
        <f>IFERROR(VLOOKUP(_stats[[#This Row],[player_id]],_players[[player_id]:[player_name]],2,0),"")</f>
        <v>Фуад</v>
      </c>
      <c r="E667" s="7">
        <v>0</v>
      </c>
      <c r="F667" s="8">
        <v>0</v>
      </c>
      <c r="G667" s="10">
        <f>SUMIFS(_teams[wins_on_date],_teams[date],_stats[[#This Row],[date]],_teams[team_number],_stats[[#This Row],[team_number]])</f>
        <v>2</v>
      </c>
      <c r="H667" s="10">
        <f>SUMIFS(_teams[draws_on_date],_teams[date],_stats[[#This Row],[date]],_teams[team_number],_stats[[#This Row],[team_number]])</f>
        <v>4</v>
      </c>
      <c r="I667" s="10">
        <v>1</v>
      </c>
      <c r="J667" s="10" t="s">
        <v>105</v>
      </c>
    </row>
    <row r="668" spans="1:10" x14ac:dyDescent="0.25">
      <c r="A668" s="42">
        <v>45935</v>
      </c>
      <c r="B668" s="7">
        <v>1</v>
      </c>
      <c r="C668" s="7" t="s">
        <v>60</v>
      </c>
      <c r="D668" s="10" t="str">
        <f>IFERROR(VLOOKUP(_stats[[#This Row],[player_id]],_players[[player_id]:[player_name]],2,0),"")</f>
        <v>Юра Пименов</v>
      </c>
      <c r="E668" s="7">
        <v>1</v>
      </c>
      <c r="F668" s="8">
        <v>6</v>
      </c>
      <c r="G668" s="10">
        <f>SUMIFS(_teams[wins_on_date],_teams[date],_stats[[#This Row],[date]],_teams[team_number],_stats[[#This Row],[team_number]])</f>
        <v>4</v>
      </c>
      <c r="H668" s="10">
        <f>SUMIFS(_teams[draws_on_date],_teams[date],_stats[[#This Row],[date]],_teams[team_number],_stats[[#This Row],[team_number]])</f>
        <v>3</v>
      </c>
      <c r="I668" s="10">
        <v>0</v>
      </c>
      <c r="J668" s="10" t="s">
        <v>105</v>
      </c>
    </row>
    <row r="669" spans="1:10" x14ac:dyDescent="0.25">
      <c r="A669" s="42">
        <v>45935</v>
      </c>
      <c r="B669" s="7">
        <v>3</v>
      </c>
      <c r="C669" s="7" t="s">
        <v>67</v>
      </c>
      <c r="D669" s="10" t="str">
        <f>IFERROR(VLOOKUP(_stats[[#This Row],[player_id]],_players[[player_id]:[player_name]],2,0),"")</f>
        <v>Гриша</v>
      </c>
      <c r="E669" s="7">
        <v>0</v>
      </c>
      <c r="F669" s="8">
        <v>1</v>
      </c>
      <c r="G669" s="10">
        <f>SUMIFS(_teams[wins_on_date],_teams[date],_stats[[#This Row],[date]],_teams[team_number],_stats[[#This Row],[team_number]])</f>
        <v>2</v>
      </c>
      <c r="H669" s="10">
        <f>SUMIFS(_teams[draws_on_date],_teams[date],_stats[[#This Row],[date]],_teams[team_number],_stats[[#This Row],[team_number]])</f>
        <v>4</v>
      </c>
      <c r="I669" s="10">
        <v>0</v>
      </c>
      <c r="J669" s="10" t="s">
        <v>105</v>
      </c>
    </row>
    <row r="670" spans="1:10" x14ac:dyDescent="0.25">
      <c r="A670" s="42">
        <v>45935</v>
      </c>
      <c r="B670" s="7">
        <v>3</v>
      </c>
      <c r="C670" s="7" t="s">
        <v>43</v>
      </c>
      <c r="D670" s="10" t="str">
        <f>IFERROR(VLOOKUP(_stats[[#This Row],[player_id]],_players[[player_id]:[player_name]],2,0),"")</f>
        <v>Нурик</v>
      </c>
      <c r="E670" s="7">
        <v>0</v>
      </c>
      <c r="F670" s="8">
        <v>0</v>
      </c>
      <c r="G670" s="10">
        <f>SUMIFS(_teams[wins_on_date],_teams[date],_stats[[#This Row],[date]],_teams[team_number],_stats[[#This Row],[team_number]])</f>
        <v>2</v>
      </c>
      <c r="H670" s="10">
        <f>SUMIFS(_teams[draws_on_date],_teams[date],_stats[[#This Row],[date]],_teams[team_number],_stats[[#This Row],[team_number]])</f>
        <v>4</v>
      </c>
      <c r="I670" s="10">
        <v>1</v>
      </c>
      <c r="J670" s="10" t="s">
        <v>105</v>
      </c>
    </row>
    <row r="671" spans="1:10" x14ac:dyDescent="0.25">
      <c r="A671" s="42">
        <v>45935</v>
      </c>
      <c r="B671" s="7">
        <v>2</v>
      </c>
      <c r="C671" s="7" t="s">
        <v>18</v>
      </c>
      <c r="D671" s="10" t="str">
        <f>IFERROR(VLOOKUP(_stats[[#This Row],[player_id]],_players[[player_id]:[player_name]],2,0),"")</f>
        <v>Костя</v>
      </c>
      <c r="E671" s="7">
        <v>1</v>
      </c>
      <c r="F671" s="8">
        <v>0</v>
      </c>
      <c r="G671" s="10">
        <f>SUMIFS(_teams[wins_on_date],_teams[date],_stats[[#This Row],[date]],_teams[team_number],_stats[[#This Row],[team_number]])</f>
        <v>2</v>
      </c>
      <c r="H671" s="10">
        <f>SUMIFS(_teams[draws_on_date],_teams[date],_stats[[#This Row],[date]],_teams[team_number],_stats[[#This Row],[team_number]])</f>
        <v>3</v>
      </c>
      <c r="I671" s="10">
        <v>0</v>
      </c>
      <c r="J671" s="10" t="s">
        <v>105</v>
      </c>
    </row>
    <row r="672" spans="1:10" x14ac:dyDescent="0.25">
      <c r="A672" s="42">
        <v>45935</v>
      </c>
      <c r="B672" s="7">
        <v>1</v>
      </c>
      <c r="C672" s="7" t="s">
        <v>53</v>
      </c>
      <c r="D672" s="10" t="str">
        <f>IFERROR(VLOOKUP(_stats[[#This Row],[player_id]],_players[[player_id]:[player_name]],2,0),"")</f>
        <v>Игорь Фомичев</v>
      </c>
      <c r="E672" s="7">
        <v>5</v>
      </c>
      <c r="F672" s="8">
        <v>3</v>
      </c>
      <c r="G672" s="10">
        <f>SUMIFS(_teams[wins_on_date],_teams[date],_stats[[#This Row],[date]],_teams[team_number],_stats[[#This Row],[team_number]])</f>
        <v>4</v>
      </c>
      <c r="H672" s="10">
        <f>SUMIFS(_teams[draws_on_date],_teams[date],_stats[[#This Row],[date]],_teams[team_number],_stats[[#This Row],[team_number]])</f>
        <v>3</v>
      </c>
      <c r="I672" s="10">
        <v>0</v>
      </c>
      <c r="J672" s="10" t="s">
        <v>105</v>
      </c>
    </row>
    <row r="673" spans="1:10" x14ac:dyDescent="0.25">
      <c r="A673" s="42">
        <v>45935</v>
      </c>
      <c r="B673" s="7">
        <v>2</v>
      </c>
      <c r="C673" s="7" t="s">
        <v>16</v>
      </c>
      <c r="D673" s="10" t="str">
        <f>IFERROR(VLOOKUP(_stats[[#This Row],[player_id]],_players[[player_id]:[player_name]],2,0),"")</f>
        <v>Сергей</v>
      </c>
      <c r="E673" s="7">
        <v>2</v>
      </c>
      <c r="F673" s="8">
        <v>1</v>
      </c>
      <c r="G673" s="10">
        <f>SUMIFS(_teams[wins_on_date],_teams[date],_stats[[#This Row],[date]],_teams[team_number],_stats[[#This Row],[team_number]])</f>
        <v>2</v>
      </c>
      <c r="H673" s="10">
        <f>SUMIFS(_teams[draws_on_date],_teams[date],_stats[[#This Row],[date]],_teams[team_number],_stats[[#This Row],[team_number]])</f>
        <v>3</v>
      </c>
      <c r="I673" s="10">
        <v>0</v>
      </c>
      <c r="J673" s="10" t="s">
        <v>105</v>
      </c>
    </row>
    <row r="674" spans="1:10" x14ac:dyDescent="0.25">
      <c r="A674" s="42">
        <v>45935</v>
      </c>
      <c r="B674" s="7">
        <v>3</v>
      </c>
      <c r="C674" s="7" t="s">
        <v>30</v>
      </c>
      <c r="D674" s="10" t="str">
        <f>IFERROR(VLOOKUP(_stats[[#This Row],[player_id]],_players[[player_id]:[player_name]],2,0),"")</f>
        <v>Александр Травкин</v>
      </c>
      <c r="E674" s="7">
        <v>1</v>
      </c>
      <c r="F674" s="8">
        <v>3</v>
      </c>
      <c r="G674" s="10">
        <f>SUMIFS(_teams[wins_on_date],_teams[date],_stats[[#This Row],[date]],_teams[team_number],_stats[[#This Row],[team_number]])</f>
        <v>2</v>
      </c>
      <c r="H674" s="10">
        <f>SUMIFS(_teams[draws_on_date],_teams[date],_stats[[#This Row],[date]],_teams[team_number],_stats[[#This Row],[team_number]])</f>
        <v>4</v>
      </c>
      <c r="I674" s="10">
        <v>0</v>
      </c>
      <c r="J674" s="10" t="s">
        <v>105</v>
      </c>
    </row>
    <row r="675" spans="1:10" x14ac:dyDescent="0.25">
      <c r="A675" s="42">
        <v>45935</v>
      </c>
      <c r="B675" s="7">
        <v>1</v>
      </c>
      <c r="C675" s="7" t="s">
        <v>23</v>
      </c>
      <c r="D675" s="10" t="str">
        <f>IFERROR(VLOOKUP(_stats[[#This Row],[player_id]],_players[[player_id]:[player_name]],2,0),"")</f>
        <v>Женя (кипер)</v>
      </c>
      <c r="E675" s="7">
        <v>0</v>
      </c>
      <c r="F675" s="8">
        <v>0</v>
      </c>
      <c r="G675" s="10">
        <f>SUMIFS(_teams[wins_on_date],_teams[date],_stats[[#This Row],[date]],_teams[team_number],_stats[[#This Row],[team_number]])</f>
        <v>4</v>
      </c>
      <c r="H675" s="10">
        <f>SUMIFS(_teams[draws_on_date],_teams[date],_stats[[#This Row],[date]],_teams[team_number],_stats[[#This Row],[team_number]])</f>
        <v>3</v>
      </c>
      <c r="I675" s="10">
        <v>6</v>
      </c>
      <c r="J675" s="10" t="s">
        <v>105</v>
      </c>
    </row>
    <row r="676" spans="1:10" x14ac:dyDescent="0.25">
      <c r="A676" s="42">
        <v>45935</v>
      </c>
      <c r="B676" s="7">
        <v>1</v>
      </c>
      <c r="C676" s="7" t="s">
        <v>80</v>
      </c>
      <c r="D676" s="10" t="str">
        <f>IFERROR(VLOOKUP(_stats[[#This Row],[player_id]],_players[[player_id]:[player_name]],2,0),"")</f>
        <v>Анашкин</v>
      </c>
      <c r="E676" s="7">
        <v>1</v>
      </c>
      <c r="F676" s="8">
        <v>0</v>
      </c>
      <c r="G676" s="10">
        <f>SUMIFS(_teams[wins_on_date],_teams[date],_stats[[#This Row],[date]],_teams[team_number],_stats[[#This Row],[team_number]])</f>
        <v>4</v>
      </c>
      <c r="H676" s="10">
        <f>SUMIFS(_teams[draws_on_date],_teams[date],_stats[[#This Row],[date]],_teams[team_number],_stats[[#This Row],[team_number]])</f>
        <v>3</v>
      </c>
      <c r="I676" s="10">
        <v>0</v>
      </c>
      <c r="J676" s="10" t="s">
        <v>105</v>
      </c>
    </row>
    <row r="677" spans="1:10" x14ac:dyDescent="0.25">
      <c r="A677" s="42">
        <v>45935</v>
      </c>
      <c r="B677" s="7">
        <v>3</v>
      </c>
      <c r="C677" s="7" t="s">
        <v>11</v>
      </c>
      <c r="D677" s="10" t="str">
        <f>IFERROR(VLOOKUP(_stats[[#This Row],[player_id]],_players[[player_id]:[player_name]],2,0),"")</f>
        <v>Тёма</v>
      </c>
      <c r="E677" s="7">
        <v>0</v>
      </c>
      <c r="F677" s="8">
        <v>0</v>
      </c>
      <c r="G677" s="10">
        <f>SUMIFS(_teams[wins_on_date],_teams[date],_stats[[#This Row],[date]],_teams[team_number],_stats[[#This Row],[team_number]])</f>
        <v>2</v>
      </c>
      <c r="H677" s="10">
        <f>SUMIFS(_teams[draws_on_date],_teams[date],_stats[[#This Row],[date]],_teams[team_number],_stats[[#This Row],[team_number]])</f>
        <v>4</v>
      </c>
      <c r="I677" s="10">
        <v>2</v>
      </c>
      <c r="J677" s="10" t="s">
        <v>105</v>
      </c>
    </row>
    <row r="678" spans="1:10" x14ac:dyDescent="0.25">
      <c r="A678" s="42">
        <v>45935</v>
      </c>
      <c r="B678" s="7">
        <v>1</v>
      </c>
      <c r="C678" s="7" t="s">
        <v>50</v>
      </c>
      <c r="D678" s="10" t="str">
        <f>IFERROR(VLOOKUP(_stats[[#This Row],[player_id]],_players[[player_id]:[player_name]],2,0),"")</f>
        <v>Витя</v>
      </c>
      <c r="E678" s="7">
        <v>1</v>
      </c>
      <c r="F678" s="8">
        <v>1</v>
      </c>
      <c r="G678" s="10">
        <f>SUMIFS(_teams[wins_on_date],_teams[date],_stats[[#This Row],[date]],_teams[team_number],_stats[[#This Row],[team_number]])</f>
        <v>4</v>
      </c>
      <c r="H678" s="10">
        <f>SUMIFS(_teams[draws_on_date],_teams[date],_stats[[#This Row],[date]],_teams[team_number],_stats[[#This Row],[team_number]])</f>
        <v>3</v>
      </c>
      <c r="I678" s="10">
        <v>0</v>
      </c>
      <c r="J678" s="10" t="s">
        <v>105</v>
      </c>
    </row>
    <row r="679" spans="1:10" x14ac:dyDescent="0.25">
      <c r="A679" s="42">
        <v>45935</v>
      </c>
      <c r="B679" s="7">
        <v>1</v>
      </c>
      <c r="C679" s="7" t="s">
        <v>117</v>
      </c>
      <c r="D679" s="10" t="str">
        <f>IFERROR(VLOOKUP(_stats[[#This Row],[player_id]],_players[[player_id]:[player_name]],2,0),"")</f>
        <v>Леха (Паша+1)</v>
      </c>
      <c r="E679" s="7">
        <v>3</v>
      </c>
      <c r="F679" s="8">
        <v>0</v>
      </c>
      <c r="G679" s="10">
        <f>SUMIFS(_teams[wins_on_date],_teams[date],_stats[[#This Row],[date]],_teams[team_number],_stats[[#This Row],[team_number]])</f>
        <v>4</v>
      </c>
      <c r="H679" s="10">
        <f>SUMIFS(_teams[draws_on_date],_teams[date],_stats[[#This Row],[date]],_teams[team_number],_stats[[#This Row],[team_number]])</f>
        <v>3</v>
      </c>
      <c r="I679" s="10">
        <v>0</v>
      </c>
      <c r="J679" s="10" t="s">
        <v>105</v>
      </c>
    </row>
    <row r="680" spans="1:10" x14ac:dyDescent="0.25">
      <c r="A680" s="42">
        <v>45935</v>
      </c>
      <c r="B680" s="7">
        <v>2</v>
      </c>
      <c r="C680" s="7" t="s">
        <v>116</v>
      </c>
      <c r="D680" s="10" t="str">
        <f>IFERROR(VLOOKUP(_stats[[#This Row],[player_id]],_players[[player_id]:[player_name]],2,0),"")</f>
        <v>Дима (Паша+1)</v>
      </c>
      <c r="E680" s="7">
        <v>0</v>
      </c>
      <c r="F680" s="8">
        <v>0</v>
      </c>
      <c r="G680" s="10">
        <f>SUMIFS(_teams[wins_on_date],_teams[date],_stats[[#This Row],[date]],_teams[team_number],_stats[[#This Row],[team_number]])</f>
        <v>2</v>
      </c>
      <c r="H680" s="10">
        <f>SUMIFS(_teams[draws_on_date],_teams[date],_stats[[#This Row],[date]],_teams[team_number],_stats[[#This Row],[team_number]])</f>
        <v>3</v>
      </c>
      <c r="I680" s="10">
        <v>0</v>
      </c>
      <c r="J680" s="10" t="s">
        <v>105</v>
      </c>
    </row>
    <row r="681" spans="1:10" x14ac:dyDescent="0.25">
      <c r="A681" s="42">
        <v>45935</v>
      </c>
      <c r="B681" s="7">
        <v>3</v>
      </c>
      <c r="C681" s="7" t="s">
        <v>81</v>
      </c>
      <c r="D681" s="10" t="str">
        <f>IFERROR(VLOOKUP(_stats[[#This Row],[player_id]],_players[[player_id]:[player_name]],2,0),"")</f>
        <v>Даня (сын Вити)</v>
      </c>
      <c r="E681" s="7">
        <v>0</v>
      </c>
      <c r="F681" s="8">
        <v>0</v>
      </c>
      <c r="G681" s="10">
        <f>SUMIFS(_teams[wins_on_date],_teams[date],_stats[[#This Row],[date]],_teams[team_number],_stats[[#This Row],[team_number]])</f>
        <v>2</v>
      </c>
      <c r="H681" s="10">
        <f>SUMIFS(_teams[draws_on_date],_teams[date],_stats[[#This Row],[date]],_teams[team_number],_stats[[#This Row],[team_number]])</f>
        <v>4</v>
      </c>
      <c r="I681" s="10">
        <v>0</v>
      </c>
      <c r="J681" s="10" t="s">
        <v>105</v>
      </c>
    </row>
    <row r="682" spans="1:10" x14ac:dyDescent="0.25">
      <c r="A682" s="42">
        <v>45935</v>
      </c>
      <c r="B682" s="7">
        <v>2</v>
      </c>
      <c r="C682" s="7" t="s">
        <v>40</v>
      </c>
      <c r="D682" s="10" t="str">
        <f>IFERROR(VLOOKUP(_stats[[#This Row],[player_id]],_players[[player_id]:[player_name]],2,0),"")</f>
        <v>Эльдар</v>
      </c>
      <c r="E682" s="7">
        <v>0</v>
      </c>
      <c r="F682" s="8">
        <v>1</v>
      </c>
      <c r="G682" s="10">
        <f>SUMIFS(_teams[wins_on_date],_teams[date],_stats[[#This Row],[date]],_teams[team_number],_stats[[#This Row],[team_number]])</f>
        <v>2</v>
      </c>
      <c r="H682" s="10">
        <f>SUMIFS(_teams[draws_on_date],_teams[date],_stats[[#This Row],[date]],_teams[team_number],_stats[[#This Row],[team_number]])</f>
        <v>3</v>
      </c>
      <c r="I682" s="10">
        <v>0</v>
      </c>
      <c r="J682" s="10" t="s">
        <v>105</v>
      </c>
    </row>
    <row r="683" spans="1:10" x14ac:dyDescent="0.25">
      <c r="A683" s="42">
        <v>45935</v>
      </c>
      <c r="B683" s="7">
        <v>1</v>
      </c>
      <c r="C683" s="7" t="s">
        <v>33</v>
      </c>
      <c r="D683" s="10" t="str">
        <f>IFERROR(VLOOKUP(_stats[[#This Row],[player_id]],_players[[player_id]:[player_name]],2,0),"")</f>
        <v>Рома Сурнин</v>
      </c>
      <c r="E683" s="7">
        <v>0</v>
      </c>
      <c r="F683" s="8">
        <v>0</v>
      </c>
      <c r="G683" s="10">
        <f>SUMIFS(_teams[wins_on_date],_teams[date],_stats[[#This Row],[date]],_teams[team_number],_stats[[#This Row],[team_number]])</f>
        <v>4</v>
      </c>
      <c r="H683" s="10">
        <f>SUMIFS(_teams[draws_on_date],_teams[date],_stats[[#This Row],[date]],_teams[team_number],_stats[[#This Row],[team_number]])</f>
        <v>3</v>
      </c>
      <c r="I683" s="10">
        <v>0</v>
      </c>
      <c r="J683" s="10" t="s">
        <v>105</v>
      </c>
    </row>
    <row r="684" spans="1:10" x14ac:dyDescent="0.25">
      <c r="A684" s="42">
        <v>45935</v>
      </c>
      <c r="B684" s="7">
        <v>3</v>
      </c>
      <c r="C684" s="7" t="s">
        <v>77</v>
      </c>
      <c r="D684" s="10" t="str">
        <f>IFERROR(VLOOKUP(_stats[[#This Row],[player_id]],_players[[player_id]:[player_name]],2,0),"")</f>
        <v>Даниил</v>
      </c>
      <c r="E684" s="7">
        <v>4</v>
      </c>
      <c r="F684" s="8">
        <v>0</v>
      </c>
      <c r="G684" s="10">
        <f>SUMIFS(_teams[wins_on_date],_teams[date],_stats[[#This Row],[date]],_teams[team_number],_stats[[#This Row],[team_number]])</f>
        <v>2</v>
      </c>
      <c r="H684" s="10">
        <f>SUMIFS(_teams[draws_on_date],_teams[date],_stats[[#This Row],[date]],_teams[team_number],_stats[[#This Row],[team_number]])</f>
        <v>4</v>
      </c>
      <c r="I684" s="10">
        <v>0</v>
      </c>
      <c r="J684" s="10" t="s">
        <v>105</v>
      </c>
    </row>
    <row r="685" spans="1:10" x14ac:dyDescent="0.25">
      <c r="A685" s="42">
        <v>45935</v>
      </c>
      <c r="B685" s="7">
        <v>2</v>
      </c>
      <c r="C685" s="7" t="s">
        <v>37</v>
      </c>
      <c r="D685" s="10" t="str">
        <f>IFERROR(VLOOKUP(_stats[[#This Row],[player_id]],_players[[player_id]:[player_name]],2,0),"")</f>
        <v>Руслан (от Сергея)</v>
      </c>
      <c r="E685" s="7">
        <v>2</v>
      </c>
      <c r="F685" s="8">
        <v>1</v>
      </c>
      <c r="G685" s="10">
        <f>SUMIFS(_teams[wins_on_date],_teams[date],_stats[[#This Row],[date]],_teams[team_number],_stats[[#This Row],[team_number]])</f>
        <v>2</v>
      </c>
      <c r="H685" s="10">
        <f>SUMIFS(_teams[draws_on_date],_teams[date],_stats[[#This Row],[date]],_teams[team_number],_stats[[#This Row],[team_number]])</f>
        <v>3</v>
      </c>
      <c r="I685" s="10">
        <v>0</v>
      </c>
      <c r="J685" s="10" t="s">
        <v>105</v>
      </c>
    </row>
    <row r="686" spans="1:10" x14ac:dyDescent="0.25">
      <c r="A686" s="42">
        <v>45939</v>
      </c>
      <c r="B686" s="7">
        <v>1</v>
      </c>
      <c r="C686" s="7" t="s">
        <v>15</v>
      </c>
      <c r="D686" s="10" t="str">
        <f>IFERROR(VLOOKUP(_stats[[#This Row],[player_id]],_players[[player_id]:[player_name]],2,0),"")</f>
        <v>Вова</v>
      </c>
      <c r="E686" s="7">
        <v>0</v>
      </c>
      <c r="F686" s="8">
        <v>1</v>
      </c>
      <c r="G686" s="10">
        <f>SUMIFS(_teams[wins_on_date],_teams[date],_stats[[#This Row],[date]],_teams[team_number],_stats[[#This Row],[team_number]])</f>
        <v>5</v>
      </c>
      <c r="H686" s="10">
        <f>SUMIFS(_teams[draws_on_date],_teams[date],_stats[[#This Row],[date]],_teams[team_number],_stats[[#This Row],[team_number]])</f>
        <v>0</v>
      </c>
      <c r="I686" s="10">
        <v>0</v>
      </c>
      <c r="J686" s="10" t="s">
        <v>105</v>
      </c>
    </row>
    <row r="687" spans="1:10" x14ac:dyDescent="0.25">
      <c r="A687" s="42">
        <v>45939</v>
      </c>
      <c r="B687" s="7">
        <v>1</v>
      </c>
      <c r="C687" s="7" t="s">
        <v>86</v>
      </c>
      <c r="D687" s="10" t="str">
        <f>IFERROR(VLOOKUP(_stats[[#This Row],[player_id]],_players[[player_id]:[player_name]],2,0),"")</f>
        <v>Зинаддин Алимов</v>
      </c>
      <c r="E687" s="7">
        <v>4</v>
      </c>
      <c r="F687" s="8">
        <v>1</v>
      </c>
      <c r="G687" s="10">
        <f>SUMIFS(_teams[wins_on_date],_teams[date],_stats[[#This Row],[date]],_teams[team_number],_stats[[#This Row],[team_number]])</f>
        <v>5</v>
      </c>
      <c r="H687" s="10">
        <f>SUMIFS(_teams[draws_on_date],_teams[date],_stats[[#This Row],[date]],_teams[team_number],_stats[[#This Row],[team_number]])</f>
        <v>0</v>
      </c>
      <c r="I687" s="10">
        <v>0</v>
      </c>
      <c r="J687" s="10" t="s">
        <v>105</v>
      </c>
    </row>
    <row r="688" spans="1:10" x14ac:dyDescent="0.25">
      <c r="A688" s="42">
        <v>45939</v>
      </c>
      <c r="B688" s="7">
        <v>1</v>
      </c>
      <c r="C688" s="7" t="s">
        <v>118</v>
      </c>
      <c r="D688" s="10" t="str">
        <f>IFERROR(VLOOKUP(_stats[[#This Row],[player_id]],_players[[player_id]:[player_name]],2,0),"")</f>
        <v>Виктор Царьков</v>
      </c>
      <c r="E688" s="7">
        <v>0</v>
      </c>
      <c r="F688" s="8">
        <v>0</v>
      </c>
      <c r="G688" s="10">
        <f>SUMIFS(_teams[wins_on_date],_teams[date],_stats[[#This Row],[date]],_teams[team_number],_stats[[#This Row],[team_number]])</f>
        <v>5</v>
      </c>
      <c r="H688" s="10">
        <f>SUMIFS(_teams[draws_on_date],_teams[date],_stats[[#This Row],[date]],_teams[team_number],_stats[[#This Row],[team_number]])</f>
        <v>0</v>
      </c>
      <c r="I688" s="10">
        <v>0</v>
      </c>
      <c r="J688" s="10" t="s">
        <v>105</v>
      </c>
    </row>
    <row r="689" spans="1:10" x14ac:dyDescent="0.25">
      <c r="A689" s="42">
        <v>45939</v>
      </c>
      <c r="B689" s="7">
        <v>1</v>
      </c>
      <c r="C689" s="7" t="s">
        <v>28</v>
      </c>
      <c r="D689" s="10" t="str">
        <f>IFERROR(VLOOKUP(_stats[[#This Row],[player_id]],_players[[player_id]:[player_name]],2,0),"")</f>
        <v>Миша</v>
      </c>
      <c r="E689" s="7">
        <v>0</v>
      </c>
      <c r="F689" s="8">
        <v>0</v>
      </c>
      <c r="G689" s="10">
        <f>SUMIFS(_teams[wins_on_date],_teams[date],_stats[[#This Row],[date]],_teams[team_number],_stats[[#This Row],[team_number]])</f>
        <v>5</v>
      </c>
      <c r="H689" s="10">
        <f>SUMIFS(_teams[draws_on_date],_teams[date],_stats[[#This Row],[date]],_teams[team_number],_stats[[#This Row],[team_number]])</f>
        <v>0</v>
      </c>
      <c r="I689" s="10">
        <v>0</v>
      </c>
      <c r="J689" s="10" t="s">
        <v>105</v>
      </c>
    </row>
    <row r="690" spans="1:10" x14ac:dyDescent="0.25">
      <c r="A690" s="42">
        <v>45939</v>
      </c>
      <c r="B690" s="7">
        <v>1</v>
      </c>
      <c r="C690" s="7" t="s">
        <v>67</v>
      </c>
      <c r="D690" s="10" t="str">
        <f>IFERROR(VLOOKUP(_stats[[#This Row],[player_id]],_players[[player_id]:[player_name]],2,0),"")</f>
        <v>Гриша</v>
      </c>
      <c r="E690" s="7">
        <v>0</v>
      </c>
      <c r="F690" s="8">
        <v>0</v>
      </c>
      <c r="G690" s="10">
        <f>SUMIFS(_teams[wins_on_date],_teams[date],_stats[[#This Row],[date]],_teams[team_number],_stats[[#This Row],[team_number]])</f>
        <v>5</v>
      </c>
      <c r="H690" s="10">
        <f>SUMIFS(_teams[draws_on_date],_teams[date],_stats[[#This Row],[date]],_teams[team_number],_stats[[#This Row],[team_number]])</f>
        <v>0</v>
      </c>
      <c r="I690" s="10">
        <v>0</v>
      </c>
      <c r="J690" s="10" t="s">
        <v>105</v>
      </c>
    </row>
    <row r="691" spans="1:10" x14ac:dyDescent="0.25">
      <c r="A691" s="42">
        <v>45939</v>
      </c>
      <c r="B691" s="7">
        <v>1</v>
      </c>
      <c r="C691" s="7" t="s">
        <v>62</v>
      </c>
      <c r="D691" s="10" t="str">
        <f>IFERROR(VLOOKUP(_stats[[#This Row],[player_id]],_players[[player_id]:[player_name]],2,0),"")</f>
        <v>Артем Зэф</v>
      </c>
      <c r="E691" s="7">
        <v>0</v>
      </c>
      <c r="F691" s="8">
        <v>0</v>
      </c>
      <c r="G691" s="10">
        <f>SUMIFS(_teams[wins_on_date],_teams[date],_stats[[#This Row],[date]],_teams[team_number],_stats[[#This Row],[team_number]])</f>
        <v>5</v>
      </c>
      <c r="H691" s="10">
        <f>SUMIFS(_teams[draws_on_date],_teams[date],_stats[[#This Row],[date]],_teams[team_number],_stats[[#This Row],[team_number]])</f>
        <v>0</v>
      </c>
      <c r="I691" s="10">
        <v>0</v>
      </c>
      <c r="J691" s="10" t="s">
        <v>105</v>
      </c>
    </row>
    <row r="692" spans="1:10" x14ac:dyDescent="0.25">
      <c r="A692" s="42">
        <v>45939</v>
      </c>
      <c r="B692" s="7">
        <v>1</v>
      </c>
      <c r="C692" s="7" t="s">
        <v>46</v>
      </c>
      <c r="D692" s="10" t="str">
        <f>IFERROR(VLOOKUP(_stats[[#This Row],[player_id]],_players[[player_id]:[player_name]],2,0),"")</f>
        <v>Паша</v>
      </c>
      <c r="E692" s="7">
        <v>2</v>
      </c>
      <c r="F692" s="8">
        <v>2</v>
      </c>
      <c r="G692" s="10">
        <f>SUMIFS(_teams[wins_on_date],_teams[date],_stats[[#This Row],[date]],_teams[team_number],_stats[[#This Row],[team_number]])</f>
        <v>5</v>
      </c>
      <c r="H692" s="10">
        <f>SUMIFS(_teams[draws_on_date],_teams[date],_stats[[#This Row],[date]],_teams[team_number],_stats[[#This Row],[team_number]])</f>
        <v>0</v>
      </c>
      <c r="I692" s="10">
        <v>0</v>
      </c>
      <c r="J692" s="10" t="s">
        <v>105</v>
      </c>
    </row>
    <row r="693" spans="1:10" x14ac:dyDescent="0.25">
      <c r="A693" s="42">
        <v>45939</v>
      </c>
      <c r="B693" s="7">
        <v>2</v>
      </c>
      <c r="C693" s="7" t="s">
        <v>18</v>
      </c>
      <c r="D693" s="10" t="str">
        <f>IFERROR(VLOOKUP(_stats[[#This Row],[player_id]],_players[[player_id]:[player_name]],2,0),"")</f>
        <v>Костя</v>
      </c>
      <c r="E693" s="7">
        <v>1</v>
      </c>
      <c r="F693" s="8">
        <v>0</v>
      </c>
      <c r="G693" s="10">
        <f>SUMIFS(_teams[wins_on_date],_teams[date],_stats[[#This Row],[date]],_teams[team_number],_stats[[#This Row],[team_number]])</f>
        <v>1</v>
      </c>
      <c r="H693" s="10">
        <f>SUMIFS(_teams[draws_on_date],_teams[date],_stats[[#This Row],[date]],_teams[team_number],_stats[[#This Row],[team_number]])</f>
        <v>1</v>
      </c>
      <c r="I693" s="10">
        <v>0</v>
      </c>
      <c r="J693" s="10" t="s">
        <v>105</v>
      </c>
    </row>
    <row r="694" spans="1:10" x14ac:dyDescent="0.25">
      <c r="A694" s="42">
        <v>45939</v>
      </c>
      <c r="B694" s="7">
        <v>2</v>
      </c>
      <c r="C694" s="7" t="s">
        <v>53</v>
      </c>
      <c r="D694" s="10" t="str">
        <f>IFERROR(VLOOKUP(_stats[[#This Row],[player_id]],_players[[player_id]:[player_name]],2,0),"")</f>
        <v>Игорь Фомичев</v>
      </c>
      <c r="E694" s="7">
        <v>0</v>
      </c>
      <c r="F694" s="8">
        <v>0</v>
      </c>
      <c r="G694" s="10">
        <f>SUMIFS(_teams[wins_on_date],_teams[date],_stats[[#This Row],[date]],_teams[team_number],_stats[[#This Row],[team_number]])</f>
        <v>1</v>
      </c>
      <c r="H694" s="10">
        <f>SUMIFS(_teams[draws_on_date],_teams[date],_stats[[#This Row],[date]],_teams[team_number],_stats[[#This Row],[team_number]])</f>
        <v>1</v>
      </c>
      <c r="I694" s="10">
        <v>1</v>
      </c>
      <c r="J694" s="10" t="s">
        <v>105</v>
      </c>
    </row>
    <row r="695" spans="1:10" x14ac:dyDescent="0.25">
      <c r="A695" s="42">
        <v>45939</v>
      </c>
      <c r="B695" s="7">
        <v>2</v>
      </c>
      <c r="C695" s="7" t="s">
        <v>70</v>
      </c>
      <c r="D695" s="10" t="str">
        <f>IFERROR(VLOOKUP(_stats[[#This Row],[player_id]],_players[[player_id]:[player_name]],2,0),"")</f>
        <v>Макс (Миша +1)</v>
      </c>
      <c r="E695" s="7">
        <v>3</v>
      </c>
      <c r="F695" s="8">
        <v>1</v>
      </c>
      <c r="G695" s="10">
        <f>SUMIFS(_teams[wins_on_date],_teams[date],_stats[[#This Row],[date]],_teams[team_number],_stats[[#This Row],[team_number]])</f>
        <v>1</v>
      </c>
      <c r="H695" s="10">
        <f>SUMIFS(_teams[draws_on_date],_teams[date],_stats[[#This Row],[date]],_teams[team_number],_stats[[#This Row],[team_number]])</f>
        <v>1</v>
      </c>
      <c r="I695" s="10">
        <v>0</v>
      </c>
      <c r="J695" s="10" t="s">
        <v>105</v>
      </c>
    </row>
    <row r="696" spans="1:10" x14ac:dyDescent="0.25">
      <c r="A696" s="42">
        <v>45939</v>
      </c>
      <c r="B696" s="7">
        <v>2</v>
      </c>
      <c r="C696" s="7" t="s">
        <v>60</v>
      </c>
      <c r="D696" s="10" t="str">
        <f>IFERROR(VLOOKUP(_stats[[#This Row],[player_id]],_players[[player_id]:[player_name]],2,0),"")</f>
        <v>Юра Пименов</v>
      </c>
      <c r="E696" s="7">
        <v>0</v>
      </c>
      <c r="F696" s="8">
        <v>0</v>
      </c>
      <c r="G696" s="10">
        <f>SUMIFS(_teams[wins_on_date],_teams[date],_stats[[#This Row],[date]],_teams[team_number],_stats[[#This Row],[team_number]])</f>
        <v>1</v>
      </c>
      <c r="H696" s="10">
        <f>SUMIFS(_teams[draws_on_date],_teams[date],_stats[[#This Row],[date]],_teams[team_number],_stats[[#This Row],[team_number]])</f>
        <v>1</v>
      </c>
      <c r="I696" s="10">
        <v>0</v>
      </c>
      <c r="J696" s="10" t="s">
        <v>105</v>
      </c>
    </row>
    <row r="697" spans="1:10" x14ac:dyDescent="0.25">
      <c r="A697" s="42">
        <v>45939</v>
      </c>
      <c r="B697" s="7">
        <v>2</v>
      </c>
      <c r="C697" s="7" t="s">
        <v>76</v>
      </c>
      <c r="D697" s="10" t="str">
        <f>IFERROR(VLOOKUP(_stats[[#This Row],[player_id]],_players[[player_id]:[player_name]],2,0),"")</f>
        <v>Никита (АК+1)</v>
      </c>
      <c r="E697" s="7">
        <v>0</v>
      </c>
      <c r="F697" s="8">
        <v>1</v>
      </c>
      <c r="G697" s="10">
        <f>SUMIFS(_teams[wins_on_date],_teams[date],_stats[[#This Row],[date]],_teams[team_number],_stats[[#This Row],[team_number]])</f>
        <v>1</v>
      </c>
      <c r="H697" s="10">
        <f>SUMIFS(_teams[draws_on_date],_teams[date],_stats[[#This Row],[date]],_teams[team_number],_stats[[#This Row],[team_number]])</f>
        <v>1</v>
      </c>
      <c r="I697" s="10">
        <v>0</v>
      </c>
      <c r="J697" s="10" t="s">
        <v>105</v>
      </c>
    </row>
    <row r="698" spans="1:10" x14ac:dyDescent="0.25">
      <c r="A698" s="42">
        <v>45939</v>
      </c>
      <c r="B698" s="7">
        <v>2</v>
      </c>
      <c r="C698" s="7" t="s">
        <v>26</v>
      </c>
      <c r="D698" s="10" t="str">
        <f>IFERROR(VLOOKUP(_stats[[#This Row],[player_id]],_players[[player_id]:[player_name]],2,0),"")</f>
        <v>Олег Шишкин</v>
      </c>
      <c r="E698" s="7">
        <v>0</v>
      </c>
      <c r="F698" s="8">
        <v>0</v>
      </c>
      <c r="G698" s="10">
        <f>SUMIFS(_teams[wins_on_date],_teams[date],_stats[[#This Row],[date]],_teams[team_number],_stats[[#This Row],[team_number]])</f>
        <v>1</v>
      </c>
      <c r="H698" s="10">
        <f>SUMIFS(_teams[draws_on_date],_teams[date],_stats[[#This Row],[date]],_teams[team_number],_stats[[#This Row],[team_number]])</f>
        <v>1</v>
      </c>
      <c r="I698" s="10">
        <v>1</v>
      </c>
      <c r="J698" s="10" t="s">
        <v>105</v>
      </c>
    </row>
    <row r="699" spans="1:10" x14ac:dyDescent="0.25">
      <c r="A699" s="42">
        <v>45939</v>
      </c>
      <c r="B699" s="7">
        <v>2</v>
      </c>
      <c r="C699" s="7" t="s">
        <v>44</v>
      </c>
      <c r="D699" s="10" t="str">
        <f>IFERROR(VLOOKUP(_stats[[#This Row],[player_id]],_players[[player_id]:[player_name]],2,0),"")</f>
        <v>Эля</v>
      </c>
      <c r="E699" s="7">
        <v>0</v>
      </c>
      <c r="F699" s="8">
        <v>0</v>
      </c>
      <c r="G699" s="10">
        <f>SUMIFS(_teams[wins_on_date],_teams[date],_stats[[#This Row],[date]],_teams[team_number],_stats[[#This Row],[team_number]])</f>
        <v>1</v>
      </c>
      <c r="H699" s="10">
        <f>SUMIFS(_teams[draws_on_date],_teams[date],_stats[[#This Row],[date]],_teams[team_number],_stats[[#This Row],[team_number]])</f>
        <v>1</v>
      </c>
      <c r="I699" s="10">
        <v>0</v>
      </c>
      <c r="J699" s="10" t="s">
        <v>105</v>
      </c>
    </row>
    <row r="700" spans="1:10" x14ac:dyDescent="0.25">
      <c r="A700" s="42">
        <v>45939</v>
      </c>
      <c r="B700" s="7">
        <v>3</v>
      </c>
      <c r="C700" s="7" t="s">
        <v>41</v>
      </c>
      <c r="D700" s="10" t="str">
        <f>IFERROR(VLOOKUP(_stats[[#This Row],[player_id]],_players[[player_id]:[player_name]],2,0),"")</f>
        <v>Илшат</v>
      </c>
      <c r="E700" s="7">
        <v>0</v>
      </c>
      <c r="F700" s="8">
        <v>0</v>
      </c>
      <c r="G700" s="10">
        <f>SUMIFS(_teams[wins_on_date],_teams[date],_stats[[#This Row],[date]],_teams[team_number],_stats[[#This Row],[team_number]])</f>
        <v>2</v>
      </c>
      <c r="H700" s="10">
        <f>SUMIFS(_teams[draws_on_date],_teams[date],_stats[[#This Row],[date]],_teams[team_number],_stats[[#This Row],[team_number]])</f>
        <v>1</v>
      </c>
      <c r="I700" s="10">
        <v>0</v>
      </c>
      <c r="J700" s="10" t="s">
        <v>105</v>
      </c>
    </row>
    <row r="701" spans="1:10" x14ac:dyDescent="0.25">
      <c r="A701" s="42">
        <v>45939</v>
      </c>
      <c r="B701" s="7">
        <v>3</v>
      </c>
      <c r="C701" s="7" t="s">
        <v>14</v>
      </c>
      <c r="D701" s="10" t="str">
        <f>IFERROR(VLOOKUP(_stats[[#This Row],[player_id]],_players[[player_id]:[player_name]],2,0),"")</f>
        <v>Стас Семитко</v>
      </c>
      <c r="E701" s="7">
        <v>0</v>
      </c>
      <c r="F701" s="8">
        <v>0</v>
      </c>
      <c r="G701" s="10">
        <f>SUMIFS(_teams[wins_on_date],_teams[date],_stats[[#This Row],[date]],_teams[team_number],_stats[[#This Row],[team_number]])</f>
        <v>2</v>
      </c>
      <c r="H701" s="10">
        <f>SUMIFS(_teams[draws_on_date],_teams[date],_stats[[#This Row],[date]],_teams[team_number],_stats[[#This Row],[team_number]])</f>
        <v>1</v>
      </c>
      <c r="I701" s="10">
        <v>0</v>
      </c>
      <c r="J701" s="10" t="s">
        <v>105</v>
      </c>
    </row>
    <row r="702" spans="1:10" x14ac:dyDescent="0.25">
      <c r="A702" s="42">
        <v>45939</v>
      </c>
      <c r="B702" s="7">
        <v>3</v>
      </c>
      <c r="C702" s="7" t="s">
        <v>21</v>
      </c>
      <c r="D702" s="10" t="str">
        <f>IFERROR(VLOOKUP(_stats[[#This Row],[player_id]],_players[[player_id]:[player_name]],2,0),"")</f>
        <v>Василий Улитин</v>
      </c>
      <c r="E702" s="7">
        <v>2</v>
      </c>
      <c r="F702" s="8">
        <v>0</v>
      </c>
      <c r="G702" s="10">
        <f>SUMIFS(_teams[wins_on_date],_teams[date],_stats[[#This Row],[date]],_teams[team_number],_stats[[#This Row],[team_number]])</f>
        <v>2</v>
      </c>
      <c r="H702" s="10">
        <f>SUMIFS(_teams[draws_on_date],_teams[date],_stats[[#This Row],[date]],_teams[team_number],_stats[[#This Row],[team_number]])</f>
        <v>1</v>
      </c>
      <c r="I702" s="10">
        <v>0</v>
      </c>
      <c r="J702" s="10" t="s">
        <v>105</v>
      </c>
    </row>
    <row r="703" spans="1:10" x14ac:dyDescent="0.25">
      <c r="A703" s="42">
        <v>45939</v>
      </c>
      <c r="B703" s="7">
        <v>3</v>
      </c>
      <c r="C703" s="7" t="s">
        <v>50</v>
      </c>
      <c r="D703" s="10" t="str">
        <f>IFERROR(VLOOKUP(_stats[[#This Row],[player_id]],_players[[player_id]:[player_name]],2,0),"")</f>
        <v>Витя</v>
      </c>
      <c r="E703" s="7">
        <v>0</v>
      </c>
      <c r="F703" s="8">
        <v>0</v>
      </c>
      <c r="G703" s="10">
        <f>SUMIFS(_teams[wins_on_date],_teams[date],_stats[[#This Row],[date]],_teams[team_number],_stats[[#This Row],[team_number]])</f>
        <v>2</v>
      </c>
      <c r="H703" s="10">
        <f>SUMIFS(_teams[draws_on_date],_teams[date],_stats[[#This Row],[date]],_teams[team_number],_stats[[#This Row],[team_number]])</f>
        <v>1</v>
      </c>
      <c r="I703" s="10">
        <v>0</v>
      </c>
      <c r="J703" s="10" t="s">
        <v>105</v>
      </c>
    </row>
    <row r="704" spans="1:10" x14ac:dyDescent="0.25">
      <c r="A704" s="42">
        <v>45939</v>
      </c>
      <c r="B704" s="7">
        <v>3</v>
      </c>
      <c r="C704" s="7" t="s">
        <v>23</v>
      </c>
      <c r="D704" s="10" t="str">
        <f>IFERROR(VLOOKUP(_stats[[#This Row],[player_id]],_players[[player_id]:[player_name]],2,0),"")</f>
        <v>Женя (кипер)</v>
      </c>
      <c r="E704" s="7">
        <v>0</v>
      </c>
      <c r="F704" s="8">
        <v>0</v>
      </c>
      <c r="G704" s="10">
        <f>SUMIFS(_teams[wins_on_date],_teams[date],_stats[[#This Row],[date]],_teams[team_number],_stats[[#This Row],[team_number]])</f>
        <v>2</v>
      </c>
      <c r="H704" s="10">
        <f>SUMIFS(_teams[draws_on_date],_teams[date],_stats[[#This Row],[date]],_teams[team_number],_stats[[#This Row],[team_number]])</f>
        <v>1</v>
      </c>
      <c r="I704" s="10">
        <v>1</v>
      </c>
      <c r="J704" s="10" t="s">
        <v>105</v>
      </c>
    </row>
    <row r="705" spans="1:10" x14ac:dyDescent="0.25">
      <c r="A705" s="42">
        <v>45939</v>
      </c>
      <c r="B705" s="7">
        <v>3</v>
      </c>
      <c r="C705" s="7" t="s">
        <v>20</v>
      </c>
      <c r="D705" s="10" t="str">
        <f>IFERROR(VLOOKUP(_stats[[#This Row],[player_id]],_players[[player_id]:[player_name]],2,0),"")</f>
        <v>Сергей Крюков</v>
      </c>
      <c r="E705" s="7">
        <v>0</v>
      </c>
      <c r="F705" s="8">
        <v>0</v>
      </c>
      <c r="G705" s="10">
        <f>SUMIFS(_teams[wins_on_date],_teams[date],_stats[[#This Row],[date]],_teams[team_number],_stats[[#This Row],[team_number]])</f>
        <v>2</v>
      </c>
      <c r="H705" s="10">
        <f>SUMIFS(_teams[draws_on_date],_teams[date],_stats[[#This Row],[date]],_teams[team_number],_stats[[#This Row],[team_number]])</f>
        <v>1</v>
      </c>
      <c r="I705" s="10">
        <v>0</v>
      </c>
      <c r="J705" s="10" t="s">
        <v>105</v>
      </c>
    </row>
    <row r="706" spans="1:10" x14ac:dyDescent="0.25">
      <c r="A706" s="42">
        <v>45939</v>
      </c>
      <c r="B706" s="7">
        <v>3</v>
      </c>
      <c r="C706" s="7" t="s">
        <v>113</v>
      </c>
      <c r="D706" s="10" t="str">
        <f>IFERROR(VLOOKUP(_stats[[#This Row],[player_id]],_players[[player_id]:[player_name]],2,0),"")</f>
        <v>Ибрагим (Вася+1)</v>
      </c>
      <c r="E706" s="7">
        <v>2</v>
      </c>
      <c r="F706" s="8">
        <v>0</v>
      </c>
      <c r="G706" s="10">
        <f>SUMIFS(_teams[wins_on_date],_teams[date],_stats[[#This Row],[date]],_teams[team_number],_stats[[#This Row],[team_number]])</f>
        <v>2</v>
      </c>
      <c r="H706" s="10">
        <f>SUMIFS(_teams[draws_on_date],_teams[date],_stats[[#This Row],[date]],_teams[team_number],_stats[[#This Row],[team_number]])</f>
        <v>1</v>
      </c>
      <c r="I706" s="10">
        <v>0</v>
      </c>
      <c r="J706" s="10" t="s">
        <v>105</v>
      </c>
    </row>
    <row r="707" spans="1:10" x14ac:dyDescent="0.25">
      <c r="A707" s="42">
        <v>45939</v>
      </c>
      <c r="B707" s="7">
        <v>2</v>
      </c>
      <c r="C707" s="7" t="s">
        <v>45</v>
      </c>
      <c r="D707" s="10" t="str">
        <f>IFERROR(VLOOKUP(_stats[[#This Row],[player_id]],_players[[player_id]:[player_name]],2,0),"")</f>
        <v>Кирилл Попов</v>
      </c>
      <c r="E707" s="7">
        <v>0</v>
      </c>
      <c r="F707" s="8">
        <v>0</v>
      </c>
      <c r="G707" s="10">
        <f>SUMIFS(_teams[wins_on_date],_teams[date],_stats[[#This Row],[date]],_teams[team_number],_stats[[#This Row],[team_number]])</f>
        <v>1</v>
      </c>
      <c r="H707" s="10">
        <f>SUMIFS(_teams[draws_on_date],_teams[date],_stats[[#This Row],[date]],_teams[team_number],_stats[[#This Row],[team_number]])</f>
        <v>1</v>
      </c>
      <c r="I707" s="10">
        <v>0</v>
      </c>
      <c r="J707" s="10" t="s">
        <v>105</v>
      </c>
    </row>
    <row r="708" spans="1:10" x14ac:dyDescent="0.25">
      <c r="A708" s="42">
        <v>45939</v>
      </c>
      <c r="B708" s="7">
        <v>1</v>
      </c>
      <c r="C708" s="7" t="s">
        <v>55</v>
      </c>
      <c r="D708" s="10" t="str">
        <f>IFERROR(VLOOKUP(_stats[[#This Row],[player_id]],_players[[player_id]:[player_name]],2,0),"")</f>
        <v>Кирилл (АК+1)</v>
      </c>
      <c r="E708" s="7">
        <v>0</v>
      </c>
      <c r="F708" s="8">
        <v>0</v>
      </c>
      <c r="G708" s="10">
        <f>SUMIFS(_teams[wins_on_date],_teams[date],_stats[[#This Row],[date]],_teams[team_number],_stats[[#This Row],[team_number]])</f>
        <v>5</v>
      </c>
      <c r="H708" s="10">
        <f>SUMIFS(_teams[draws_on_date],_teams[date],_stats[[#This Row],[date]],_teams[team_number],_stats[[#This Row],[team_number]])</f>
        <v>0</v>
      </c>
      <c r="I708" s="10">
        <v>0</v>
      </c>
      <c r="J708" s="10" t="s">
        <v>105</v>
      </c>
    </row>
    <row r="709" spans="1:10" x14ac:dyDescent="0.25">
      <c r="A709" s="6">
        <v>45942</v>
      </c>
      <c r="B709" s="7">
        <v>3</v>
      </c>
      <c r="C709" s="7" t="s">
        <v>20</v>
      </c>
      <c r="D709" s="10" t="str">
        <f>IFERROR(VLOOKUP(_stats[[#This Row],[player_id]],_players[[player_id]:[player_name]],2,0),"")</f>
        <v>Сергей Крюков</v>
      </c>
      <c r="E709" s="7">
        <v>0</v>
      </c>
      <c r="F709" s="8">
        <v>0</v>
      </c>
      <c r="G709" s="10">
        <f>SUMIFS(_teams[wins_on_date],_teams[date],_stats[[#This Row],[date]],_teams[team_number],_stats[[#This Row],[team_number]])</f>
        <v>4</v>
      </c>
      <c r="H709" s="10">
        <f>SUMIFS(_teams[draws_on_date],_teams[date],_stats[[#This Row],[date]],_teams[team_number],_stats[[#This Row],[team_number]])</f>
        <v>1</v>
      </c>
      <c r="I709" s="10">
        <v>0</v>
      </c>
      <c r="J709" s="10" t="s">
        <v>105</v>
      </c>
    </row>
    <row r="710" spans="1:10" x14ac:dyDescent="0.25">
      <c r="A710" s="6">
        <v>45942</v>
      </c>
      <c r="B710" s="7">
        <v>2</v>
      </c>
      <c r="C710" s="7" t="s">
        <v>60</v>
      </c>
      <c r="D710" s="10" t="str">
        <f>IFERROR(VLOOKUP(_stats[[#This Row],[player_id]],_players[[player_id]:[player_name]],2,0),"")</f>
        <v>Юра Пименов</v>
      </c>
      <c r="E710" s="7">
        <v>1</v>
      </c>
      <c r="F710" s="8">
        <v>1</v>
      </c>
      <c r="G710" s="10">
        <f>SUMIFS(_teams[wins_on_date],_teams[date],_stats[[#This Row],[date]],_teams[team_number],_stats[[#This Row],[team_number]])</f>
        <v>1</v>
      </c>
      <c r="H710" s="10">
        <f>SUMIFS(_teams[draws_on_date],_teams[date],_stats[[#This Row],[date]],_teams[team_number],_stats[[#This Row],[team_number]])</f>
        <v>1</v>
      </c>
      <c r="I710" s="10">
        <v>0</v>
      </c>
      <c r="J710" s="10" t="s">
        <v>105</v>
      </c>
    </row>
    <row r="711" spans="1:10" x14ac:dyDescent="0.25">
      <c r="A711" s="6">
        <v>45942</v>
      </c>
      <c r="B711" s="7">
        <v>1</v>
      </c>
      <c r="C711" s="7" t="s">
        <v>45</v>
      </c>
      <c r="D711" s="10" t="str">
        <f>IFERROR(VLOOKUP(_stats[[#This Row],[player_id]],_players[[player_id]:[player_name]],2,0),"")</f>
        <v>Кирилл Попов</v>
      </c>
      <c r="E711" s="7">
        <v>0</v>
      </c>
      <c r="F711" s="8">
        <v>0</v>
      </c>
      <c r="G711" s="10">
        <f>SUMIFS(_teams[wins_on_date],_teams[date],_stats[[#This Row],[date]],_teams[team_number],_stats[[#This Row],[team_number]])</f>
        <v>5</v>
      </c>
      <c r="H711" s="10">
        <f>SUMIFS(_teams[draws_on_date],_teams[date],_stats[[#This Row],[date]],_teams[team_number],_stats[[#This Row],[team_number]])</f>
        <v>1</v>
      </c>
      <c r="I711" s="10">
        <v>0</v>
      </c>
      <c r="J711" s="10" t="s">
        <v>105</v>
      </c>
    </row>
    <row r="712" spans="1:10" x14ac:dyDescent="0.25">
      <c r="A712" s="6">
        <v>45942</v>
      </c>
      <c r="B712" s="7">
        <v>2</v>
      </c>
      <c r="C712" s="7" t="s">
        <v>53</v>
      </c>
      <c r="D712" s="10" t="str">
        <f>IFERROR(VLOOKUP(_stats[[#This Row],[player_id]],_players[[player_id]:[player_name]],2,0),"")</f>
        <v>Игорь Фомичев</v>
      </c>
      <c r="E712" s="7">
        <v>1</v>
      </c>
      <c r="F712" s="8">
        <v>0</v>
      </c>
      <c r="G712" s="10">
        <f>SUMIFS(_teams[wins_on_date],_teams[date],_stats[[#This Row],[date]],_teams[team_number],_stats[[#This Row],[team_number]])</f>
        <v>1</v>
      </c>
      <c r="H712" s="10">
        <f>SUMIFS(_teams[draws_on_date],_teams[date],_stats[[#This Row],[date]],_teams[team_number],_stats[[#This Row],[team_number]])</f>
        <v>1</v>
      </c>
      <c r="I712" s="10">
        <v>0</v>
      </c>
      <c r="J712" s="10" t="s">
        <v>105</v>
      </c>
    </row>
    <row r="713" spans="1:10" x14ac:dyDescent="0.25">
      <c r="A713" s="6">
        <v>45942</v>
      </c>
      <c r="B713" s="7">
        <v>1</v>
      </c>
      <c r="C713" s="7" t="s">
        <v>50</v>
      </c>
      <c r="D713" s="10" t="str">
        <f>IFERROR(VLOOKUP(_stats[[#This Row],[player_id]],_players[[player_id]:[player_name]],2,0),"")</f>
        <v>Витя</v>
      </c>
      <c r="E713" s="7">
        <v>1</v>
      </c>
      <c r="F713" s="8">
        <v>2</v>
      </c>
      <c r="G713" s="10">
        <f>SUMIFS(_teams[wins_on_date],_teams[date],_stats[[#This Row],[date]],_teams[team_number],_stats[[#This Row],[team_number]])</f>
        <v>5</v>
      </c>
      <c r="H713" s="10">
        <f>SUMIFS(_teams[draws_on_date],_teams[date],_stats[[#This Row],[date]],_teams[team_number],_stats[[#This Row],[team_number]])</f>
        <v>1</v>
      </c>
      <c r="I713" s="10">
        <v>0</v>
      </c>
      <c r="J713" s="10" t="s">
        <v>105</v>
      </c>
    </row>
    <row r="714" spans="1:10" x14ac:dyDescent="0.25">
      <c r="A714" s="6">
        <v>45942</v>
      </c>
      <c r="B714" s="7">
        <v>2</v>
      </c>
      <c r="C714" s="7" t="s">
        <v>28</v>
      </c>
      <c r="D714" s="10" t="str">
        <f>IFERROR(VLOOKUP(_stats[[#This Row],[player_id]],_players[[player_id]:[player_name]],2,0),"")</f>
        <v>Миша</v>
      </c>
      <c r="E714" s="7">
        <v>0</v>
      </c>
      <c r="F714" s="8">
        <v>1</v>
      </c>
      <c r="G714" s="10">
        <f>SUMIFS(_teams[wins_on_date],_teams[date],_stats[[#This Row],[date]],_teams[team_number],_stats[[#This Row],[team_number]])</f>
        <v>1</v>
      </c>
      <c r="H714" s="10">
        <f>SUMIFS(_teams[draws_on_date],_teams[date],_stats[[#This Row],[date]],_teams[team_number],_stats[[#This Row],[team_number]])</f>
        <v>1</v>
      </c>
      <c r="I714" s="10">
        <v>1</v>
      </c>
      <c r="J714" s="10" t="s">
        <v>105</v>
      </c>
    </row>
    <row r="715" spans="1:10" x14ac:dyDescent="0.25">
      <c r="A715" s="6">
        <v>45942</v>
      </c>
      <c r="B715" s="7">
        <v>1</v>
      </c>
      <c r="C715" s="7" t="s">
        <v>16</v>
      </c>
      <c r="D715" s="10" t="str">
        <f>IFERROR(VLOOKUP(_stats[[#This Row],[player_id]],_players[[player_id]:[player_name]],2,0),"")</f>
        <v>Сергей</v>
      </c>
      <c r="E715" s="7">
        <v>4</v>
      </c>
      <c r="F715" s="8">
        <v>1</v>
      </c>
      <c r="G715" s="10">
        <f>SUMIFS(_teams[wins_on_date],_teams[date],_stats[[#This Row],[date]],_teams[team_number],_stats[[#This Row],[team_number]])</f>
        <v>5</v>
      </c>
      <c r="H715" s="10">
        <f>SUMIFS(_teams[draws_on_date],_teams[date],_stats[[#This Row],[date]],_teams[team_number],_stats[[#This Row],[team_number]])</f>
        <v>1</v>
      </c>
      <c r="I715" s="10">
        <v>1</v>
      </c>
      <c r="J715" s="10" t="s">
        <v>105</v>
      </c>
    </row>
    <row r="716" spans="1:10" x14ac:dyDescent="0.25">
      <c r="A716" s="6">
        <v>45942</v>
      </c>
      <c r="B716" s="7">
        <v>1</v>
      </c>
      <c r="C716" s="7" t="s">
        <v>18</v>
      </c>
      <c r="D716" s="10" t="str">
        <f>IFERROR(VLOOKUP(_stats[[#This Row],[player_id]],_players[[player_id]:[player_name]],2,0),"")</f>
        <v>Костя</v>
      </c>
      <c r="E716" s="7">
        <v>5</v>
      </c>
      <c r="F716" s="8">
        <v>1</v>
      </c>
      <c r="G716" s="10">
        <f>SUMIFS(_teams[wins_on_date],_teams[date],_stats[[#This Row],[date]],_teams[team_number],_stats[[#This Row],[team_number]])</f>
        <v>5</v>
      </c>
      <c r="H716" s="10">
        <f>SUMIFS(_teams[draws_on_date],_teams[date],_stats[[#This Row],[date]],_teams[team_number],_stats[[#This Row],[team_number]])</f>
        <v>1</v>
      </c>
      <c r="I716" s="10">
        <v>0</v>
      </c>
      <c r="J716" s="10" t="s">
        <v>105</v>
      </c>
    </row>
    <row r="717" spans="1:10" x14ac:dyDescent="0.25">
      <c r="A717" s="6">
        <v>45942</v>
      </c>
      <c r="B717" s="7">
        <v>2</v>
      </c>
      <c r="C717" s="7" t="s">
        <v>26</v>
      </c>
      <c r="D717" s="10" t="str">
        <f>IFERROR(VLOOKUP(_stats[[#This Row],[player_id]],_players[[player_id]:[player_name]],2,0),"")</f>
        <v>Олег Шишкин</v>
      </c>
      <c r="E717" s="7">
        <v>0</v>
      </c>
      <c r="F717" s="8">
        <v>0</v>
      </c>
      <c r="G717" s="10">
        <f>SUMIFS(_teams[wins_on_date],_teams[date],_stats[[#This Row],[date]],_teams[team_number],_stats[[#This Row],[team_number]])</f>
        <v>1</v>
      </c>
      <c r="H717" s="10">
        <f>SUMIFS(_teams[draws_on_date],_teams[date],_stats[[#This Row],[date]],_teams[team_number],_stats[[#This Row],[team_number]])</f>
        <v>1</v>
      </c>
      <c r="I717" s="10">
        <v>0</v>
      </c>
      <c r="J717" s="10" t="s">
        <v>105</v>
      </c>
    </row>
    <row r="718" spans="1:10" x14ac:dyDescent="0.25">
      <c r="A718" s="6">
        <v>45942</v>
      </c>
      <c r="B718" s="7">
        <v>1</v>
      </c>
      <c r="C718" s="7" t="s">
        <v>15</v>
      </c>
      <c r="D718" s="10" t="str">
        <f>IFERROR(VLOOKUP(_stats[[#This Row],[player_id]],_players[[player_id]:[player_name]],2,0),"")</f>
        <v>Вова</v>
      </c>
      <c r="E718" s="7">
        <v>1</v>
      </c>
      <c r="F718" s="8">
        <v>3</v>
      </c>
      <c r="G718" s="10">
        <f>SUMIFS(_teams[wins_on_date],_teams[date],_stats[[#This Row],[date]],_teams[team_number],_stats[[#This Row],[team_number]])</f>
        <v>5</v>
      </c>
      <c r="H718" s="10">
        <f>SUMIFS(_teams[draws_on_date],_teams[date],_stats[[#This Row],[date]],_teams[team_number],_stats[[#This Row],[team_number]])</f>
        <v>1</v>
      </c>
      <c r="I718" s="10">
        <v>1</v>
      </c>
      <c r="J718" s="10" t="s">
        <v>105</v>
      </c>
    </row>
    <row r="719" spans="1:10" x14ac:dyDescent="0.25">
      <c r="A719" s="6">
        <v>45942</v>
      </c>
      <c r="B719" s="7">
        <v>3</v>
      </c>
      <c r="C719" s="7" t="s">
        <v>80</v>
      </c>
      <c r="D719" s="10" t="str">
        <f>IFERROR(VLOOKUP(_stats[[#This Row],[player_id]],_players[[player_id]:[player_name]],2,0),"")</f>
        <v>Анашкин</v>
      </c>
      <c r="E719" s="7">
        <v>0</v>
      </c>
      <c r="F719" s="8">
        <v>1</v>
      </c>
      <c r="G719" s="10">
        <f>SUMIFS(_teams[wins_on_date],_teams[date],_stats[[#This Row],[date]],_teams[team_number],_stats[[#This Row],[team_number]])</f>
        <v>4</v>
      </c>
      <c r="H719" s="10">
        <f>SUMIFS(_teams[draws_on_date],_teams[date],_stats[[#This Row],[date]],_teams[team_number],_stats[[#This Row],[team_number]])</f>
        <v>1</v>
      </c>
      <c r="I719" s="10">
        <v>0</v>
      </c>
      <c r="J719" s="10" t="s">
        <v>105</v>
      </c>
    </row>
    <row r="720" spans="1:10" x14ac:dyDescent="0.25">
      <c r="A720" s="6">
        <v>45942</v>
      </c>
      <c r="B720" s="7">
        <v>1</v>
      </c>
      <c r="C720" s="7" t="s">
        <v>112</v>
      </c>
      <c r="D720" s="10" t="str">
        <f>IFERROR(VLOOKUP(_stats[[#This Row],[player_id]],_players[[player_id]:[player_name]],2,0),"")</f>
        <v>Фуад</v>
      </c>
      <c r="E720" s="7">
        <v>1</v>
      </c>
      <c r="F720" s="8">
        <v>2</v>
      </c>
      <c r="G720" s="10">
        <f>SUMIFS(_teams[wins_on_date],_teams[date],_stats[[#This Row],[date]],_teams[team_number],_stats[[#This Row],[team_number]])</f>
        <v>5</v>
      </c>
      <c r="H720" s="10">
        <f>SUMIFS(_teams[draws_on_date],_teams[date],_stats[[#This Row],[date]],_teams[team_number],_stats[[#This Row],[team_number]])</f>
        <v>1</v>
      </c>
      <c r="I720" s="10">
        <v>0</v>
      </c>
      <c r="J720" s="10" t="s">
        <v>105</v>
      </c>
    </row>
    <row r="721" spans="1:10" x14ac:dyDescent="0.25">
      <c r="A721" s="6">
        <v>45942</v>
      </c>
      <c r="B721" s="7">
        <v>3</v>
      </c>
      <c r="C721" s="7" t="s">
        <v>23</v>
      </c>
      <c r="D721" s="10" t="str">
        <f>IFERROR(VLOOKUP(_stats[[#This Row],[player_id]],_players[[player_id]:[player_name]],2,0),"")</f>
        <v>Женя (кипер)</v>
      </c>
      <c r="E721" s="7">
        <v>0</v>
      </c>
      <c r="F721" s="8">
        <v>0</v>
      </c>
      <c r="G721" s="10">
        <f>SUMIFS(_teams[wins_on_date],_teams[date],_stats[[#This Row],[date]],_teams[team_number],_stats[[#This Row],[team_number]])</f>
        <v>4</v>
      </c>
      <c r="H721" s="10">
        <f>SUMIFS(_teams[draws_on_date],_teams[date],_stats[[#This Row],[date]],_teams[team_number],_stats[[#This Row],[team_number]])</f>
        <v>1</v>
      </c>
      <c r="I721" s="10">
        <v>3</v>
      </c>
      <c r="J721" s="10" t="s">
        <v>105</v>
      </c>
    </row>
    <row r="722" spans="1:10" x14ac:dyDescent="0.25">
      <c r="A722" s="6">
        <v>45942</v>
      </c>
      <c r="B722" s="7">
        <v>3</v>
      </c>
      <c r="C722" s="7" t="s">
        <v>70</v>
      </c>
      <c r="D722" s="10" t="str">
        <f>IFERROR(VLOOKUP(_stats[[#This Row],[player_id]],_players[[player_id]:[player_name]],2,0),"")</f>
        <v>Макс (Миша +1)</v>
      </c>
      <c r="E722" s="7">
        <v>5</v>
      </c>
      <c r="F722" s="8">
        <v>2</v>
      </c>
      <c r="G722" s="10">
        <f>SUMIFS(_teams[wins_on_date],_teams[date],_stats[[#This Row],[date]],_teams[team_number],_stats[[#This Row],[team_number]])</f>
        <v>4</v>
      </c>
      <c r="H722" s="10">
        <f>SUMIFS(_teams[draws_on_date],_teams[date],_stats[[#This Row],[date]],_teams[team_number],_stats[[#This Row],[team_number]])</f>
        <v>1</v>
      </c>
      <c r="I722" s="10">
        <v>0</v>
      </c>
      <c r="J722" s="10" t="s">
        <v>105</v>
      </c>
    </row>
    <row r="723" spans="1:10" x14ac:dyDescent="0.25">
      <c r="A723" s="6">
        <v>45942</v>
      </c>
      <c r="B723" s="7">
        <v>3</v>
      </c>
      <c r="C723" s="7" t="s">
        <v>81</v>
      </c>
      <c r="D723" s="10" t="str">
        <f>IFERROR(VLOOKUP(_stats[[#This Row],[player_id]],_players[[player_id]:[player_name]],2,0),"")</f>
        <v>Даня (сын Вити)</v>
      </c>
      <c r="E723" s="7">
        <v>0</v>
      </c>
      <c r="F723" s="8">
        <v>0</v>
      </c>
      <c r="G723" s="10">
        <f>SUMIFS(_teams[wins_on_date],_teams[date],_stats[[#This Row],[date]],_teams[team_number],_stats[[#This Row],[team_number]])</f>
        <v>4</v>
      </c>
      <c r="H723" s="10">
        <f>SUMIFS(_teams[draws_on_date],_teams[date],_stats[[#This Row],[date]],_teams[team_number],_stats[[#This Row],[team_number]])</f>
        <v>1</v>
      </c>
      <c r="I723" s="10">
        <v>0</v>
      </c>
      <c r="J723" s="10" t="s">
        <v>105</v>
      </c>
    </row>
    <row r="724" spans="1:10" x14ac:dyDescent="0.25">
      <c r="A724" s="6">
        <v>45942</v>
      </c>
      <c r="B724" s="7">
        <v>2</v>
      </c>
      <c r="C724" s="7" t="s">
        <v>66</v>
      </c>
      <c r="D724" s="10" t="str">
        <f>IFERROR(VLOOKUP(_stats[[#This Row],[player_id]],_players[[player_id]:[player_name]],2,0),"")</f>
        <v>Назар (Женя +1)</v>
      </c>
      <c r="E724" s="7">
        <v>1</v>
      </c>
      <c r="F724" s="8">
        <v>0</v>
      </c>
      <c r="G724" s="10">
        <f>SUMIFS(_teams[wins_on_date],_teams[date],_stats[[#This Row],[date]],_teams[team_number],_stats[[#This Row],[team_number]])</f>
        <v>1</v>
      </c>
      <c r="H724" s="10">
        <f>SUMIFS(_teams[draws_on_date],_teams[date],_stats[[#This Row],[date]],_teams[team_number],_stats[[#This Row],[team_number]])</f>
        <v>1</v>
      </c>
      <c r="I724" s="10">
        <v>0</v>
      </c>
      <c r="J724" s="10" t="s">
        <v>105</v>
      </c>
    </row>
    <row r="725" spans="1:10" x14ac:dyDescent="0.25">
      <c r="A725" s="6">
        <v>45942</v>
      </c>
      <c r="B725" s="7">
        <v>3</v>
      </c>
      <c r="C725" s="7" t="s">
        <v>120</v>
      </c>
      <c r="D725" s="10" t="str">
        <f>IFERROR(VLOOKUP(_stats[[#This Row],[player_id]],_players[[player_id]:[player_name]],2,0),"")</f>
        <v>Сергей (Bu+1)</v>
      </c>
      <c r="E725" s="7">
        <v>0</v>
      </c>
      <c r="F725" s="8">
        <v>2</v>
      </c>
      <c r="G725" s="10">
        <f>SUMIFS(_teams[wins_on_date],_teams[date],_stats[[#This Row],[date]],_teams[team_number],_stats[[#This Row],[team_number]])</f>
        <v>4</v>
      </c>
      <c r="H725" s="10">
        <f>SUMIFS(_teams[draws_on_date],_teams[date],_stats[[#This Row],[date]],_teams[team_number],_stats[[#This Row],[team_number]])</f>
        <v>1</v>
      </c>
      <c r="I725" s="10">
        <v>0</v>
      </c>
      <c r="J725" s="10" t="s">
        <v>105</v>
      </c>
    </row>
    <row r="726" spans="1:10" x14ac:dyDescent="0.25">
      <c r="A726" s="6">
        <v>45942</v>
      </c>
      <c r="B726" s="7">
        <v>2</v>
      </c>
      <c r="C726" s="7" t="s">
        <v>121</v>
      </c>
      <c r="D726" s="10" t="str">
        <f>IFERROR(VLOOKUP(_stats[[#This Row],[player_id]],_players[[player_id]:[player_name]],2,0),"")</f>
        <v>Кирилл (Bu+1)</v>
      </c>
      <c r="E726" s="7">
        <v>1</v>
      </c>
      <c r="F726" s="8">
        <v>2</v>
      </c>
      <c r="G726" s="10">
        <f>SUMIFS(_teams[wins_on_date],_teams[date],_stats[[#This Row],[date]],_teams[team_number],_stats[[#This Row],[team_number]])</f>
        <v>1</v>
      </c>
      <c r="H726" s="10">
        <f>SUMIFS(_teams[draws_on_date],_teams[date],_stats[[#This Row],[date]],_teams[team_number],_stats[[#This Row],[team_number]])</f>
        <v>1</v>
      </c>
      <c r="I726" s="10">
        <v>0</v>
      </c>
      <c r="J726" s="10" t="s">
        <v>105</v>
      </c>
    </row>
    <row r="727" spans="1:10" x14ac:dyDescent="0.25">
      <c r="A727" s="6">
        <v>45942</v>
      </c>
      <c r="B727" s="7">
        <v>3</v>
      </c>
      <c r="C727" s="7" t="s">
        <v>40</v>
      </c>
      <c r="D727" s="10" t="str">
        <f>IFERROR(VLOOKUP(_stats[[#This Row],[player_id]],_players[[player_id]:[player_name]],2,0),"")</f>
        <v>Эльдар</v>
      </c>
      <c r="E727" s="7">
        <v>0</v>
      </c>
      <c r="F727" s="8">
        <v>0</v>
      </c>
      <c r="G727" s="10">
        <f>SUMIFS(_teams[wins_on_date],_teams[date],_stats[[#This Row],[date]],_teams[team_number],_stats[[#This Row],[team_number]])</f>
        <v>4</v>
      </c>
      <c r="H727" s="10">
        <f>SUMIFS(_teams[draws_on_date],_teams[date],_stats[[#This Row],[date]],_teams[team_number],_stats[[#This Row],[team_number]])</f>
        <v>1</v>
      </c>
      <c r="I727" s="10">
        <v>0</v>
      </c>
      <c r="J727" s="10" t="s">
        <v>105</v>
      </c>
    </row>
    <row r="728" spans="1:10" x14ac:dyDescent="0.25">
      <c r="A728" s="6">
        <v>45942</v>
      </c>
      <c r="B728" s="7">
        <v>1</v>
      </c>
      <c r="C728" s="7" t="s">
        <v>42</v>
      </c>
      <c r="D728" s="10" t="str">
        <f>IFERROR(VLOOKUP(_stats[[#This Row],[player_id]],_players[[player_id]:[player_name]],2,0),"")</f>
        <v>Атай</v>
      </c>
      <c r="E728" s="7">
        <v>1</v>
      </c>
      <c r="F728" s="8">
        <v>1</v>
      </c>
      <c r="G728" s="10">
        <f>SUMIFS(_teams[wins_on_date],_teams[date],_stats[[#This Row],[date]],_teams[team_number],_stats[[#This Row],[team_number]])</f>
        <v>5</v>
      </c>
      <c r="H728" s="10">
        <f>SUMIFS(_teams[draws_on_date],_teams[date],_stats[[#This Row],[date]],_teams[team_number],_stats[[#This Row],[team_number]])</f>
        <v>1</v>
      </c>
      <c r="I728" s="10">
        <v>0</v>
      </c>
      <c r="J728" s="10" t="s">
        <v>105</v>
      </c>
    </row>
    <row r="729" spans="1:10" x14ac:dyDescent="0.25">
      <c r="A729" s="6">
        <v>45942</v>
      </c>
      <c r="B729" s="7">
        <v>1</v>
      </c>
      <c r="C729" s="7" t="s">
        <v>33</v>
      </c>
      <c r="D729" s="10" t="str">
        <f>IFERROR(VLOOKUP(_stats[[#This Row],[player_id]],_players[[player_id]:[player_name]],2,0),"")</f>
        <v>Рома Сурнин</v>
      </c>
      <c r="E729" s="7">
        <v>1</v>
      </c>
      <c r="F729" s="8">
        <v>2</v>
      </c>
      <c r="G729" s="10">
        <f>SUMIFS(_teams[wins_on_date],_teams[date],_stats[[#This Row],[date]],_teams[team_number],_stats[[#This Row],[team_number]])</f>
        <v>5</v>
      </c>
      <c r="H729" s="10">
        <f>SUMIFS(_teams[draws_on_date],_teams[date],_stats[[#This Row],[date]],_teams[team_number],_stats[[#This Row],[team_number]])</f>
        <v>1</v>
      </c>
      <c r="I729" s="10">
        <v>0</v>
      </c>
      <c r="J729" s="10" t="s">
        <v>105</v>
      </c>
    </row>
    <row r="730" spans="1:10" x14ac:dyDescent="0.25">
      <c r="A730" s="6">
        <v>45942</v>
      </c>
      <c r="B730" s="7">
        <v>2</v>
      </c>
      <c r="C730" s="7" t="s">
        <v>116</v>
      </c>
      <c r="D730" s="10" t="str">
        <f>IFERROR(VLOOKUP(_stats[[#This Row],[player_id]],_players[[player_id]:[player_name]],2,0),"")</f>
        <v>Дима (Паша+1)</v>
      </c>
      <c r="E730" s="7">
        <v>0</v>
      </c>
      <c r="F730" s="8">
        <v>0</v>
      </c>
      <c r="G730" s="10">
        <f>SUMIFS(_teams[wins_on_date],_teams[date],_stats[[#This Row],[date]],_teams[team_number],_stats[[#This Row],[team_number]])</f>
        <v>1</v>
      </c>
      <c r="H730" s="10">
        <f>SUMIFS(_teams[draws_on_date],_teams[date],_stats[[#This Row],[date]],_teams[team_number],_stats[[#This Row],[team_number]])</f>
        <v>1</v>
      </c>
      <c r="I730" s="10">
        <v>0</v>
      </c>
      <c r="J730" s="10" t="s">
        <v>105</v>
      </c>
    </row>
    <row r="731" spans="1:10" x14ac:dyDescent="0.25">
      <c r="A731" s="6">
        <v>45949</v>
      </c>
      <c r="B731" s="7">
        <v>1</v>
      </c>
      <c r="C731" s="7" t="s">
        <v>20</v>
      </c>
      <c r="D731" s="10" t="str">
        <f>IFERROR(VLOOKUP(_stats[[#This Row],[player_id]],_players[[player_id]:[player_name]],2,0),"")</f>
        <v>Сергей Крюков</v>
      </c>
      <c r="E731" s="7">
        <v>1</v>
      </c>
      <c r="F731" s="8">
        <v>0</v>
      </c>
      <c r="G731" s="10">
        <f>SUMIFS(_teams[wins_on_date],_teams[date],_stats[[#This Row],[date]],_teams[team_number],_stats[[#This Row],[team_number]])</f>
        <v>5</v>
      </c>
      <c r="H731" s="10">
        <f>SUMIFS(_teams[draws_on_date],_teams[date],_stats[[#This Row],[date]],_teams[team_number],_stats[[#This Row],[team_number]])</f>
        <v>0</v>
      </c>
      <c r="I731" s="10">
        <v>0</v>
      </c>
      <c r="J731" s="10" t="s">
        <v>105</v>
      </c>
    </row>
    <row r="732" spans="1:10" x14ac:dyDescent="0.25">
      <c r="A732" s="6">
        <v>45949</v>
      </c>
      <c r="B732" s="7">
        <v>1</v>
      </c>
      <c r="C732" s="7" t="s">
        <v>50</v>
      </c>
      <c r="D732" s="10" t="str">
        <f>IFERROR(VLOOKUP(_stats[[#This Row],[player_id]],_players[[player_id]:[player_name]],2,0),"")</f>
        <v>Витя</v>
      </c>
      <c r="E732" s="7">
        <v>1</v>
      </c>
      <c r="F732" s="8">
        <v>5</v>
      </c>
      <c r="G732" s="10">
        <f>SUMIFS(_teams[wins_on_date],_teams[date],_stats[[#This Row],[date]],_teams[team_number],_stats[[#This Row],[team_number]])</f>
        <v>5</v>
      </c>
      <c r="H732" s="10">
        <f>SUMIFS(_teams[draws_on_date],_teams[date],_stats[[#This Row],[date]],_teams[team_number],_stats[[#This Row],[team_number]])</f>
        <v>0</v>
      </c>
      <c r="I732" s="10">
        <v>0</v>
      </c>
      <c r="J732" s="10" t="s">
        <v>105</v>
      </c>
    </row>
    <row r="733" spans="1:10" x14ac:dyDescent="0.25">
      <c r="A733" s="6">
        <v>45949</v>
      </c>
      <c r="B733" s="7">
        <v>2</v>
      </c>
      <c r="C733" s="7" t="s">
        <v>16</v>
      </c>
      <c r="D733" s="10" t="str">
        <f>IFERROR(VLOOKUP(_stats[[#This Row],[player_id]],_players[[player_id]:[player_name]],2,0),"")</f>
        <v>Сергей</v>
      </c>
      <c r="E733" s="7">
        <v>6</v>
      </c>
      <c r="F733" s="8">
        <v>1</v>
      </c>
      <c r="G733" s="10">
        <f>SUMIFS(_teams[wins_on_date],_teams[date],_stats[[#This Row],[date]],_teams[team_number],_stats[[#This Row],[team_number]])</f>
        <v>9</v>
      </c>
      <c r="H733" s="10">
        <f>SUMIFS(_teams[draws_on_date],_teams[date],_stats[[#This Row],[date]],_teams[team_number],_stats[[#This Row],[team_number]])</f>
        <v>0</v>
      </c>
      <c r="I733" s="10">
        <v>0</v>
      </c>
      <c r="J733" s="10" t="s">
        <v>105</v>
      </c>
    </row>
    <row r="734" spans="1:10" x14ac:dyDescent="0.25">
      <c r="A734" s="6">
        <v>45949</v>
      </c>
      <c r="B734" s="7">
        <v>1</v>
      </c>
      <c r="C734" s="7" t="s">
        <v>118</v>
      </c>
      <c r="D734" s="10" t="str">
        <f>IFERROR(VLOOKUP(_stats[[#This Row],[player_id]],_players[[player_id]:[player_name]],2,0),"")</f>
        <v>Виктор Царьков</v>
      </c>
      <c r="E734" s="7">
        <v>2</v>
      </c>
      <c r="F734" s="8">
        <v>2</v>
      </c>
      <c r="G734" s="10">
        <f>SUMIFS(_teams[wins_on_date],_teams[date],_stats[[#This Row],[date]],_teams[team_number],_stats[[#This Row],[team_number]])</f>
        <v>5</v>
      </c>
      <c r="H734" s="10">
        <f>SUMIFS(_teams[draws_on_date],_teams[date],_stats[[#This Row],[date]],_teams[team_number],_stats[[#This Row],[team_number]])</f>
        <v>0</v>
      </c>
      <c r="I734" s="10">
        <v>0</v>
      </c>
      <c r="J734" s="10" t="s">
        <v>105</v>
      </c>
    </row>
    <row r="735" spans="1:10" x14ac:dyDescent="0.25">
      <c r="A735" s="6">
        <v>45949</v>
      </c>
      <c r="B735" s="7">
        <v>2</v>
      </c>
      <c r="C735" s="7" t="s">
        <v>53</v>
      </c>
      <c r="D735" s="10" t="str">
        <f>IFERROR(VLOOKUP(_stats[[#This Row],[player_id]],_players[[player_id]:[player_name]],2,0),"")</f>
        <v>Игорь Фомичев</v>
      </c>
      <c r="E735" s="7">
        <v>5</v>
      </c>
      <c r="F735" s="8">
        <v>6</v>
      </c>
      <c r="G735" s="10">
        <f>SUMIFS(_teams[wins_on_date],_teams[date],_stats[[#This Row],[date]],_teams[team_number],_stats[[#This Row],[team_number]])</f>
        <v>9</v>
      </c>
      <c r="H735" s="10">
        <f>SUMIFS(_teams[draws_on_date],_teams[date],_stats[[#This Row],[date]],_teams[team_number],_stats[[#This Row],[team_number]])</f>
        <v>0</v>
      </c>
      <c r="I735" s="10">
        <v>0</v>
      </c>
      <c r="J735" s="10" t="s">
        <v>105</v>
      </c>
    </row>
    <row r="736" spans="1:10" x14ac:dyDescent="0.25">
      <c r="A736" s="6">
        <v>45949</v>
      </c>
      <c r="B736" s="7">
        <v>2</v>
      </c>
      <c r="C736" s="7" t="s">
        <v>80</v>
      </c>
      <c r="D736" s="10" t="str">
        <f>IFERROR(VLOOKUP(_stats[[#This Row],[player_id]],_players[[player_id]:[player_name]],2,0),"")</f>
        <v>Анашкин</v>
      </c>
      <c r="E736" s="7">
        <v>4</v>
      </c>
      <c r="F736" s="8">
        <v>4</v>
      </c>
      <c r="G736" s="10">
        <f>SUMIFS(_teams[wins_on_date],_teams[date],_stats[[#This Row],[date]],_teams[team_number],_stats[[#This Row],[team_number]])</f>
        <v>9</v>
      </c>
      <c r="H736" s="10">
        <f>SUMIFS(_teams[draws_on_date],_teams[date],_stats[[#This Row],[date]],_teams[team_number],_stats[[#This Row],[team_number]])</f>
        <v>0</v>
      </c>
      <c r="I736" s="10">
        <v>0</v>
      </c>
      <c r="J736" s="10" t="s">
        <v>105</v>
      </c>
    </row>
    <row r="737" spans="1:10" x14ac:dyDescent="0.25">
      <c r="A737" s="6">
        <v>45949</v>
      </c>
      <c r="B737" s="7">
        <v>2</v>
      </c>
      <c r="C737" s="7" t="s">
        <v>26</v>
      </c>
      <c r="D737" s="10" t="str">
        <f>IFERROR(VLOOKUP(_stats[[#This Row],[player_id]],_players[[player_id]:[player_name]],2,0),"")</f>
        <v>Олег Шишкин</v>
      </c>
      <c r="E737" s="7">
        <v>2</v>
      </c>
      <c r="F737" s="8">
        <v>2</v>
      </c>
      <c r="G737" s="10">
        <f>SUMIFS(_teams[wins_on_date],_teams[date],_stats[[#This Row],[date]],_teams[team_number],_stats[[#This Row],[team_number]])</f>
        <v>9</v>
      </c>
      <c r="H737" s="10">
        <f>SUMIFS(_teams[draws_on_date],_teams[date],_stats[[#This Row],[date]],_teams[team_number],_stats[[#This Row],[team_number]])</f>
        <v>0</v>
      </c>
      <c r="I737" s="10">
        <v>0</v>
      </c>
      <c r="J737" s="10" t="s">
        <v>105</v>
      </c>
    </row>
    <row r="738" spans="1:10" x14ac:dyDescent="0.25">
      <c r="A738" s="6">
        <v>45949</v>
      </c>
      <c r="B738" s="7">
        <v>1</v>
      </c>
      <c r="C738" s="7" t="s">
        <v>81</v>
      </c>
      <c r="D738" s="10" t="str">
        <f>IFERROR(VLOOKUP(_stats[[#This Row],[player_id]],_players[[player_id]:[player_name]],2,0),"")</f>
        <v>Даня (сын Вити)</v>
      </c>
      <c r="E738" s="7">
        <v>0</v>
      </c>
      <c r="F738" s="8">
        <v>1</v>
      </c>
      <c r="G738" s="10">
        <f>SUMIFS(_teams[wins_on_date],_teams[date],_stats[[#This Row],[date]],_teams[team_number],_stats[[#This Row],[team_number]])</f>
        <v>5</v>
      </c>
      <c r="H738" s="10">
        <f>SUMIFS(_teams[draws_on_date],_teams[date],_stats[[#This Row],[date]],_teams[team_number],_stats[[#This Row],[team_number]])</f>
        <v>0</v>
      </c>
      <c r="I738" s="10">
        <v>0</v>
      </c>
      <c r="J738" s="10" t="s">
        <v>105</v>
      </c>
    </row>
    <row r="739" spans="1:10" x14ac:dyDescent="0.25">
      <c r="A739" s="6">
        <v>45949</v>
      </c>
      <c r="B739" s="7">
        <v>1</v>
      </c>
      <c r="C739" s="7" t="s">
        <v>33</v>
      </c>
      <c r="D739" s="10" t="str">
        <f>IFERROR(VLOOKUP(_stats[[#This Row],[player_id]],_players[[player_id]:[player_name]],2,0),"")</f>
        <v>Рома Сурнин</v>
      </c>
      <c r="E739" s="7">
        <v>2</v>
      </c>
      <c r="F739" s="8">
        <v>1</v>
      </c>
      <c r="G739" s="10">
        <f>SUMIFS(_teams[wins_on_date],_teams[date],_stats[[#This Row],[date]],_teams[team_number],_stats[[#This Row],[team_number]])</f>
        <v>5</v>
      </c>
      <c r="H739" s="10">
        <f>SUMIFS(_teams[draws_on_date],_teams[date],_stats[[#This Row],[date]],_teams[team_number],_stats[[#This Row],[team_number]])</f>
        <v>0</v>
      </c>
      <c r="I739" s="10">
        <v>0</v>
      </c>
      <c r="J739" s="10" t="s">
        <v>105</v>
      </c>
    </row>
    <row r="740" spans="1:10" x14ac:dyDescent="0.25">
      <c r="A740" s="6">
        <v>45949</v>
      </c>
      <c r="B740" s="7">
        <v>2</v>
      </c>
      <c r="C740" s="7" t="s">
        <v>40</v>
      </c>
      <c r="D740" s="10" t="str">
        <f>IFERROR(VLOOKUP(_stats[[#This Row],[player_id]],_players[[player_id]:[player_name]],2,0),"")</f>
        <v>Эльдар</v>
      </c>
      <c r="E740" s="7">
        <v>1</v>
      </c>
      <c r="F740" s="8">
        <v>3</v>
      </c>
      <c r="G740" s="10">
        <f>SUMIFS(_teams[wins_on_date],_teams[date],_stats[[#This Row],[date]],_teams[team_number],_stats[[#This Row],[team_number]])</f>
        <v>9</v>
      </c>
      <c r="H740" s="10">
        <f>SUMIFS(_teams[draws_on_date],_teams[date],_stats[[#This Row],[date]],_teams[team_number],_stats[[#This Row],[team_number]])</f>
        <v>0</v>
      </c>
      <c r="I740" s="10">
        <v>0</v>
      </c>
      <c r="J740" s="10" t="s">
        <v>105</v>
      </c>
    </row>
    <row r="741" spans="1:10" x14ac:dyDescent="0.25">
      <c r="A741" s="6">
        <v>45949</v>
      </c>
      <c r="B741" s="7">
        <v>1</v>
      </c>
      <c r="C741" s="7" t="s">
        <v>109</v>
      </c>
      <c r="D741" s="10" t="str">
        <f>IFERROR(VLOOKUP(_stats[[#This Row],[player_id]],_players[[player_id]:[player_name]],2,0),"")</f>
        <v>Саша (Витя+1)</v>
      </c>
      <c r="E741" s="7">
        <v>4</v>
      </c>
      <c r="F741" s="8">
        <v>0</v>
      </c>
      <c r="G741" s="10">
        <f>SUMIFS(_teams[wins_on_date],_teams[date],_stats[[#This Row],[date]],_teams[team_number],_stats[[#This Row],[team_number]])</f>
        <v>5</v>
      </c>
      <c r="H741" s="10">
        <f>SUMIFS(_teams[draws_on_date],_teams[date],_stats[[#This Row],[date]],_teams[team_number],_stats[[#This Row],[team_number]])</f>
        <v>0</v>
      </c>
      <c r="I741" s="10">
        <v>0</v>
      </c>
      <c r="J741" s="10" t="s">
        <v>105</v>
      </c>
    </row>
  </sheetData>
  <phoneticPr fontId="5" type="noConversion"/>
  <dataValidations count="1">
    <dataValidation type="list" allowBlank="1" showInputMessage="1" showErrorMessage="1" sqref="C2:C741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111"/>
  <sheetViews>
    <sheetView tabSelected="1" topLeftCell="A89" workbookViewId="0">
      <selection activeCell="E109" sqref="E109:E111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  <row r="92" spans="1:5" x14ac:dyDescent="0.25">
      <c r="A92" s="13">
        <v>45925</v>
      </c>
      <c r="B92" s="7">
        <v>1</v>
      </c>
      <c r="C92" s="8">
        <v>2</v>
      </c>
      <c r="D92" s="8">
        <v>1</v>
      </c>
      <c r="E92" s="8" t="s">
        <v>103</v>
      </c>
    </row>
    <row r="93" spans="1:5" x14ac:dyDescent="0.25">
      <c r="A93" s="13">
        <v>45925</v>
      </c>
      <c r="B93" s="7">
        <v>2</v>
      </c>
      <c r="C93" s="8">
        <v>1</v>
      </c>
      <c r="D93" s="8">
        <v>0</v>
      </c>
      <c r="E93" s="8" t="s">
        <v>103</v>
      </c>
    </row>
    <row r="94" spans="1:5" x14ac:dyDescent="0.25">
      <c r="A94" s="13">
        <v>45925</v>
      </c>
      <c r="B94" s="7">
        <v>3</v>
      </c>
      <c r="C94" s="8">
        <v>10</v>
      </c>
      <c r="D94" s="8">
        <v>1</v>
      </c>
      <c r="E94" s="8" t="s">
        <v>103</v>
      </c>
    </row>
    <row r="95" spans="1:5" x14ac:dyDescent="0.25">
      <c r="A95" s="13">
        <v>45928</v>
      </c>
      <c r="B95" s="7">
        <v>1</v>
      </c>
      <c r="C95" s="8">
        <v>3</v>
      </c>
      <c r="D95" s="8">
        <v>2</v>
      </c>
      <c r="E95" s="8" t="s">
        <v>105</v>
      </c>
    </row>
    <row r="96" spans="1:5" x14ac:dyDescent="0.25">
      <c r="A96" s="13">
        <v>45928</v>
      </c>
      <c r="B96" s="7">
        <v>2</v>
      </c>
      <c r="C96" s="8">
        <v>6</v>
      </c>
      <c r="D96" s="8">
        <v>2</v>
      </c>
      <c r="E96" s="8" t="s">
        <v>105</v>
      </c>
    </row>
    <row r="97" spans="1:5" x14ac:dyDescent="0.25">
      <c r="A97" s="13">
        <v>45928</v>
      </c>
      <c r="B97" s="7">
        <v>3</v>
      </c>
      <c r="C97" s="8">
        <v>0</v>
      </c>
      <c r="D97" s="8">
        <v>0</v>
      </c>
      <c r="E97" s="8" t="s">
        <v>105</v>
      </c>
    </row>
    <row r="98" spans="1:5" x14ac:dyDescent="0.25">
      <c r="A98" s="13">
        <v>45932</v>
      </c>
      <c r="B98" s="7">
        <v>1</v>
      </c>
      <c r="C98" s="7">
        <v>2</v>
      </c>
      <c r="D98" s="8">
        <v>2</v>
      </c>
      <c r="E98" s="8" t="s">
        <v>105</v>
      </c>
    </row>
    <row r="99" spans="1:5" x14ac:dyDescent="0.25">
      <c r="A99" s="13">
        <v>45932</v>
      </c>
      <c r="B99" s="7">
        <v>2</v>
      </c>
      <c r="C99" s="7">
        <v>5</v>
      </c>
      <c r="D99" s="8">
        <v>2</v>
      </c>
      <c r="E99" s="8" t="s">
        <v>105</v>
      </c>
    </row>
    <row r="100" spans="1:5" x14ac:dyDescent="0.25">
      <c r="A100" s="13">
        <v>45932</v>
      </c>
      <c r="B100" s="7">
        <v>3</v>
      </c>
      <c r="C100" s="7">
        <v>1</v>
      </c>
      <c r="D100" s="8">
        <v>2</v>
      </c>
      <c r="E100" s="8" t="s">
        <v>105</v>
      </c>
    </row>
    <row r="101" spans="1:5" x14ac:dyDescent="0.25">
      <c r="A101" s="13">
        <v>45935</v>
      </c>
      <c r="B101" s="7">
        <v>1</v>
      </c>
      <c r="C101" s="8">
        <v>4</v>
      </c>
      <c r="D101" s="8">
        <v>3</v>
      </c>
      <c r="E101" s="8" t="s">
        <v>105</v>
      </c>
    </row>
    <row r="102" spans="1:5" x14ac:dyDescent="0.25">
      <c r="A102" s="13">
        <v>45935</v>
      </c>
      <c r="B102" s="7">
        <v>2</v>
      </c>
      <c r="C102" s="8">
        <v>2</v>
      </c>
      <c r="D102" s="8">
        <v>3</v>
      </c>
      <c r="E102" s="8" t="s">
        <v>105</v>
      </c>
    </row>
    <row r="103" spans="1:5" x14ac:dyDescent="0.25">
      <c r="A103" s="13">
        <v>45935</v>
      </c>
      <c r="B103" s="7">
        <v>3</v>
      </c>
      <c r="C103" s="8">
        <v>2</v>
      </c>
      <c r="D103" s="8">
        <v>4</v>
      </c>
      <c r="E103" s="8" t="s">
        <v>105</v>
      </c>
    </row>
    <row r="104" spans="1:5" x14ac:dyDescent="0.25">
      <c r="A104" s="13">
        <v>45939</v>
      </c>
      <c r="B104" s="7">
        <v>1</v>
      </c>
      <c r="C104" s="8">
        <v>5</v>
      </c>
      <c r="D104" s="8">
        <v>0</v>
      </c>
      <c r="E104" s="8" t="s">
        <v>105</v>
      </c>
    </row>
    <row r="105" spans="1:5" x14ac:dyDescent="0.25">
      <c r="A105" s="13">
        <v>45939</v>
      </c>
      <c r="B105" s="7">
        <v>2</v>
      </c>
      <c r="C105" s="8">
        <v>1</v>
      </c>
      <c r="D105" s="8">
        <v>1</v>
      </c>
      <c r="E105" s="8" t="s">
        <v>105</v>
      </c>
    </row>
    <row r="106" spans="1:5" x14ac:dyDescent="0.25">
      <c r="A106" s="13">
        <v>45939</v>
      </c>
      <c r="B106" s="7">
        <v>3</v>
      </c>
      <c r="C106" s="8">
        <v>2</v>
      </c>
      <c r="D106" s="8">
        <v>1</v>
      </c>
      <c r="E106" s="8" t="s">
        <v>105</v>
      </c>
    </row>
    <row r="107" spans="1:5" x14ac:dyDescent="0.25">
      <c r="A107" s="13">
        <v>45942</v>
      </c>
      <c r="B107" s="7">
        <v>1</v>
      </c>
      <c r="C107" s="8">
        <v>5</v>
      </c>
      <c r="D107" s="8">
        <v>1</v>
      </c>
      <c r="E107" s="8" t="s">
        <v>105</v>
      </c>
    </row>
    <row r="108" spans="1:5" x14ac:dyDescent="0.25">
      <c r="A108" s="13">
        <v>45942</v>
      </c>
      <c r="B108" s="7">
        <v>2</v>
      </c>
      <c r="C108" s="8">
        <v>1</v>
      </c>
      <c r="D108" s="8">
        <v>1</v>
      </c>
      <c r="E108" s="8" t="s">
        <v>105</v>
      </c>
    </row>
    <row r="109" spans="1:5" x14ac:dyDescent="0.25">
      <c r="A109" s="13">
        <v>45942</v>
      </c>
      <c r="B109" s="7">
        <v>3</v>
      </c>
      <c r="C109" s="8">
        <v>4</v>
      </c>
      <c r="D109" s="8">
        <v>1</v>
      </c>
      <c r="E109" s="8" t="s">
        <v>105</v>
      </c>
    </row>
    <row r="110" spans="1:5" x14ac:dyDescent="0.25">
      <c r="A110" s="13">
        <v>45949</v>
      </c>
      <c r="B110" s="7">
        <v>1</v>
      </c>
      <c r="C110" s="8">
        <v>5</v>
      </c>
      <c r="D110" s="8">
        <v>0</v>
      </c>
      <c r="E110" s="8" t="s">
        <v>105</v>
      </c>
    </row>
    <row r="111" spans="1:5" x14ac:dyDescent="0.25">
      <c r="A111" s="13">
        <v>45949</v>
      </c>
      <c r="B111" s="7">
        <v>2</v>
      </c>
      <c r="C111" s="8">
        <v>9</v>
      </c>
      <c r="D111" s="8">
        <v>0</v>
      </c>
      <c r="E111" s="8" t="s">
        <v>105</v>
      </c>
    </row>
  </sheetData>
  <dataValidations count="1">
    <dataValidation type="list" allowBlank="1" showInputMessage="1" showErrorMessage="1" sqref="B2:B111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2025-10-19T12:29:02Z</dcterms:modified>
</cp:coreProperties>
</file>