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здел 1 Сбор, анализ и прорабо" sheetId="1" r:id="rId4"/>
    <sheet state="visible" name="Раздел 2 Анализ бизнес-процессо" sheetId="2" r:id="rId5"/>
    <sheet state="visible" name="Раздел 3 Анализ влияния " sheetId="3" r:id="rId6"/>
  </sheets>
  <definedNames/>
  <calcPr/>
</workbook>
</file>

<file path=xl/sharedStrings.xml><?xml version="1.0" encoding="utf-8"?>
<sst xmlns="http://schemas.openxmlformats.org/spreadsheetml/2006/main" count="579" uniqueCount="454">
  <si>
    <t>1. Укажите, какой кейс вы выбрали</t>
  </si>
  <si>
    <t>Кофейня Casual</t>
  </si>
  <si>
    <t>2. Составьте список уточняющих вопросов к заказчику по выбранному кейсу и объясните, почему выбрали именно эти вопросы</t>
  </si>
  <si>
    <t>Уточняющие вопросы</t>
  </si>
  <si>
    <t>Почему выбрали именно этот вопрос</t>
  </si>
  <si>
    <t>1.</t>
  </si>
  <si>
    <t>Какие ключевые ценности и принципы работы действующей кофейни вы хотели бы сохранить и распространить на новые точки?</t>
  </si>
  <si>
    <t xml:space="preserve">Анализ и оптимизация деятельности компании  должны выполняться с учетом представлений заказчика о смысле, пользе и предназначении его бизнеса </t>
  </si>
  <si>
    <t>2.</t>
  </si>
  <si>
    <t>Есть ли у вас уверенность, что сотрудники правильно понимают цели, к которым вы стремитесь как собственник бизнеса, что у них все в порядке с мотивацией, что они в полной мере вовлечены в процесс и работают с вами в одном направлении?</t>
  </si>
  <si>
    <t>Вопрос подводит заказчика к пониманию необходимости четкого определения целей развития  бизнеса и выстраивания целесообразных коммуникаций с участниками бизнес-процессов</t>
  </si>
  <si>
    <t>3.</t>
  </si>
  <si>
    <t xml:space="preserve"> Как необходимо выстроить коммуникацию с сотрудниками, чтобы они тоже понимали бизнес-цели и руководствовались ими в повседневной работе?</t>
  </si>
  <si>
    <t xml:space="preserve">Получение ответа на данный вопрос позволит сформулировать обоснованные предложения вариантов доведения до персонала целей развития бизнеса и определить порядок проверки планов работы персонала на предмет соответствия целям развития компании </t>
  </si>
  <si>
    <t>4.</t>
  </si>
  <si>
    <t>Считаете ли необходимым, чтобы ваши ценности и принципы ведения бизнеса были прозрачны для ваших клиентов-потребителей кофе и кондитерских изделий? Если да, то каким образом такая прозрачность может быть обеспечена?</t>
  </si>
  <si>
    <t>Выяснение вопроса необходимо для анализа и улучшения обслуживания клиентов, оформления основного зала кофейни, организации внешней рекламы бизнеса</t>
  </si>
  <si>
    <t>5.</t>
  </si>
  <si>
    <t>Почему вы считаете 5-летний срок оптимальным горизонтом планирования? Каковы ключевые цели и каких конкретных результатов хотите достичь в течение пяти лет в рамках расширения сети кофеен? Какие основные показатели успеха вы будете использовать для оценки достижения этих результатов?</t>
  </si>
  <si>
    <t xml:space="preserve">Уточнение ключевых бизнес-целей, промежуточных и конечных параметров их достижения, определение адекватных сроков реализации необходимо для решения конкретных задач анализа и оптимизации деятельности компании </t>
  </si>
  <si>
    <t>6.</t>
  </si>
  <si>
    <t>Как оптимально организовать текущий контроль выполнения пятилетнего плана и внесение в него целесообразных изменений?</t>
  </si>
  <si>
    <t>Вопрос позволяет подсветить  значение анализа задач и целей, конкретных параметров их достижения для организации контроля выполнения бизнес-планов</t>
  </si>
  <si>
    <t>7.</t>
  </si>
  <si>
    <t>Какие инструменты и системы используете для управления целями при ведении бизнеса, чтобы сделать их более структурированными и измеримыми?</t>
  </si>
  <si>
    <t>Вопрос помогает прояснить представления заказчика об имеющемся инструментарии, конкретизировать его ожидания в части целеполагания для последующей подготовки предложений по оптимизации деятельности</t>
  </si>
  <si>
    <t>8.</t>
  </si>
  <si>
    <t xml:space="preserve">Каковы роль и ответственность каждого из сотрудников в достижении ключевых целей? </t>
  </si>
  <si>
    <t xml:space="preserve">Получение этой информации необходимо для целесообразного распределения полномочий и ответственности работников при оптимизации их деятельности </t>
  </si>
  <si>
    <t>Какие ключевые этапы процесса продажи кофе и кондитерских изделий вы хотите усовершенствовать? Какие метрики и показатели используете для оценки эффективности основного бизнес-процесса?</t>
  </si>
  <si>
    <t>Вопрос позволяет конкретизировать значимые для заказчика составляющие основного бизнес-процесса и его ожидания от реализации проекта организационных изменений</t>
  </si>
  <si>
    <t>Каким образом планируете контролировать качество продукции и обслуживания посетителей в новых кофейных точках?</t>
  </si>
  <si>
    <t>Получение информации необходимо для оптимизации порядка администрирования создаваемой сети кофеен</t>
  </si>
  <si>
    <t>Какими требованиями и стандартами руководствуетесь при взаимодействии с партнерами, поставляющими сырье и готовую кондитерскую продукцию?</t>
  </si>
  <si>
    <t>Информация помогает прояснить степень соответствия сложившегося порядка работы с поставщиками действующему законодательству и запросам заказчика</t>
  </si>
  <si>
    <t>Какие инструменты и материалы используются для уборки? Какие стандарты и регламенты уборки существуют в действующей кофейне? Как планируете контролировать своевременность и качество уборки в новых точках?</t>
  </si>
  <si>
    <t>Информация необходима для конкретизации квалификационных требований к задействованному персоналу, улучшения порядка администрирования данного поддерживающего процесса при переходе бизнеса на сетевой формат</t>
  </si>
  <si>
    <t>Какие виды оборудования требуют регулярного ремонта и обслуживания? Какова необходимость использования внешних сервисов или специалистов для ремонта и обслуживания оборудования в действующей кофейне и какие возможности мониторинга состояния, профилактического обслуживания и ремонта оборудования планируете использовать при расширении бизнеса?</t>
  </si>
  <si>
    <t>Какие конкретные требования контрольно-надзорных органов к предприятиям общепита считаете наиболее важными для организации работы сети кофеен? Какие процессы и аспекты деятельности необходимо совершенствовать и почему?</t>
  </si>
  <si>
    <t>Вопрос представляется важным в контексте обеспечения соответствия планируемых улучшений действующему законодательству</t>
  </si>
  <si>
    <t>Какие документы и регламенты уже имеются в наличии, какие из них требуют актуализации?</t>
  </si>
  <si>
    <t>Информация позволяет уяснить текущее состояние регламентации связанных с ресурсами вопросов (as is) и, соответственно, отправные точки в планировании проекта организационных изменений</t>
  </si>
  <si>
    <t>Какие дополнительные нормативные документы планируете разработать  для выполнения функции управления в ходе расширения бизнеса?</t>
  </si>
  <si>
    <t>Информация необходима для понимания желаемого состояния процесса управления (to be) и ожиданий заказчика от реализации проекта организационных изменений</t>
  </si>
  <si>
    <t xml:space="preserve">Какие инструменты, системы, стандарты используете или планируете использовать для мониторинга и управления запасами сырья, расходных материалов, кондитерской и иной продукции, основного и резервного обурудования? </t>
  </si>
  <si>
    <t>Вопрос имеет значение для определения исходного и желаемого состояний работы по управлению ресурсами</t>
  </si>
  <si>
    <t>С какой периодичностью проводится инвентаризация товаро-материальных ценностей в складском помещении и основном зале?</t>
  </si>
  <si>
    <t>Вопрос имеет значение для определения действующего порядка мониторинга и управления ресурсами</t>
  </si>
  <si>
    <t>Как часто проводится проверка и аудит кассового учёта? Какие стандарты и регламенты кассового учёта уже существуют?</t>
  </si>
  <si>
    <t>Сведения необходимы для понимания исходного состояния финансового обеспечения бизнеса</t>
  </si>
  <si>
    <t>Какие ключевые функции и возможности должна иметь система управления сетью кофеен? Какие инструменты и платформы рассматриваете для внедрения системы управления?</t>
  </si>
  <si>
    <t xml:space="preserve">Важно уяснить, как заказчик представляет себе систему управления и администрирования сетью кофеен, для учета его представлений и ожиданий при формировании управляющих ресурсов </t>
  </si>
  <si>
    <t>Какие метрики и показатели будете использовать для оценки эффективности новой системы управления?</t>
  </si>
  <si>
    <t>Вопрос позволяет учитывать представления заказчика о желаемой системе администрирования сети кофеен при формировании управляющих ресурсов в рамках проекта организационных изменений</t>
  </si>
  <si>
    <t>Какие критерии вы используете для оценки эффективности текущей организационно-штатной структуры? Какие изменения планируете вносить в процессе расширения бизнеса?</t>
  </si>
  <si>
    <t>Вопрос подводит заказчика к пониманию необходимости оформления действующей организационно-штатной структуры и перспективы ее развития при переводе бизнеса на сетевой формат</t>
  </si>
  <si>
    <t>Как формализованы квалификационные требования, должностные обязанности и ответственность персонала действующей кофейни?</t>
  </si>
  <si>
    <t>Необходимо оценить имеющиеся должностные инструкции на предмет их качества и соответствия задачам эффективного управления персоналом, определить целесообразность их использования для регламентации должностных обязанностей в связи с реорганизацией оргштатной структуры</t>
  </si>
  <si>
    <t>Каким образом мотивируете сотрудников на добросовестное выполнение обязанностей? Как обеспечивается управляемость и дисциплина в действующей кофейне и какие изменения в работе с персоналом планируете внедрить при переводе бизнеса на сетевой формат?</t>
  </si>
  <si>
    <t xml:space="preserve">С учетом расширения бизнеса и увеличения штата возрастает актуальность задачи повышения эффективности управления персоналом </t>
  </si>
  <si>
    <t>Какие программы, формы обучения и развития вновь принимаемых сотрудников предполагаете использовать при открытии новых точек?</t>
  </si>
  <si>
    <t>Вопрос поможет выбрать в ходе реализации проекта организационных изменений оптимальные формы обучения персонала, сформулировать предложения с учетом ожиданий заказчика и необходимости повышения эффективности управления персоналом</t>
  </si>
  <si>
    <t xml:space="preserve">Какие инструменты и методы управления проектами планируете применить при расширении бизнеса и создании проектной команды? О запуске каких конкретных стартапов может идти речь? </t>
  </si>
  <si>
    <t xml:space="preserve">Вопрос позволяет уяснить степень понимания и потребности использования заказчиком методов проектного управления, учитывать запросы заказчика при планировании проекта организационных изменений </t>
  </si>
  <si>
    <t xml:space="preserve">Какие условия и требования прописаны в договоре с кондитерской компанией? Какие изменения в договор будут инициированы в связи с переводом бизнеса в сетевой формат?  </t>
  </si>
  <si>
    <t>Вопрос необходим для понимания перспективы развития отношений с поставщиками сырья и кондитерской продукции, оптимизации распределения полномочий и ответственности персонала</t>
  </si>
  <si>
    <t>Чем обусловлена необходимость привлечения бухгалтера на условиях аутсорсинга? Какие оргштатные решения планируете для обеспечения функции бухгалтерского учета и финансовой деятельности сетевой компании?</t>
  </si>
  <si>
    <t>Информация необходима для понимания концепции финансового обеспечения бизнеса с учетом задачи его развития, разработки предложений о внесении целесообразных изменений в оргштатную структуру и систему управления персоналом</t>
  </si>
  <si>
    <t>Какие документы и процедуры используются для приёма, увольнения и управления персоналом? Как планируете автоматизировать и упростить процессы кадрового делопроизводства?</t>
  </si>
  <si>
    <t xml:space="preserve">Сведения полезны для уяснения основных параметров кадровой работы в действующей кофейне и планирования  вопросов управления кадрами при переводе бизнеса в сетевой формат </t>
  </si>
  <si>
    <t>9.</t>
  </si>
  <si>
    <t>Кто отвечает за набор и профессиональную подготовку персонала?</t>
  </si>
  <si>
    <t>Вопрос позволит распределить полномочия и ответственность персонала сообразно задаче повышения эфективности бизнеса и ожиданиям заказчика</t>
  </si>
  <si>
    <t>Какие функции и модули ПО 1С:Бухгалтерия и R-Keeper  вы используете? Какие отчёты и документы генерируются в этих системах? С какими проблемами или ограничениями сталкиваетесь при использовании 1С:Бухгалтерия и R-Keeper?</t>
  </si>
  <si>
    <t>Необходимо уяснить степень эффективности использования действующей конфигурации программного обеспечения и необходимость ее совершенствования при переводе бизнеса в сетевой формат</t>
  </si>
  <si>
    <t>Какие преимущества и недостатки видите в использовании документов на бумажном носителе? Какие типы бумажных документов планируете хранить и насколько актуальной для бизнеса представляется проблема обеспечения их конфиденциальности?</t>
  </si>
  <si>
    <t>Сведения нужны для совершенствования порядка работы с документами, обеспечения информационной безопасности, а также будут способствовать уяснению действительной потребности бизнеса в системе электронного документооборота</t>
  </si>
  <si>
    <t>Какими вам представляются основные этапы и шаги для решения задачи перехода на электронный документооборот в действующей кофейне и вновь создаваемых точках? Какие процессы и задачи планируете улучшить посредством внедрения электронного документооборота?</t>
  </si>
  <si>
    <t>Сведения будут способствовать уяснению действительной потребности бизнеса в системе электронного документооборота и степени понимания заказчиком  алгоритма такой реорганизации</t>
  </si>
  <si>
    <t>Какие данные и документы должны быть синхронизированы между новой системой управления документооборотом и используемыми 1С:Бухгалтерия и R-Keeper? Каким образом должна быть обеспечена интеграция программного обеспечения и информационная безопасность? Кто будет отвечать за соблюдение правил и требований?</t>
  </si>
  <si>
    <t>Информация позволяет уяснить параметры совершенствования документооборота и выбранной конфигурации информационных систем, контроля выполнения требований и распределения ответственности за данное направление работы</t>
  </si>
  <si>
    <t>3. Составьте бриф (соберите бизнес-требования) для цели моделирования “Анализ и оптимизация деятельности”</t>
  </si>
  <si>
    <t xml:space="preserve">Блок </t>
  </si>
  <si>
    <t>Интерпретация результатов</t>
  </si>
  <si>
    <t xml:space="preserve">ЦЕЛИ: миссия бизнеса- не определена; видение (5 лет) -  сеть кофеен под собственным брендом, продажа франшиз; цели - не визуализируются,  не обсуждаются, до персонала доводятся устно, оценка, корректировка целей - прерогатива собственника </t>
  </si>
  <si>
    <r>
      <rPr>
        <rFont val="Arial"/>
        <color rgb="FF000000"/>
      </rPr>
      <t>ЦЕЛИ МОДЕЛИРОВАНИЯ:  а) анализ и оптимизация деятельности</t>
    </r>
    <r>
      <rPr>
        <rFont val="Arial"/>
        <b/>
        <color rgb="FF000000"/>
      </rPr>
      <t xml:space="preserve"> </t>
    </r>
    <r>
      <rPr>
        <rFont val="Arial"/>
        <color rgb="FF000000"/>
      </rPr>
      <t xml:space="preserve">в части, касающейся разработки бренда, фирменного стиля, расширения бизнеса и его перевода в сетевой формат; б) автоматизация - предложение программного продукта, удовлетворяющего запросу на управление целями, контроля выполнения задач и достижения целей; в) регламентация деятельности - оформление миссии, видения и целей бизнеса в документах,  регламентация  участия персонала в реализации поставленных целей. </t>
    </r>
  </si>
  <si>
    <r>
      <rPr>
        <rFont val="Arial"/>
        <color theme="1"/>
      </rPr>
      <t xml:space="preserve">ПРОЦЕССЫ: процесс </t>
    </r>
    <r>
      <rPr>
        <rFont val="Arial"/>
        <b/>
        <color theme="1"/>
      </rPr>
      <t>управления</t>
    </r>
    <r>
      <rPr>
        <rFont val="Arial"/>
        <color theme="1"/>
      </rPr>
      <t xml:space="preserve"> не выстроен, управленческие функции и зоны ответственности не регламентированы, задачи ставятся устно; </t>
    </r>
    <r>
      <rPr>
        <rFont val="Arial"/>
        <b/>
        <color theme="1"/>
      </rPr>
      <t>основной</t>
    </r>
    <r>
      <rPr>
        <rFont val="Arial"/>
        <color theme="1"/>
      </rPr>
      <t xml:space="preserve"> процесс- продажа кофе и кондитерских изделий (не регламентирован), </t>
    </r>
    <r>
      <rPr>
        <rFont val="Arial"/>
        <b/>
        <color theme="1"/>
      </rPr>
      <t>поддерживающие</t>
    </r>
    <r>
      <rPr>
        <rFont val="Arial"/>
        <color theme="1"/>
      </rPr>
      <t xml:space="preserve"> - уборка помещений, ремонт оборудования, кассовый учет, кадровое делопроизводство, бухгалтер на аутсорсе, поставщики зерен и кондитерских изделий на договоре (описаны частично: должностные инструции, договоры оказания услуг и поставки сырья)</t>
    </r>
  </si>
  <si>
    <t xml:space="preserve">ЦЕЛИ МОДЕЛИРОВАНИЯ: а) анализ и оптимизация деятельности - по вопросам процесса управления кофейней и сетью кофеен; регламентация деятельности - описание в документах процесса управления работой кофейни, процесса управления сетью кофеен, основного процесса (приготовления и продажи кофе, кондитерских изделий), поддерживающих (поставки сырья и готовой продукции, финансовой, кадровой деятельности, обслуживания оборудования и клининга). </t>
  </si>
  <si>
    <r>
      <rPr>
        <rFont val="Arial"/>
        <color theme="1"/>
      </rPr>
      <t xml:space="preserve">РЕСУРСЫ </t>
    </r>
    <r>
      <rPr>
        <rFont val="Arial"/>
        <b/>
        <color theme="1"/>
      </rPr>
      <t>управляющие</t>
    </r>
    <r>
      <rPr>
        <rFont val="Arial"/>
        <color theme="1"/>
      </rPr>
      <t xml:space="preserve">- внутренние регламенты, за исключением должностных инструкций, отсутствуют, подлежащий регламентации объем вопросов не определен; </t>
    </r>
    <r>
      <rPr>
        <rFont val="Arial"/>
        <b/>
        <color theme="1"/>
      </rPr>
      <t xml:space="preserve">перерабатываемые- </t>
    </r>
    <r>
      <rPr>
        <rFont val="Arial"/>
        <color theme="1"/>
      </rPr>
      <t>постоянные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проблемы с мониторингом наличия и обновлением расходных материалов; отсутствие порядка в организации работы </t>
    </r>
    <r>
      <rPr>
        <rFont val="Arial"/>
        <b/>
        <color theme="1"/>
      </rPr>
      <t>поддерживающих</t>
    </r>
    <r>
      <rPr>
        <rFont val="Arial"/>
        <color theme="1"/>
      </rPr>
      <t xml:space="preserve"> ресурсов (складского помещения, основного зала).</t>
    </r>
  </si>
  <si>
    <t xml:space="preserve">ЦЕЛИ МОДЕЛИРОВАНИЯ: а) автоматизация деятельности -  использование возможностей "1С:Бухгалтерия" и "R-Keeper", отвечающих запросу на решение проблемы мониторинга наличия и использования перерабатываемых ресурсов (расходных материалов), организации и контроля работы складского помещения и основного зала, при необходимости предложение специализированного программного продукта и его интеграция с действующим ПО; б) регламентация деятельности  - определение объема вопросов, подлежащих регламентации с учетом расширения бизнеса, перечня необходимых  регламентов, корректировка имеющихся должностных инструкций и разработка новых регламентов. </t>
  </si>
  <si>
    <r>
      <rPr>
        <rFont val="Arial"/>
        <color theme="1"/>
      </rPr>
      <t xml:space="preserve">ПЕРСОНАЛ: </t>
    </r>
    <r>
      <rPr>
        <rFont val="Arial"/>
        <b/>
        <color theme="1"/>
      </rPr>
      <t>организационная структура</t>
    </r>
    <r>
      <rPr>
        <rFont val="Arial"/>
        <color theme="1"/>
      </rPr>
      <t xml:space="preserve"> не описана, </t>
    </r>
    <r>
      <rPr>
        <rFont val="Arial"/>
        <b/>
        <color theme="1"/>
      </rPr>
      <t>проектные команды</t>
    </r>
    <r>
      <rPr>
        <rFont val="Arial"/>
        <color theme="1"/>
      </rPr>
      <t xml:space="preserve"> отсутствуют, бухгалтер и кондитерская компания на аутсорсе, дисбаланс в распределении полномочий и ответственности </t>
    </r>
  </si>
  <si>
    <t>ЦЕЛИ МОДЕЛИРОВАНИЯ: а) анализ и оптимизация деятельности - в части внедрения системы мотивации персонала, улучшения управляемости и исполнительской дисциплины с учетом расширения бизнеса; б) регламентация деятельности - документирование организационно-штатной структуры кофейни и сети кофеен, переработка должностных регламентов с целесообразным распределением полномочий и ответственности, регламентация работы с проектами, документирование механизмов контроля</t>
  </si>
  <si>
    <t>ИНФОРМАЦИОННЫЕ СИСТЕМЫ: 1С:Бухгалтерия и R-Keeper, для организации хранения актуальных документов рассматриваются варианты: а) внедрения системы хранения документов в электронном виде; б) хранения документов на бумажном носителе.</t>
  </si>
  <si>
    <t>ЦЕЛИ МОДЕЛИРОВАНИЯ: а) автоматизация деятельности - использование возможностей "1С:Бухгалтерия" и "R-Keeper" для решения проблемы мониторинга  наличия и оборота перерабатываемых ресурсов (расходных материалов), при необходимости предложение специализированного программного продукта и его интеграция с действующим ПО; внедрение информационной системы для эфективного управления целями и задачами, обеспечения управляемости и исполнительской дисциплины (системы управления проектами: Trello, Asana и т.п.) и ее интеграция с действующим ПО; б) регламентация вопросов использования информационных систем и информационной безопасности.</t>
  </si>
  <si>
    <t>4. Заполнить бриф для выбранного кейса в формате интеллект-карты.</t>
  </si>
  <si>
    <t>draw.io (diagrams.net)</t>
  </si>
  <si>
    <t>5. Спроектируйте проблемное поле по заполненному брифу</t>
  </si>
  <si>
    <t>Проблема</t>
  </si>
  <si>
    <t>Область</t>
  </si>
  <si>
    <t>Нет правил работы внутри кофейни, процессы между сотрудниками запутаны</t>
  </si>
  <si>
    <t>Процессы</t>
  </si>
  <si>
    <t>Баристы часто задерживают смену и открывают кофейню позже положенного</t>
  </si>
  <si>
    <t>Люди</t>
  </si>
  <si>
    <t xml:space="preserve">Конфликты между старшим баристой и баристами </t>
  </si>
  <si>
    <t>Бариста-стажер не справляется с обязанностями</t>
  </si>
  <si>
    <t xml:space="preserve">Не описаны цели бизнес-процесса и организационно-штатная структура
</t>
  </si>
  <si>
    <t>Отсутствует качественный мониторинг наличия сырья и расходных материалов</t>
  </si>
  <si>
    <t>Клиенты недовольны частыми задержками открытия кофейни</t>
  </si>
  <si>
    <t>Рынок</t>
  </si>
  <si>
    <t>Нет должного взаимодействия с поставщиками сырья и материалов</t>
  </si>
  <si>
    <t>Отсутствует обоснование  для финансирования увеличения штатной численности</t>
  </si>
  <si>
    <t>Финансы</t>
  </si>
  <si>
    <t>10.</t>
  </si>
  <si>
    <t xml:space="preserve">Не выстроен процесс управления, поручения и задачи передаются устно или по телефону </t>
  </si>
  <si>
    <r>
      <rPr>
        <rFont val="Arial,sans-serif"/>
        <b/>
        <color rgb="FF000000"/>
        <sz val="12.0"/>
      </rPr>
      <t xml:space="preserve">Вывод: </t>
    </r>
    <r>
      <rPr>
        <rFont val="Arial,sans-serif"/>
        <color rgb="FF000000"/>
        <sz val="12.0"/>
      </rPr>
      <t xml:space="preserve"> </t>
    </r>
    <r>
      <rPr>
        <rFont val="Arial,sans-serif"/>
        <b/>
        <color rgb="FF000000"/>
        <sz val="12.0"/>
      </rPr>
      <t>по числу исходящих связей ключевыми являются проблемы 1) "Не выстроен процесс управления, поручения и задачи передаются устно или по телефону (запутанные процессы между сотрудниками)"; 2) "Нет регламента основного процесса "Продажи" (нет правил работы внутри компании)"</t>
    </r>
  </si>
  <si>
    <t>6. Оцените экономическую привлекательность и практическую применимость предложенных в кейсе стратегических инициатив</t>
  </si>
  <si>
    <t>Ключевая проблема</t>
  </si>
  <si>
    <t>Стратегическая инициатива</t>
  </si>
  <si>
    <t>Ожидаемый результат</t>
  </si>
  <si>
    <t>Дедлайн</t>
  </si>
  <si>
    <t>Ответственный</t>
  </si>
  <si>
    <t>Сегмент</t>
  </si>
  <si>
    <t>Нет регламента процесса «Продажи», нет правил работы внутри кофейни</t>
  </si>
  <si>
    <t xml:space="preserve">Разработать регламент основного процесса «Продажи»:                                 стоимость проекта — 100 000 рублей;
срок реализации проекта — один месяц;
выручка увеличится на 10%;
коэффициент маржинального дохода не увеличится;
постоянные затраты не увеличатся.   </t>
  </si>
  <si>
    <t>Регламент разработан, согласован и утверждён собственником кофейни. Все сотрудники ознакомлены с ним под подпись</t>
  </si>
  <si>
    <t>Один месяц с начала работы над задачей</t>
  </si>
  <si>
    <t>Собственник кофейни</t>
  </si>
  <si>
    <t>Персонал</t>
  </si>
  <si>
    <t>Разработать скрипт для общения с клиентами:                                        стоимость проекта — 50 000 рублей;
срок реализации проекта — 0,5 месяца;
выручка увеличится на 15%;
коэффициент маржинального дохода уменьшится до 0.35;
постоянные затраты увеличатся на 50 000 рублей.</t>
  </si>
  <si>
    <t>Разработан скрипт для общения с клиентами, направленный на повышение размера среднего чека с помощью специальных предложений. Все сотрудники ознакомлены со скриптом под подпись. Проведена проверка на знание скрипта всеми сотрудниками компании</t>
  </si>
  <si>
    <t>Две недели с начала работы над задачей</t>
  </si>
  <si>
    <t>Старший бариста</t>
  </si>
  <si>
    <t>Не выстроен процесс управления, запутанные процессы между сотруджниками</t>
  </si>
  <si>
    <t>Внедрить камеры контроля сотрудников:                                               стоимость проекта — 150 000 рублей;
срок реализации проекта — один месяц;
коэффициент маржинального дохода не увеличится;
выручка увеличится на 5%;
постоянные затраты не увеличатся.</t>
  </si>
  <si>
    <t>Поставлена камера наблюдения за действиями сотрудников и клиентов в зале кофейни. Все сотрудники ознакомлены</t>
  </si>
  <si>
    <t>Выручка до реализации проекта (руб в мес.) — 1 200 000 рублей.</t>
  </si>
  <si>
    <t>Постоянные затраты — 400 000 рублей.</t>
  </si>
  <si>
    <t>Коэффициент маржинального дохода — 0.4.</t>
  </si>
  <si>
    <t xml:space="preserve"> - в желтые ячейки вставьте значения из кейса для расчета</t>
  </si>
  <si>
    <t>СИ 1</t>
  </si>
  <si>
    <t>СИ 2</t>
  </si>
  <si>
    <t>СИ 3</t>
  </si>
  <si>
    <t>Выручка до реализации проекта, руб.</t>
  </si>
  <si>
    <t>Прирост выручки после реализации проекта, %</t>
  </si>
  <si>
    <t>Прирост выручки после реализации проекта, руб.</t>
  </si>
  <si>
    <t>Выручка после реализации проекта, руб.</t>
  </si>
  <si>
    <t xml:space="preserve">Постоянные затраты до реализации проекта, руб. </t>
  </si>
  <si>
    <t>Прирост постоянных расходов после реализации проекта, руб.</t>
  </si>
  <si>
    <t>Постоянные затраты после реализации проекта, руб.</t>
  </si>
  <si>
    <t>Коэффициент маржинального дохода до реализации проекта</t>
  </si>
  <si>
    <t>Коэффициент маржинального дохода после реализации проекта</t>
  </si>
  <si>
    <t xml:space="preserve">Точка безубыточности до реализации проекта, руб. </t>
  </si>
  <si>
    <t xml:space="preserve">Точка безубыточности после реализации проекта, руб. </t>
  </si>
  <si>
    <t>Прирост точки безубыточности, руб.</t>
  </si>
  <si>
    <t>Точка принятия решения: 
Сравнить пункт (3) с (12). Если (3) больше (12), то проект экономически привлекателен. Если (3) примерно равна (12) или меньше, то проект не стоит рассматривать</t>
  </si>
  <si>
    <t>Чистый доход от реализации проекта в мес., руб.</t>
  </si>
  <si>
    <t>Стоимость проекта, руб.</t>
  </si>
  <si>
    <t>Срок окупаемости после реализации проекта, мес.</t>
  </si>
  <si>
    <t>Срок реализации проекта, мес.</t>
  </si>
  <si>
    <t>Поправка срока реализации на риски, %</t>
  </si>
  <si>
    <t>Срок реализации проекта с учетом поправки на риск, мес.</t>
  </si>
  <si>
    <t>Срок возврата инвестиций, мес.</t>
  </si>
  <si>
    <t xml:space="preserve">Выводы: </t>
  </si>
  <si>
    <t xml:space="preserve">а) Стратегическую инициативу №2 рассматривать нецелесообразно вследствие отсутствия экономической привлекательности: прирост выручки после ее реализации меньше прироста точки безубыточности  (180 000,00 руб. &lt; 285 714,29 руб.).                        </t>
  </si>
  <si>
    <t xml:space="preserve">Самой привлекательной стратегической инициативой вследствие относительно меньшей ресурсоемкости и  более высокой окупаемости является  стратегическая инициатива №1. </t>
  </si>
  <si>
    <t xml:space="preserve">б) Стратегическая инициатива №1 более экономически привлекательна чем стратегическая инициатива №3, т.к. разница прироста выручки после реализации  и прироста точки безубыточности проекта №1 больше разницы аналогичных показателей проекта №3.                        </t>
  </si>
  <si>
    <t>в) Срок окупаемости стратегической инициативы №1 в разы меньше срока окупаемости стратегической инициативы №3 (2,08 &lt; 6,25).</t>
  </si>
  <si>
    <t>г) С учетом показателей стоимости проектов при равенстве сроков их реализации (1 мес.) более ресурсоемкой представляется стратегическая инициатива №3 (150000 руб.&gt;100000 руб.)</t>
  </si>
  <si>
    <t>7.  Напишите сценарий сессии по проектированию проблемного поля с указанием ролей среди участников сессии, ЛПР сессии и вопросам к сессии.</t>
  </si>
  <si>
    <t>Дата встречи: 05.09.2025</t>
  </si>
  <si>
    <t>Тема встречи: Анализ и оптимизация деятельности компании</t>
  </si>
  <si>
    <t>Роль/свойство</t>
  </si>
  <si>
    <t>Должность</t>
  </si>
  <si>
    <t>Лидерство</t>
  </si>
  <si>
    <t>Руководитель кофейни</t>
  </si>
  <si>
    <t>Креативность</t>
  </si>
  <si>
    <t>Бариста 1</t>
  </si>
  <si>
    <t>Коммуникабельность</t>
  </si>
  <si>
    <t>Исполнительность</t>
  </si>
  <si>
    <t>Стажер-бариста</t>
  </si>
  <si>
    <t>Вопросы для встречи</t>
  </si>
  <si>
    <t>Роли по Бэлбину</t>
  </si>
  <si>
    <t>Исполнитель</t>
  </si>
  <si>
    <t xml:space="preserve">Какие стратегические цели компании должны быть приоритизированы для получения наилучшего результата и создания синергетиеского эффекта? </t>
  </si>
  <si>
    <t>Председатель</t>
  </si>
  <si>
    <t>Где мы теряем больше всего денег (узкие места, неэффективные процессы) и какие самые радикальные меры можем предпринять для устранения потерь и эффективного использования ресурсов?</t>
  </si>
  <si>
    <t>Формирователь</t>
  </si>
  <si>
    <t>Представьте, что у нас нет ограничений по бюджету и времени. Какие три самых креативных и неочевидных способа привлечения новых клиентов и создания вирусного бренда в соцсетях вы можете предложить?</t>
  </si>
  <si>
    <t>Доводчик</t>
  </si>
  <si>
    <t>Насколько эффективны наши текущие инвестицмм в маркетинг и обучение? Какие метрики доказывают их окупаемость. и какие инициативы следует прекратить из-зи слабой отдачи?</t>
  </si>
  <si>
    <t>Оценщик</t>
  </si>
  <si>
    <t>Бариста 2</t>
  </si>
  <si>
    <t>Какие ключевые метрики (KPI) мы сейчас недооцениваем или не отслеживаем вообще, но которые критически важны для понимания причин оттока клиентов и динамики среднего чека?</t>
  </si>
  <si>
    <t>Мыслитель</t>
  </si>
  <si>
    <t>Что конкретно должно появиться в "программе обучения для сотрудников", чтобы она давала измеримый практический результат (рост скорости, качества сервиса, допродаж), а не была просто формальностью?</t>
  </si>
  <si>
    <t>Какие успешные кейсы и "фишки" других кофеен или предприятий общепита мы могли бы адаптировать у себя для роста выручки и лояльности клиентов?</t>
  </si>
  <si>
    <t>Разведчик</t>
  </si>
  <si>
    <t>Что мотивирует сотрудника кофейни на успешную работу и каким образом это может быть учтено при формировании организационной культуры и сисьемы мотивации?</t>
  </si>
  <si>
    <t>Коллективист</t>
  </si>
  <si>
    <t>Сценарий сессии</t>
  </si>
  <si>
    <r>
      <rPr>
        <rFont val="Arial"/>
        <color theme="1"/>
        <sz val="12.0"/>
      </rPr>
      <t>Доведение регламента сессии, темы сессии "Анализ и оптимизация деятельности компании" . Постановка задач,  командообразование</t>
    </r>
    <r>
      <rPr>
        <rFont val="Arial"/>
        <color theme="1"/>
        <sz val="12.0"/>
      </rPr>
      <t xml:space="preserve"> </t>
    </r>
  </si>
  <si>
    <t>15 минут</t>
  </si>
  <si>
    <t>Бизнес-аналитик</t>
  </si>
  <si>
    <t>Проработка идей и предложений, направленных на развитие бизнеса, рассмотрение стратегических инициатив. Выступления и обсуждение вопросов</t>
  </si>
  <si>
    <t>45 минут</t>
  </si>
  <si>
    <t>Участники сессии в установленном порядке</t>
  </si>
  <si>
    <t>Подведение итогов, выработка решения по результатам сессии</t>
  </si>
  <si>
    <t>20 минут</t>
  </si>
  <si>
    <t>Руководитель кофейни,                  бизнес -аналитик</t>
  </si>
  <si>
    <t>8. Предложите план мероприятий, направленных на устранение рейтинговых причин ключевой проблемы, с помощью диаграммы Исикава.</t>
  </si>
  <si>
    <t>Причина ключевой проблемы</t>
  </si>
  <si>
    <t>Ранг возникновения (РВ)</t>
  </si>
  <si>
    <t xml:space="preserve">Ранг обнаружения (РО) </t>
  </si>
  <si>
    <t>Макс знач (РЗ)</t>
  </si>
  <si>
    <t>Приоритетное число риска</t>
  </si>
  <si>
    <t>1.Низкая квалификация и большая текучесть кадров</t>
  </si>
  <si>
    <t>2.Собственник не уделяет внимания стандартизации</t>
  </si>
  <si>
    <t>3.Часто ломаются кофемашины или терминалы оплаты</t>
  </si>
  <si>
    <t>4.Несовместимость оборудования, устаревшие POS-системы со сценариями продаж</t>
  </si>
  <si>
    <t>5.Путаница с остатками сырья и расходных материалов</t>
  </si>
  <si>
    <t>6.Нестабильные поставки ингредиентов</t>
  </si>
  <si>
    <t>7.Не распределены зоны ответственности персонала</t>
  </si>
  <si>
    <t>8. Отсутствует эффективная система мотивации персонала</t>
  </si>
  <si>
    <t>9. Не отслеживаются ключевые метрики продаж (размер среднего чека, конверсия, время обслуживания)</t>
  </si>
  <si>
    <t>10.Отсутствует система фиксации и учета жалоб и случаев недовольства клиентов</t>
  </si>
  <si>
    <r>
      <rPr>
        <rFont val="Arial"/>
        <b/>
        <color theme="1"/>
      </rPr>
      <t>Вывод:</t>
    </r>
    <r>
      <rPr>
        <rFont val="Arial"/>
        <color theme="1"/>
      </rPr>
      <t xml:space="preserve"> наибольшим ПЧР отличаются и подлежат первоочередному устранению причины возникновения ключевой проблемы, связанные с отсутствием эффективной системы мотивации персонала, нераспределенностью зон ответственности и невниманием собственника к стандартизации процессов.</t>
    </r>
  </si>
  <si>
    <t>План мероприятий, направленных на устранение причин с наибольшим ПЧР</t>
  </si>
  <si>
    <t>№</t>
  </si>
  <si>
    <t>МЕРОПРИЯТИЯ</t>
  </si>
  <si>
    <t>ОТВЕТСТВЕННЫЙ</t>
  </si>
  <si>
    <t>ДАТА НАЧАЛА</t>
  </si>
  <si>
    <t>ДАТА ОКОНЧАНИЯ</t>
  </si>
  <si>
    <t>ПРОДОЛЖИТЕЛЬНОСТЬ</t>
  </si>
  <si>
    <t>% ВЫПОЛНЕНИЯ</t>
  </si>
  <si>
    <t>Н</t>
  </si>
  <si>
    <t>О</t>
  </si>
  <si>
    <t>Я</t>
  </si>
  <si>
    <t>Б</t>
  </si>
  <si>
    <t>Р</t>
  </si>
  <si>
    <t>Ь</t>
  </si>
  <si>
    <t>22-28</t>
  </si>
  <si>
    <t>29-05</t>
  </si>
  <si>
    <t>06-12</t>
  </si>
  <si>
    <t>13-19</t>
  </si>
  <si>
    <t>20-26</t>
  </si>
  <si>
    <t>Пн</t>
  </si>
  <si>
    <t>Вт</t>
  </si>
  <si>
    <t>Ср</t>
  </si>
  <si>
    <t>Чт</t>
  </si>
  <si>
    <t>Пт</t>
  </si>
  <si>
    <t>Сб</t>
  </si>
  <si>
    <t>Вс</t>
  </si>
  <si>
    <t>вс</t>
  </si>
  <si>
    <t>0.1</t>
  </si>
  <si>
    <t>Подготовка проекта организационных изменений</t>
  </si>
  <si>
    <t>2 недели</t>
  </si>
  <si>
    <t>0.1.1</t>
  </si>
  <si>
    <t>Подготовка презентации проекта организационных изменений (ПОИ) по устранению причин ключевой проблемы</t>
  </si>
  <si>
    <t>0.1.2</t>
  </si>
  <si>
    <t>Проработка концепции организационных изменений с собственником компании (презентация ПОИ с акцентом на роли руководителя с реализации проекта)</t>
  </si>
  <si>
    <t>0.1.3</t>
  </si>
  <si>
    <t>Организация и проведение руководителем (собственником) совещания с персоналом</t>
  </si>
  <si>
    <t xml:space="preserve"> Руководитель</t>
  </si>
  <si>
    <t>0.1.4</t>
  </si>
  <si>
    <t>Создание рабочей группы по реализации проекта</t>
  </si>
  <si>
    <t>Руководитель</t>
  </si>
  <si>
    <t>0.1.5</t>
  </si>
  <si>
    <t>Согласование и утверждение ресурсов, необходимых для реализации ПОИ</t>
  </si>
  <si>
    <t>0.2</t>
  </si>
  <si>
    <t>Разработка стандартов  процесса и сопутствующих систем</t>
  </si>
  <si>
    <t>3 недели</t>
  </si>
  <si>
    <t>0.2.1</t>
  </si>
  <si>
    <t xml:space="preserve">Описание и регламентация основного бизнес-процесса </t>
  </si>
  <si>
    <t>0.2.2</t>
  </si>
  <si>
    <t>Регламентация организационной структуры компании с распределением зон ответственности персонала</t>
  </si>
  <si>
    <t>0.2.3</t>
  </si>
  <si>
    <t>Разработка системы грейдов для категории "бариста"</t>
  </si>
  <si>
    <t>0.2.4</t>
  </si>
  <si>
    <t>Разработка системы управления персоналом (с опциями:а) фиксации задач-поручений, сроков, исполнителей, б) обучения и тестирования персонала, в) доведения до сотрудников решений руководителя, в) обучения и тестирования персонала, г) обратной связи с руководителем)</t>
  </si>
  <si>
    <t>0.2.5</t>
  </si>
  <si>
    <t>Разработка системы мотивации персонала, определение ключевых показателей эффективности (KPI)</t>
  </si>
  <si>
    <t>0.2.6</t>
  </si>
  <si>
    <t>Доработка должностных регламентов сотрудников</t>
  </si>
  <si>
    <t>0.2.7</t>
  </si>
  <si>
    <t>Утверждение положения о премировании/депремировании персонала</t>
  </si>
  <si>
    <t>0.2.8</t>
  </si>
  <si>
    <t>Утверждение положения о мерах дисциплинарного воздействия на сотрудников (поощрения/взыскания)</t>
  </si>
  <si>
    <t>0.3</t>
  </si>
  <si>
    <t>Внедрение регламентов и обучение персонала</t>
  </si>
  <si>
    <t>0.3.1</t>
  </si>
  <si>
    <t>Подготовка учебного материала и тестов для категорий сотрудников</t>
  </si>
  <si>
    <t>0.3.2</t>
  </si>
  <si>
    <t>Обучение и тестирование персонала, подбор кадров</t>
  </si>
  <si>
    <t>0.3.3</t>
  </si>
  <si>
    <t>Пилотный запуск процесса с мониторингом текущих результатов и обратной связи  (выявление узких мест)</t>
  </si>
  <si>
    <t>0.4</t>
  </si>
  <si>
    <t>Контроль и поддержание процесса на постоянной основе</t>
  </si>
  <si>
    <t>0.4.1</t>
  </si>
  <si>
    <t>Мониторинг ключевых финансовых и операционных показателей (ежедневно/еженедельно), проведение "летучек"</t>
  </si>
  <si>
    <t>0.4.2</t>
  </si>
  <si>
    <t>Совещания с персоналом с протокольной фиксацией рассматриваемых вопросов и решений</t>
  </si>
  <si>
    <t>еженедельно</t>
  </si>
  <si>
    <t>0.4.3</t>
  </si>
  <si>
    <t>Проведение аудита бизнес-процессов (ежеквартально )</t>
  </si>
  <si>
    <t>0.5</t>
  </si>
  <si>
    <t>Оценка эффективности реализованных изменений</t>
  </si>
  <si>
    <t>0.5.1</t>
  </si>
  <si>
    <t>Сравнительный анализ ключевых показателей бизнеса до/после реализации ПОИ</t>
  </si>
  <si>
    <t>0.5.2</t>
  </si>
  <si>
    <t>Анализ обратной связи от клиентов в кофейне и социальных сетях (до/после реализации ПОИ)</t>
  </si>
  <si>
    <t>0.5.3</t>
  </si>
  <si>
    <t>Совещание с повесткой "Результаты внедрения системы мотивации персонала: анализ дисциплинарой практики, мер материального и нематериального стимулирования, влияние на достижение целевых показателей бизнеса"</t>
  </si>
  <si>
    <t>0.5.4</t>
  </si>
  <si>
    <t>Опрос, анкетирование персонала, оценка вовлеченности, удовлетворенности (лояльности) и текучести кадров</t>
  </si>
  <si>
    <t>0.5.5</t>
  </si>
  <si>
    <t>Итоги выполнения проекта организационных изменений</t>
  </si>
  <si>
    <t>9. Постройте стратегическую карту компании на основании целей компании из выбранного кейса.</t>
  </si>
  <si>
    <t>1. Для выбранного кейса составьте реестр (дерево) процесса “” с использованием референтной модели.</t>
  </si>
  <si>
    <t>Дерево процесса "Управление спросом на товары и услуги""</t>
  </si>
  <si>
    <t>1.1 Разработка основных прогнозов спроса</t>
  </si>
  <si>
    <t>1.2 Определение объемов, доступных для резервирования</t>
  </si>
  <si>
    <t>1.3 Оценка и пересмор подхода к прогнозированию спроса</t>
  </si>
  <si>
    <t>2. Сформируйте аналитическую диаграмму (процесс AS IS) для процесса “” в нотации EPC.</t>
  </si>
  <si>
    <t>3. Проведите визуальный анализ спроектированного процесса с использованием референтной модели</t>
  </si>
  <si>
    <t xml:space="preserve">Для визуального анализа необходимо предложить улучшения по текущему процессу (AS IS) и отрисовать новый процесс TO BE </t>
  </si>
  <si>
    <t xml:space="preserve">№ </t>
  </si>
  <si>
    <t>Наименование процесса</t>
  </si>
  <si>
    <t>Обоснование</t>
  </si>
  <si>
    <t>Разработка основных прогнозов спроса</t>
  </si>
  <si>
    <t>есть в исходной модели</t>
  </si>
  <si>
    <t>Определение объемов, доступных для резервирования</t>
  </si>
  <si>
    <t>Мониторинг продаж в сравнении с прогнозом спроса и пересмотр прогноза</t>
  </si>
  <si>
    <t>Мониторинг деятельности это инструмент операционного контроля, необходимый для решения тактической задачи оперативного реагирования на ошибки и несоответствия с целью своевременной корректировки текущего прогноза и планирования ресурсов. Улучшение не требует серьезных вложений и находится в зоне ответственности владельца процесса</t>
  </si>
  <si>
    <t>Измерение точности прогноза спроса</t>
  </si>
  <si>
    <t>Это функция стратегического улучшения процесса, позволяет преобразовать его в замкнутый цикл для постоянного улучшения результатов наступающего периода на основе системного анализа ошибок. Ее внедрение определяет  появление качественных входных данных для оценки и пересмотра подхода к прогнозированию и напрямую влияет на результат оценки: получение на выходе данных для улучшения процесса в среднесрочной перспективе. Улучшение не требует серьезных вложений и находится в зоне ответственности владельца процесса</t>
  </si>
  <si>
    <t>Оценка и пересмотр подхода к прогнозированию спроса</t>
  </si>
  <si>
    <t>Критерии оценки предложенных улучшений</t>
  </si>
  <si>
    <t>МОДЕЛЬ AS IS</t>
  </si>
  <si>
    <t>МОДЕЛЬ TO BI</t>
  </si>
  <si>
    <t>Полнота и замкнутость контура управления</t>
  </si>
  <si>
    <t>Разомкнутый процесс без обратной связи. Прогноз выполняется без системной оценки точности, подход фактически не улучшается</t>
  </si>
  <si>
    <t>Замкнутый цикл управления. Добавлены этапы мониторинга деятельности в сравнении с прогнозом и измерения точности прогноза. Появились качественные входные данные для пересмотра подхода. Процесс способен к самообучению и непрерывному улучшению.</t>
  </si>
  <si>
    <t>Качество входных данных и принимаемых решений</t>
  </si>
  <si>
    <t>Решения о пересмотре подхода основываются на интуиции и разрозненных наблюдениях</t>
  </si>
  <si>
    <t xml:space="preserve">Решения основываются на объективных данных (отчеты о точности, результаты мониторинга). Значительно возрастает качество и обоснованность решений </t>
  </si>
  <si>
    <t>Операционная эффективность</t>
  </si>
  <si>
    <t>Невозможность оперативно реагировать на изменения спроса вела к потерям (упущенная выручка или списания)</t>
  </si>
  <si>
    <t>Мониторинг позволяет быстро выявлять отклонения и корректировать операционные планы, сводя потери к минимуму</t>
  </si>
  <si>
    <t>Уровень управления процессом</t>
  </si>
  <si>
    <t>Реактивное управление (реагирование на ошибки и несоотвествия)</t>
  </si>
  <si>
    <t>Проактивное управление (улучшение системы для предупреждения ошибок и несоответствий в будущем)</t>
  </si>
  <si>
    <t>Длительность процесса</t>
  </si>
  <si>
    <t>Длительность процесса - относительно меньше в ущерб эффективности процесса. Время на принятие корректирующего решения - длительное (убыток уже случился). Общее время на достижение целевых показателей - длительное (процесс не учится, ошибки и несоответствия повторяются)</t>
  </si>
  <si>
    <t>Добавленные улучшения сокращают время для принятия правильных решений, значительно уменьшают временные затраты на устранение последствий ошибок и несоответствий</t>
  </si>
  <si>
    <t>Распределите стейкхолдеров по матрице процесса.</t>
  </si>
  <si>
    <t>Прямо определяет требования</t>
  </si>
  <si>
    <t>Руководитель кофейни (заказчик)</t>
  </si>
  <si>
    <t>Определяет косвенно</t>
  </si>
  <si>
    <t>Бухгалтер (на аутсорсе)      Кондитерская компания       (по договору)</t>
  </si>
  <si>
    <t>Не определяет требования</t>
  </si>
  <si>
    <t>Клиент</t>
  </si>
  <si>
    <t>Бариста-стажер</t>
  </si>
  <si>
    <t xml:space="preserve">    Бариста                         Уборщица</t>
  </si>
  <si>
    <t>Не пользуется продуктом</t>
  </si>
  <si>
    <t>Поользуется опосредованно</t>
  </si>
  <si>
    <t>Прямо пользуется продуктом</t>
  </si>
  <si>
    <t>Ключевой стейкхолдер:</t>
  </si>
  <si>
    <t>Обоснование:</t>
  </si>
  <si>
    <t>Обладает высшей властью, является распорядителем ресурсов и главным бенефициаром результатов реализации проекта</t>
  </si>
  <si>
    <t xml:space="preserve">Определите вид коммуникаций для каждого стейкхолдера
</t>
  </si>
  <si>
    <t>Вид коммуникации</t>
  </si>
  <si>
    <t>Стейкхолдеры</t>
  </si>
  <si>
    <t>Регулярные "жесткие" встречи, чат в мессенджере для оперативных коммуникаций</t>
  </si>
  <si>
    <t>Руководитель кофейни (заказчик)                              Старший бариста</t>
  </si>
  <si>
    <t>Отчет e-mail по запросу, встречи по запросу</t>
  </si>
  <si>
    <t>Бариста                         Уборщица                      Бухгалтер (на аутсорсе)      Кондитерская компания (на договоре)                        Бариста-стажер</t>
  </si>
  <si>
    <t>Стратегия работы с ключевым стейкхолдером</t>
  </si>
  <si>
    <t>Совместная работа, постоянное информирование, четкое согласование целей, периодическое предоставление отчетов, управление ожиданиями, предложение и согласование вариантов решения задач и проблем (распределение ответственности)</t>
  </si>
  <si>
    <t>2. Составьте перечень рисков деятельности предприятия.</t>
  </si>
  <si>
    <t>Перечень рисков предприятия</t>
  </si>
  <si>
    <t>1. Нехватка денежных средств для масштабирования бизнеса</t>
  </si>
  <si>
    <t>2. Низкий уровень квалификации персонала</t>
  </si>
  <si>
    <t>3. Рост конфликтности между сотрудниками</t>
  </si>
  <si>
    <t>4. Нарушения баристами трудового распорядка, позднее открытие кофейни</t>
  </si>
  <si>
    <t xml:space="preserve">5. Отток клиентов, уменьшение степени их лояльности </t>
  </si>
  <si>
    <t>6. Задержки поставок сырья и расходных материалов</t>
  </si>
  <si>
    <t>7. Поставка некачественного сырья и продуктов</t>
  </si>
  <si>
    <t>8. Сбой в настройках, неисправность оборудования</t>
  </si>
  <si>
    <t>9. Нарушения арендодателем  условий договора аренды помещения</t>
  </si>
  <si>
    <t>10. Штрафные санкции со стороны контролирующих и надзорных органов</t>
  </si>
  <si>
    <t>3. Проведите качественный анализ выделенных рисков. Определите ключевые риски. Обоснуйте свой выбор.</t>
  </si>
  <si>
    <t>малая</t>
  </si>
  <si>
    <t xml:space="preserve">средняя </t>
  </si>
  <si>
    <t>высокая</t>
  </si>
  <si>
    <t>влияние на процесс и его результаты</t>
  </si>
  <si>
    <t xml:space="preserve">  9</t>
  </si>
  <si>
    <t xml:space="preserve">  5  10</t>
  </si>
  <si>
    <t xml:space="preserve">   6  7</t>
  </si>
  <si>
    <t>критичное</t>
  </si>
  <si>
    <t xml:space="preserve">  8</t>
  </si>
  <si>
    <t xml:space="preserve">   4</t>
  </si>
  <si>
    <t>среднее</t>
  </si>
  <si>
    <t>незначительное</t>
  </si>
  <si>
    <t>вероятность проявления</t>
  </si>
  <si>
    <t>Ключевые риски</t>
  </si>
  <si>
    <t>1.  Поставка некачественного сырья и продуктов</t>
  </si>
  <si>
    <t>Обуславливает снижение выручки, отток клиентов, рушит брэнд в соцсетях, демотивирует сотрудников, последствия могут быт катасрофическими для бизнеса, вероятность реализации риска высокая</t>
  </si>
  <si>
    <t>2. Задержки поставок сырья и расходных материалов</t>
  </si>
  <si>
    <t>Последствия риска могут быть тяжкими для бизнеса и репутации кофейни, вероятность реализации риска высокая</t>
  </si>
  <si>
    <t>3. Нехватка денежных средств для масштабирования бизнеса</t>
  </si>
  <si>
    <t>Напрямую блокирует достижение цели откытия новых точек, без финансового обеспечения любая стратегия роста остается на бумаге. Вероятность финансовых трудностей высокая</t>
  </si>
  <si>
    <t>4. Низкий уровень квалификации персонала</t>
  </si>
  <si>
    <t>Непосредственно определяет качество продукта и сервиса, напрямую влияет на культуру и операционную эффективость, на цели «Сокращение оттока клиентов», «Рост среднего чека» (неумение делать допродажи) и «Увеличение количества новых клиентов» (через негативные отзывы)</t>
  </si>
  <si>
    <t>Напрямую подрывает финансовую устойчивость, является индикаторов системных проблем, вероятность возникновения средняя</t>
  </si>
  <si>
    <t>4. Для любого одного ключевого риска выберите стратегию работы. Обоснуйте свой выбор. В рамках выбранной стратегии работы с риском разработайте план мероприятий по работе с ключевым риском.</t>
  </si>
  <si>
    <t>Ключевой риск</t>
  </si>
  <si>
    <t>Стратегия работы с риском</t>
  </si>
  <si>
    <t>План мероприятий по работе с ключевым риском</t>
  </si>
  <si>
    <t xml:space="preserve">1. Поставка некачественного сырья и продуктов                                        2. Задержки поставки сырья и расходных материалов </t>
  </si>
  <si>
    <t>Снижение</t>
  </si>
  <si>
    <t>Риск неизбежный - в полной мере избежать риска некачественной поставки  или ее задержки невозможно (человеческий фактор, форс-мажор  и т.п.), но  вероятность его вохниконовения возможно и нужно минимизировать. Высокая значимость - последствия риска могут быть тяжкими для продукта и репутации, стратегия "принятие" в данном случае непреемлема. Опция контроля - возможность использования процедур и механизмов, позволяющих контролировать качество поставки на входе и оперативно реагировать. Цель стратегии - свести вероятность возникновения риска к минимуму, в случае его реализации - минимизировть финансовые и репутационные потери.</t>
  </si>
  <si>
    <t>1. Заключать договор исключительно с проверенными, сертфицированными поставщиками
2. Предусмотреть в договоре с поставщиком строгие штрафные и иные санкции за поставку сырья и продуктов, не соответствующих требованиям по качеству
3. Жестко контролировать выполнение обязательств по договору, разработать алгоритм действий персонала при обнаружении брака, внедрить регламент приемки сырья и продуктов (чек-лист приемки для каждой позиции0
4. Наладить работу с 2-3 проверенными поставщиками для минимизации зависимости от одного источника сырья и продуктов
5. Сформировать неснижаемый запас ключевых позиций на 3-5 дней (буфер для оперативного решения проблем с поставкой без остановки работы кофейни)</t>
  </si>
  <si>
    <t>5. Разработайте технологию мониторинга изменений через предложение действий коррекции, корректирующего и предупреждающего действия.</t>
  </si>
  <si>
    <t>Несоответствие</t>
  </si>
  <si>
    <t>Кофейные напитки стали менее крепкими на вкус</t>
  </si>
  <si>
    <t>-</t>
  </si>
  <si>
    <t>Причина</t>
  </si>
  <si>
    <t>Кофемолка перестала выдавать необходимый для варки кофейных напитков средний помол</t>
  </si>
  <si>
    <t>Коррекция</t>
  </si>
  <si>
    <t>Временно увеличить количество кофе на порцию или продлить время экстракции, чтобы компенсировать недостаточную крепость из-за неправильного помола</t>
  </si>
  <si>
    <t>Быстро восстановит приемлемый вкус напитка до устранения основной причины</t>
  </si>
  <si>
    <t>Корректирующее действие</t>
  </si>
  <si>
    <t>а) Проверить и откалибровать кофемолку для обеспечения среднего помола;
б) Если оборудование неисправно — заменить изношенные ножи или иные комплектующие;
в) Провести тестовые помолы и варки, чтобы подтвердить восстановление стандарта</t>
  </si>
  <si>
    <t>Проблема вызвана неправильной работой кофемолки, её настройка или ремонт должны устранить причину выявленного несоответствия</t>
  </si>
  <si>
    <t>Предупреждающее действие</t>
  </si>
  <si>
    <t>а) Разработать чек-лист для периодического техобслуживания кофемолки (чистка, замена ножей, калибровка) с фиксацией сроков и ответственных лиц;
б) Обучить персонал настройке оборудования и выявлению признаков ненадлежащего помола;
в) Предусмотреть этап дегустации напитков в начале смены для оперативного выявления отклонений;                                                                                                                                                  г) Использовать модели с автоматической регулировкой помола либо с датчиками контроля помола для автоматического оповещения об отклонениях</t>
  </si>
  <si>
    <t>Проактивный мониторинг, автоматизация, обучение персонала предотвратят возникновение проблем, связанных с износом  или   некорректными настройками оборудования</t>
  </si>
  <si>
    <t>6. Оцените экономический эффект от внедрения процессного подхода на предприятии.</t>
  </si>
  <si>
    <t>* вставьте значения из описания кейса в желтые ячейки для расчета показателей</t>
  </si>
  <si>
    <t>Rate (ставка дисконтирования)</t>
  </si>
  <si>
    <t>Затраты на проект, руб.</t>
  </si>
  <si>
    <t>Ожидаемая выгода от проекта, руб. в мес</t>
  </si>
  <si>
    <t>Month</t>
  </si>
  <si>
    <t>CF</t>
  </si>
  <si>
    <t>Cost</t>
  </si>
  <si>
    <t>Net CF</t>
  </si>
  <si>
    <t>Discounted</t>
  </si>
  <si>
    <t>Cumulative</t>
  </si>
  <si>
    <t>NPV, RUB</t>
  </si>
  <si>
    <r>
      <rPr>
        <rFont val="Calibri"/>
        <b/>
        <color theme="1"/>
        <sz val="12.0"/>
      </rPr>
      <t xml:space="preserve">Выводы по NPV:  </t>
    </r>
    <r>
      <rPr>
        <rFont val="Calibri"/>
        <b val="0"/>
        <color theme="1"/>
        <sz val="12.0"/>
      </rPr>
      <t>проект экономически выгоден, поскольку добавляет значительную стоимость</t>
    </r>
  </si>
  <si>
    <t>PI</t>
  </si>
  <si>
    <r>
      <rPr>
        <rFont val="Calibri"/>
        <b/>
        <color theme="1"/>
        <sz val="12.0"/>
      </rPr>
      <t>Выводы по PI:</t>
    </r>
    <r>
      <rPr>
        <rFont val="Calibri"/>
        <b val="0"/>
        <color theme="1"/>
        <sz val="12.0"/>
      </rPr>
      <t xml:space="preserve"> проект высокорентабелен, каждый вложенный рубль приносит 1.77 дохода</t>
    </r>
  </si>
  <si>
    <t>IRR,% (мес.)</t>
  </si>
  <si>
    <r>
      <rPr>
        <rFont val="Calibri"/>
        <b/>
        <color theme="1"/>
        <sz val="12.0"/>
      </rPr>
      <t xml:space="preserve">Выводы по IRR: </t>
    </r>
    <r>
      <rPr>
        <rFont val="Calibri"/>
        <b val="0"/>
        <color theme="1"/>
        <sz val="12.0"/>
      </rPr>
      <t xml:space="preserve">значение IRR </t>
    </r>
    <r>
      <rPr>
        <rFont val="Calibri"/>
        <b/>
        <color theme="1"/>
        <sz val="12.0"/>
      </rPr>
      <t xml:space="preserve"> </t>
    </r>
    <r>
      <rPr>
        <rFont val="Calibri"/>
        <b val="0"/>
        <color theme="1"/>
        <sz val="12.0"/>
      </rPr>
      <t xml:space="preserve">по году 3435%  &gt; ставки дисконтирования (12% годовых) → доходность проекта кратно превышает требуемую доходность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</si>
</sst>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р.-419]#,##0.00"/>
    <numFmt numFmtId="165" formatCode="dd.mm.yyyy"/>
    <numFmt numFmtId="166" formatCode="d.m.yyyy"/>
    <numFmt numFmtId="167" formatCode="d.m"/>
    <numFmt numFmtId="168" formatCode="d m"/>
    <numFmt numFmtId="169" formatCode="#,##0.00\ &quot;RUB&quot;"/>
  </numFmts>
  <fonts count="44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b/>
      <sz val="11.0"/>
      <color theme="1"/>
      <name val="Arial"/>
    </font>
    <font>
      <color theme="1"/>
      <name val="Arial"/>
    </font>
    <font>
      <i/>
      <sz val="9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rgb="FF000000"/>
      <name val="Arial"/>
    </font>
    <font>
      <sz val="10.0"/>
      <color rgb="FF18181B"/>
      <name val="Arial"/>
    </font>
    <font>
      <color rgb="FF18181B"/>
      <name val="Arial"/>
    </font>
    <font>
      <sz val="11.0"/>
      <color rgb="FF000000"/>
      <name val="Arial"/>
    </font>
    <font>
      <i/>
      <sz val="9.0"/>
      <color rgb="FF000000"/>
      <name val="Arial"/>
    </font>
    <font>
      <i/>
      <u/>
      <sz val="9.0"/>
      <color rgb="FF000000"/>
      <name val="Arial"/>
    </font>
    <font>
      <b/>
      <sz val="11.0"/>
      <color rgb="FF000000"/>
      <name val="Arial"/>
    </font>
    <font>
      <b/>
      <color theme="1"/>
      <name val="Arial"/>
      <scheme val="minor"/>
    </font>
    <font>
      <sz val="10.0"/>
      <color rgb="FF000000"/>
      <name val="Arial"/>
    </font>
    <font>
      <sz val="12.0"/>
      <color rgb="FF000000"/>
      <name val="Arial"/>
    </font>
    <font>
      <b/>
      <sz val="12.0"/>
      <color rgb="FF000000"/>
      <name val="&quot;Graphik LC TT&quot;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&quot;Graphik LC TT&quot;"/>
    </font>
    <font>
      <color rgb="FFFF0000"/>
      <name val="Arial"/>
    </font>
    <font/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0.0"/>
      <color theme="1"/>
      <name val="Arial"/>
    </font>
    <font>
      <sz val="12.0"/>
      <color rgb="FF404040"/>
      <name val="Quote-cjk-patch"/>
    </font>
    <font>
      <sz val="12.0"/>
      <color rgb="FF404040"/>
      <name val="Arial"/>
    </font>
    <font>
      <b/>
      <sz val="10.0"/>
      <color theme="1"/>
      <name val="Arial"/>
    </font>
    <font>
      <sz val="12.0"/>
      <color rgb="FF0F1115"/>
      <name val="Arial"/>
    </font>
    <font>
      <sz val="11.0"/>
      <color rgb="FF1A1A1A"/>
      <name val="Arial"/>
    </font>
    <font>
      <sz val="11.0"/>
      <color rgb="FF1A1A1A"/>
      <name val="&quot;YS Text&quot;"/>
    </font>
    <font>
      <sz val="10.0"/>
      <color rgb="FF0F1115"/>
      <name val="Arial"/>
    </font>
    <font>
      <sz val="10.0"/>
      <color theme="1"/>
      <name val="Arial"/>
      <scheme val="minor"/>
    </font>
    <font>
      <i/>
      <sz val="8.0"/>
      <color theme="1"/>
      <name val="Arial"/>
    </font>
    <font>
      <sz val="8.0"/>
      <color theme="1"/>
      <name val="Arial"/>
    </font>
    <font>
      <sz val="11.0"/>
      <color rgb="FF000000"/>
      <name val="Roboto"/>
    </font>
    <font>
      <sz val="11.0"/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b/>
      <sz val="11.0"/>
      <color theme="1"/>
      <name val="Arial"/>
      <scheme val="minor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0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4" numFmtId="0" xfId="0" applyFont="1"/>
    <xf borderId="0" fillId="2" fontId="5" numFmtId="0" xfId="0" applyAlignment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0" fillId="3" fontId="5" numFmtId="0" xfId="0" applyAlignment="1" applyFill="1" applyFont="1">
      <alignment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4" numFmtId="0" xfId="0" applyAlignment="1" applyFont="1">
      <alignment vertical="bottom"/>
    </xf>
    <xf borderId="0" fillId="3" fontId="6" numFmtId="0" xfId="0" applyFont="1"/>
    <xf borderId="2" fillId="0" fontId="6" numFmtId="0" xfId="0" applyAlignment="1" applyBorder="1" applyFont="1">
      <alignment readingOrder="0" shrinkToFit="0" wrapText="1"/>
    </xf>
    <xf borderId="3" fillId="2" fontId="7" numFmtId="0" xfId="0" applyAlignment="1" applyBorder="1" applyFont="1">
      <alignment vertical="bottom"/>
    </xf>
    <xf borderId="4" fillId="4" fontId="7" numFmtId="0" xfId="0" applyAlignment="1" applyBorder="1" applyFill="1" applyFont="1">
      <alignment vertical="bottom"/>
    </xf>
    <xf borderId="3" fillId="4" fontId="7" numFmtId="0" xfId="0" applyAlignment="1" applyBorder="1" applyFont="1">
      <alignment vertical="bottom"/>
    </xf>
    <xf borderId="3" fillId="0" fontId="4" numFmtId="0" xfId="0" applyAlignment="1" applyBorder="1" applyFont="1">
      <alignment horizontal="right" readingOrder="0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6" fillId="2" fontId="8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horizontal="right" readingOrder="0" vertical="top"/>
    </xf>
    <xf borderId="8" fillId="2" fontId="8" numFmtId="0" xfId="0" applyAlignment="1" applyBorder="1" applyFont="1">
      <alignment horizontal="left" readingOrder="0" shrinkToFit="0" vertical="top" wrapText="1"/>
    </xf>
    <xf borderId="9" fillId="0" fontId="6" numFmtId="0" xfId="0" applyAlignment="1" applyBorder="1" applyFont="1">
      <alignment readingOrder="0" shrinkToFit="0" vertical="top" wrapText="1"/>
    </xf>
    <xf borderId="3" fillId="3" fontId="4" numFmtId="0" xfId="0" applyAlignment="1" applyBorder="1" applyFont="1">
      <alignment vertical="bottom"/>
    </xf>
    <xf borderId="0" fillId="3" fontId="8" numFmtId="0" xfId="0" applyAlignment="1" applyFont="1">
      <alignment horizontal="left" readingOrder="0" shrinkToFit="0" vertical="top" wrapText="1"/>
    </xf>
    <xf borderId="7" fillId="3" fontId="6" numFmtId="0" xfId="0" applyAlignment="1" applyBorder="1" applyFont="1">
      <alignment readingOrder="0" shrinkToFit="0" vertical="top" wrapText="1"/>
    </xf>
    <xf borderId="3" fillId="3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shrinkToFit="0" vertical="top" wrapText="1"/>
    </xf>
    <xf borderId="7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horizontal="right" readingOrder="0" vertical="top"/>
    </xf>
    <xf borderId="6" fillId="2" fontId="9" numFmtId="0" xfId="0" applyAlignment="1" applyBorder="1" applyFont="1">
      <alignment horizontal="left" readingOrder="0" shrinkToFit="0" vertical="top" wrapText="1"/>
    </xf>
    <xf borderId="0" fillId="2" fontId="4" numFmtId="0" xfId="0" applyAlignment="1" applyFont="1">
      <alignment horizontal="right" readingOrder="0" vertical="top"/>
    </xf>
    <xf borderId="6" fillId="2" fontId="10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vertical="bottom"/>
    </xf>
    <xf borderId="0" fillId="2" fontId="4" numFmtId="0" xfId="0" applyAlignment="1" applyFont="1">
      <alignment horizontal="right" readingOrder="0" shrinkToFit="0" vertical="top" wrapText="1"/>
    </xf>
    <xf borderId="7" fillId="2" fontId="8" numFmtId="0" xfId="0" applyAlignment="1" applyBorder="1" applyFont="1">
      <alignment horizontal="left" readingOrder="0" shrinkToFit="0" vertical="top" wrapText="1"/>
    </xf>
    <xf borderId="8" fillId="2" fontId="9" numFmtId="0" xfId="0" applyAlignment="1" applyBorder="1" applyFont="1">
      <alignment horizontal="left" readingOrder="0" shrinkToFit="0" vertical="top" wrapText="1"/>
    </xf>
    <xf borderId="9" fillId="2" fontId="8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0" fillId="2" fontId="9" numFmtId="0" xfId="0" applyAlignment="1" applyFont="1">
      <alignment horizontal="left" readingOrder="0" shrinkToFit="0" vertical="top" wrapText="1"/>
    </xf>
    <xf borderId="0" fillId="2" fontId="8" numFmtId="0" xfId="0" applyAlignment="1" applyFont="1">
      <alignment horizontal="left" readingOrder="0" shrinkToFit="0" vertical="top" wrapText="1"/>
    </xf>
    <xf borderId="10" fillId="0" fontId="6" numFmtId="0" xfId="0" applyAlignment="1" applyBorder="1" applyFont="1">
      <alignment readingOrder="0" shrinkToFit="0" vertical="top" wrapText="1"/>
    </xf>
    <xf borderId="0" fillId="3" fontId="8" numFmtId="0" xfId="0" applyAlignment="1" applyFont="1">
      <alignment horizontal="left" readingOrder="0" shrinkToFit="0" wrapText="1"/>
    </xf>
    <xf borderId="0" fillId="3" fontId="6" numFmtId="0" xfId="0" applyAlignment="1" applyFont="1">
      <alignment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6" fillId="0" fontId="6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readingOrder="0" shrinkToFit="0" vertical="top" wrapText="1"/>
    </xf>
    <xf borderId="0" fillId="4" fontId="4" numFmtId="0" xfId="0" applyAlignment="1" applyFont="1">
      <alignment vertical="bottom"/>
    </xf>
    <xf borderId="0" fillId="4" fontId="8" numFmtId="0" xfId="0" applyAlignment="1" applyFont="1">
      <alignment horizontal="left" readingOrder="0" shrinkToFit="0" wrapText="1"/>
    </xf>
    <xf borderId="0" fillId="4" fontId="6" numFmtId="0" xfId="0" applyAlignment="1" applyFont="1">
      <alignment readingOrder="0" shrinkToFit="0" wrapText="1"/>
    </xf>
    <xf borderId="0" fillId="4" fontId="6" numFmtId="0" xfId="0" applyFont="1"/>
    <xf borderId="0" fillId="2" fontId="4" numFmtId="0" xfId="0" applyAlignment="1" applyFont="1">
      <alignment vertical="bottom"/>
    </xf>
    <xf borderId="0" fillId="2" fontId="11" numFmtId="0" xfId="0" applyAlignment="1" applyFont="1">
      <alignment horizontal="left"/>
    </xf>
    <xf borderId="0" fillId="2" fontId="7" numFmtId="0" xfId="0" applyAlignment="1" applyFont="1">
      <alignment vertical="bottom"/>
    </xf>
    <xf borderId="2" fillId="0" fontId="4" numFmtId="0" xfId="0" applyAlignment="1" applyBorder="1" applyFont="1">
      <alignment readingOrder="0" shrinkToFit="0" vertical="top" wrapText="1"/>
    </xf>
    <xf borderId="7" fillId="2" fontId="8" numFmtId="0" xfId="0" applyAlignment="1" applyBorder="1" applyFont="1">
      <alignment horizontal="left" readingOrder="0" shrinkToFit="0" wrapText="1"/>
    </xf>
    <xf borderId="7" fillId="0" fontId="6" numFmtId="0" xfId="0" applyAlignment="1" applyBorder="1" applyFont="1">
      <alignment readingOrder="0" shrinkToFit="0" wrapText="1"/>
    </xf>
    <xf borderId="7" fillId="0" fontId="6" numFmtId="0" xfId="0" applyAlignment="1" applyBorder="1" applyFont="1">
      <alignment horizontal="left" readingOrder="0" shrinkToFit="0" wrapText="1"/>
    </xf>
    <xf borderId="7" fillId="0" fontId="6" numFmtId="0" xfId="0" applyAlignment="1" applyBorder="1" applyFont="1">
      <alignment horizontal="left" readingOrder="0" shrinkToFit="0" vertical="top" wrapText="1"/>
    </xf>
    <xf borderId="9" fillId="2" fontId="8" numFmtId="0" xfId="0" applyAlignment="1" applyBorder="1" applyFont="1">
      <alignment horizontal="left" readingOrder="0" shrinkToFit="0" wrapText="1"/>
    </xf>
    <xf borderId="0" fillId="2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2" fontId="12" numFmtId="0" xfId="0" applyFont="1"/>
    <xf borderId="0" fillId="0" fontId="12" numFmtId="0" xfId="0" applyFont="1"/>
    <xf borderId="0" fillId="0" fontId="13" numFmtId="0" xfId="0" applyFont="1"/>
    <xf borderId="0" fillId="4" fontId="4" numFmtId="0" xfId="0" applyFont="1"/>
    <xf borderId="0" fillId="2" fontId="11" numFmtId="0" xfId="0" applyFont="1"/>
    <xf borderId="0" fillId="4" fontId="14" numFmtId="0" xfId="0" applyAlignment="1" applyFont="1">
      <alignment horizontal="center" readingOrder="0" vertical="top"/>
    </xf>
    <xf borderId="0" fillId="4" fontId="15" numFmtId="0" xfId="0" applyAlignment="1" applyFont="1">
      <alignment horizontal="center" readingOrder="0" vertical="top"/>
    </xf>
    <xf borderId="0" fillId="2" fontId="12" numFmtId="0" xfId="0" applyAlignment="1" applyFont="1">
      <alignment horizontal="right" readingOrder="0" vertical="top"/>
    </xf>
    <xf borderId="0" fillId="0" fontId="16" numFmtId="0" xfId="0" applyAlignment="1" applyFont="1">
      <alignment readingOrder="0" shrinkToFit="0" wrapText="1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2" fontId="5" numFmtId="0" xfId="0" applyAlignment="1" applyFont="1">
      <alignment horizontal="right" readingOrder="0" vertical="top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left" readingOrder="0" shrinkToFit="0" vertical="top" wrapText="1"/>
    </xf>
    <xf borderId="0" fillId="2" fontId="5" numFmtId="0" xfId="0" applyFont="1"/>
    <xf borderId="0" fillId="2" fontId="18" numFmtId="0" xfId="0" applyAlignment="1" applyFont="1">
      <alignment horizontal="left" readingOrder="0"/>
    </xf>
    <xf borderId="0" fillId="2" fontId="19" numFmtId="0" xfId="0" applyAlignment="1" applyFont="1">
      <alignment readingOrder="0"/>
    </xf>
    <xf borderId="11" fillId="2" fontId="18" numFmtId="0" xfId="0" applyAlignment="1" applyBorder="1" applyFont="1">
      <alignment horizontal="left" readingOrder="0"/>
    </xf>
    <xf borderId="11" fillId="2" fontId="20" numFmtId="0" xfId="0" applyAlignment="1" applyBorder="1" applyFont="1">
      <alignment horizontal="left" readingOrder="0"/>
    </xf>
    <xf borderId="0" fillId="2" fontId="17" numFmtId="0" xfId="0" applyAlignment="1" applyFont="1">
      <alignment horizontal="left" readingOrder="0" shrinkToFit="0" vertical="top" wrapText="1"/>
    </xf>
    <xf borderId="0" fillId="2" fontId="21" numFmtId="0" xfId="0" applyAlignment="1" applyFont="1">
      <alignment horizontal="left" readingOrder="0" shrinkToFit="0" vertical="top" wrapText="1"/>
    </xf>
    <xf borderId="0" fillId="2" fontId="21" numFmtId="0" xfId="0" applyAlignment="1" applyFont="1">
      <alignment horizontal="left" readingOrder="0"/>
    </xf>
    <xf borderId="0" fillId="2" fontId="6" numFmtId="0" xfId="0" applyFont="1"/>
    <xf borderId="1" fillId="5" fontId="4" numFmtId="0" xfId="0" applyAlignment="1" applyBorder="1" applyFill="1" applyFont="1">
      <alignment vertical="bottom"/>
    </xf>
    <xf borderId="1" fillId="0" fontId="22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9" fillId="0" fontId="4" numFmtId="0" xfId="0" applyAlignment="1" applyBorder="1" applyFont="1">
      <alignment horizontal="right" shrinkToFit="0" vertical="bottom" wrapText="1"/>
    </xf>
    <xf borderId="8" fillId="0" fontId="4" numFmtId="0" xfId="0" applyAlignment="1" applyBorder="1" applyFont="1">
      <alignment shrinkToFit="0" vertical="bottom" wrapText="1"/>
    </xf>
    <xf borderId="8" fillId="5" fontId="4" numFmtId="164" xfId="0" applyAlignment="1" applyBorder="1" applyFont="1" applyNumberFormat="1">
      <alignment horizontal="right" readingOrder="0" shrinkToFit="0" vertical="bottom" wrapText="1"/>
    </xf>
    <xf borderId="8" fillId="5" fontId="4" numFmtId="164" xfId="0" applyAlignment="1" applyBorder="1" applyFont="1" applyNumberFormat="1">
      <alignment horizontal="right" readingOrder="0" vertical="bottom"/>
    </xf>
    <xf borderId="8" fillId="5" fontId="4" numFmtId="10" xfId="0" applyAlignment="1" applyBorder="1" applyFont="1" applyNumberFormat="1">
      <alignment horizontal="right" readingOrder="0" shrinkToFit="0" vertical="bottom" wrapText="1"/>
    </xf>
    <xf borderId="8" fillId="5" fontId="4" numFmtId="10" xfId="0" applyAlignment="1" applyBorder="1" applyFont="1" applyNumberFormat="1">
      <alignment horizontal="right" readingOrder="0" vertical="bottom"/>
    </xf>
    <xf borderId="8" fillId="0" fontId="4" numFmtId="164" xfId="0" applyAlignment="1" applyBorder="1" applyFont="1" applyNumberFormat="1">
      <alignment horizontal="right" shrinkToFit="0" vertical="bottom" wrapText="1"/>
    </xf>
    <xf borderId="8" fillId="0" fontId="4" numFmtId="164" xfId="0" applyAlignment="1" applyBorder="1" applyFont="1" applyNumberFormat="1">
      <alignment horizontal="right" vertical="bottom"/>
    </xf>
    <xf borderId="1" fillId="2" fontId="4" numFmtId="0" xfId="0" applyAlignment="1" applyBorder="1" applyFont="1">
      <alignment shrinkToFit="0" vertical="bottom" wrapText="1"/>
    </xf>
    <xf borderId="1" fillId="0" fontId="23" numFmtId="0" xfId="0" applyBorder="1" applyFont="1"/>
    <xf borderId="8" fillId="0" fontId="23" numFmtId="0" xfId="0" applyBorder="1" applyFont="1"/>
    <xf borderId="8" fillId="5" fontId="4" numFmtId="164" xfId="0" applyAlignment="1" applyBorder="1" applyFont="1" applyNumberFormat="1">
      <alignment horizontal="right" shrinkToFit="0" vertical="bottom" wrapText="1"/>
    </xf>
    <xf borderId="8" fillId="5" fontId="4" numFmtId="164" xfId="0" applyAlignment="1" applyBorder="1" applyFont="1" applyNumberFormat="1">
      <alignment horizontal="right" vertical="bottom"/>
    </xf>
    <xf borderId="1" fillId="2" fontId="4" numFmtId="0" xfId="0" applyAlignment="1" applyBorder="1" applyFont="1">
      <alignment shrinkToFit="0" wrapText="1"/>
    </xf>
    <xf borderId="8" fillId="5" fontId="4" numFmtId="0" xfId="0" applyAlignment="1" applyBorder="1" applyFont="1">
      <alignment horizontal="right" readingOrder="0" shrinkToFit="0" vertical="bottom" wrapText="1"/>
    </xf>
    <xf borderId="8" fillId="5" fontId="4" numFmtId="0" xfId="0" applyAlignment="1" applyBorder="1" applyFont="1">
      <alignment horizontal="right" readingOrder="0" vertical="bottom"/>
    </xf>
    <xf borderId="3" fillId="0" fontId="4" numFmtId="0" xfId="0" applyAlignment="1" applyBorder="1" applyFont="1">
      <alignment shrinkToFit="0" vertical="bottom" wrapText="1"/>
    </xf>
    <xf borderId="3" fillId="0" fontId="4" numFmtId="164" xfId="0" applyAlignment="1" applyBorder="1" applyFont="1" applyNumberFormat="1">
      <alignment horizontal="right" shrinkToFit="0" vertical="bottom" wrapText="1"/>
    </xf>
    <xf borderId="3" fillId="0" fontId="4" numFmtId="164" xfId="0" applyAlignment="1" applyBorder="1" applyFont="1" applyNumberFormat="1">
      <alignment horizontal="right" vertical="bottom"/>
    </xf>
    <xf borderId="0" fillId="2" fontId="22" numFmtId="0" xfId="0" applyAlignment="1" applyFont="1">
      <alignment shrinkToFit="0" vertical="top" wrapText="1"/>
    </xf>
    <xf borderId="0" fillId="0" fontId="22" numFmtId="0" xfId="0" applyAlignment="1" applyFont="1">
      <alignment shrinkToFit="0" vertical="top" wrapText="1"/>
    </xf>
    <xf borderId="3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vertical="bottom"/>
    </xf>
    <xf borderId="9" fillId="0" fontId="4" numFmtId="0" xfId="0" applyAlignment="1" applyBorder="1" applyFont="1">
      <alignment horizontal="right" vertical="bottom"/>
    </xf>
    <xf borderId="3" fillId="5" fontId="4" numFmtId="164" xfId="0" applyAlignment="1" applyBorder="1" applyFont="1" applyNumberFormat="1">
      <alignment horizontal="right" readingOrder="0" vertical="bottom"/>
    </xf>
    <xf borderId="8" fillId="0" fontId="4" numFmtId="0" xfId="0" applyAlignment="1" applyBorder="1" applyFont="1">
      <alignment horizontal="right" vertical="bottom"/>
    </xf>
    <xf borderId="8" fillId="0" fontId="4" numFmtId="9" xfId="0" applyAlignment="1" applyBorder="1" applyFont="1" applyNumberFormat="1">
      <alignment horizontal="right" vertical="bottom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readingOrder="0" shrinkToFit="0" vertical="top" wrapText="1"/>
    </xf>
    <xf borderId="0" fillId="0" fontId="19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2" fontId="7" numFmtId="0" xfId="0" applyAlignment="1" applyFont="1">
      <alignment shrinkToFit="0" vertical="bottom" wrapText="0"/>
    </xf>
    <xf borderId="0" fillId="0" fontId="24" numFmtId="0" xfId="0" applyAlignment="1" applyFont="1">
      <alignment readingOrder="0" shrinkToFit="0" vertical="top" wrapText="1"/>
    </xf>
    <xf borderId="0" fillId="0" fontId="19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4" numFmtId="0" xfId="0" applyAlignment="1" applyFont="1">
      <alignment vertical="bottom"/>
    </xf>
    <xf borderId="0" fillId="4" fontId="7" numFmtId="0" xfId="0" applyAlignment="1" applyFont="1">
      <alignment shrinkToFit="0" vertical="top" wrapText="1"/>
    </xf>
    <xf borderId="0" fillId="4" fontId="4" numFmtId="0" xfId="0" applyAlignment="1" applyFont="1">
      <alignment vertical="bottom"/>
    </xf>
    <xf borderId="0" fillId="2" fontId="1" numFmtId="0" xfId="0" applyFont="1"/>
    <xf borderId="3" fillId="6" fontId="14" numFmtId="0" xfId="0" applyAlignment="1" applyBorder="1" applyFill="1" applyFont="1">
      <alignment readingOrder="0" shrinkToFit="0" wrapText="0"/>
    </xf>
    <xf borderId="3" fillId="0" fontId="25" numFmtId="0" xfId="0" applyAlignment="1" applyBorder="1" applyFont="1">
      <alignment readingOrder="0" shrinkToFit="0" vertical="top" wrapText="1"/>
    </xf>
    <xf borderId="3" fillId="2" fontId="17" numFmtId="0" xfId="0" applyAlignment="1" applyBorder="1" applyFont="1">
      <alignment readingOrder="0" shrinkToFit="0" vertical="top" wrapText="1"/>
    </xf>
    <xf borderId="3" fillId="0" fontId="17" numFmtId="0" xfId="0" applyAlignment="1" applyBorder="1" applyFont="1">
      <alignment horizontal="left" readingOrder="0" shrinkToFit="0" wrapText="0"/>
    </xf>
    <xf borderId="3" fillId="0" fontId="17" numFmtId="0" xfId="0" applyAlignment="1" applyBorder="1" applyFont="1">
      <alignment horizontal="left" readingOrder="0" shrinkToFit="0" vertical="top" wrapText="0"/>
    </xf>
    <xf borderId="3" fillId="2" fontId="17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0" fillId="0" fontId="17" numFmtId="0" xfId="0" applyAlignment="1" applyFont="1">
      <alignment horizontal="left" readingOrder="0" shrinkToFit="0" wrapText="0"/>
    </xf>
    <xf borderId="0" fillId="2" fontId="11" numFmtId="0" xfId="0" applyAlignment="1" applyFont="1">
      <alignment readingOrder="0" shrinkToFit="0" vertical="bottom" wrapText="0"/>
    </xf>
    <xf borderId="9" fillId="6" fontId="14" numFmtId="0" xfId="0" applyAlignment="1" applyBorder="1" applyFont="1">
      <alignment readingOrder="0" shrinkToFit="0" wrapText="0"/>
    </xf>
    <xf borderId="0" fillId="6" fontId="15" numFmtId="0" xfId="0" applyAlignment="1" applyFont="1">
      <alignment horizontal="center" readingOrder="0"/>
    </xf>
    <xf borderId="0" fillId="6" fontId="15" numFmtId="0" xfId="0" applyAlignment="1" applyFont="1">
      <alignment horizontal="center" readingOrder="0" shrinkToFit="0" wrapText="1"/>
    </xf>
    <xf borderId="3" fillId="0" fontId="26" numFmtId="0" xfId="0" applyAlignment="1" applyBorder="1" applyFont="1">
      <alignment horizontal="right"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0" fillId="0" fontId="25" numFmtId="0" xfId="0" applyAlignment="1" applyFont="1">
      <alignment horizontal="right" readingOrder="0" shrinkToFit="0" vertical="top" wrapText="1"/>
    </xf>
    <xf borderId="6" fillId="0" fontId="2" numFmtId="0" xfId="0" applyAlignment="1" applyBorder="1" applyFont="1">
      <alignment readingOrder="0" shrinkToFit="0" vertical="top" wrapText="1"/>
    </xf>
    <xf borderId="3" fillId="0" fontId="26" numFmtId="0" xfId="0" applyAlignment="1" applyBorder="1" applyFont="1">
      <alignment horizontal="right" readingOrder="0" shrinkToFit="0" vertical="bottom" wrapText="1"/>
    </xf>
    <xf borderId="0" fillId="2" fontId="27" numFmtId="0" xfId="0" applyAlignment="1" applyFont="1">
      <alignment horizontal="left" readingOrder="0" shrinkToFit="0" vertical="top" wrapText="1"/>
    </xf>
    <xf borderId="6" fillId="0" fontId="2" numFmtId="0" xfId="0" applyAlignment="1" applyBorder="1" applyFont="1">
      <alignment horizontal="right" readingOrder="0" shrinkToFit="0" vertical="top" wrapText="1"/>
    </xf>
    <xf borderId="0" fillId="2" fontId="28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0" fillId="2" fontId="17" numFmtId="0" xfId="0" applyAlignment="1" applyFont="1">
      <alignment horizontal="righ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3" fillId="0" fontId="26" numFmtId="0" xfId="0" applyAlignment="1" applyBorder="1" applyFont="1">
      <alignment vertical="bottom"/>
    </xf>
    <xf borderId="3" fillId="6" fontId="29" numFmtId="0" xfId="0" applyAlignment="1" applyBorder="1" applyFont="1">
      <alignment readingOrder="0" vertical="bottom"/>
    </xf>
    <xf borderId="3" fillId="6" fontId="15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horizontal="right"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3" fillId="0" fontId="25" numFmtId="0" xfId="0" applyAlignment="1" applyBorder="1" applyFont="1">
      <alignment readingOrder="0" vertical="center"/>
    </xf>
    <xf borderId="3" fillId="0" fontId="25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horizontal="right" vertical="top"/>
    </xf>
    <xf borderId="3" fillId="4" fontId="26" numFmtId="0" xfId="0" applyAlignment="1" applyBorder="1" applyFont="1">
      <alignment horizontal="right" vertical="bottom"/>
    </xf>
    <xf borderId="8" fillId="4" fontId="26" numFmtId="0" xfId="0" applyAlignment="1" applyBorder="1" applyFont="1">
      <alignment vertical="bottom"/>
    </xf>
    <xf borderId="0" fillId="2" fontId="11" numFmtId="0" xfId="0" applyAlignment="1" applyFont="1">
      <alignment readingOrder="0"/>
    </xf>
    <xf borderId="0" fillId="0" fontId="5" numFmtId="0" xfId="0" applyFont="1"/>
    <xf borderId="3" fillId="4" fontId="7" numFmtId="0" xfId="0" applyAlignment="1" applyBorder="1" applyFont="1">
      <alignment shrinkToFit="0" vertical="top" wrapText="1"/>
    </xf>
    <xf borderId="12" fillId="0" fontId="4" numFmtId="0" xfId="0" applyAlignment="1" applyBorder="1" applyFont="1">
      <alignment shrinkToFit="0" vertical="top" wrapText="1"/>
    </xf>
    <xf borderId="13" fillId="0" fontId="4" numFmtId="0" xfId="0" applyAlignment="1" applyBorder="1" applyFont="1">
      <alignment horizontal="right" vertical="bottom"/>
    </xf>
    <xf borderId="14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horizontal="right" vertical="bottom"/>
    </xf>
    <xf borderId="6" fillId="7" fontId="4" numFmtId="0" xfId="0" applyAlignment="1" applyBorder="1" applyFill="1" applyFont="1">
      <alignment horizontal="right" vertical="bottom"/>
    </xf>
    <xf borderId="6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shrinkToFit="0" vertical="top" wrapText="1"/>
    </xf>
    <xf borderId="10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right" vertical="bottom"/>
    </xf>
    <xf borderId="8" fillId="0" fontId="4" numFmtId="0" xfId="0" applyAlignment="1" applyBorder="1" applyFont="1">
      <alignment horizontal="right" vertical="bottom"/>
    </xf>
    <xf borderId="0" fillId="0" fontId="4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24" numFmtId="0" xfId="0" applyAlignment="1" applyFont="1">
      <alignment readingOrder="0"/>
    </xf>
    <xf borderId="0" fillId="3" fontId="7" numFmtId="0" xfId="0" applyAlignment="1" applyFont="1">
      <alignment readingOrder="0" vertical="bottom"/>
    </xf>
    <xf borderId="0" fillId="3" fontId="19" numFmtId="0" xfId="0" applyAlignment="1" applyFont="1">
      <alignment horizontal="center" readingOrder="0" vertical="bottom"/>
    </xf>
    <xf borderId="0" fillId="3" fontId="4" numFmtId="0" xfId="0" applyAlignment="1" applyFont="1">
      <alignment vertical="bottom"/>
    </xf>
    <xf borderId="0" fillId="2" fontId="30" numFmtId="0" xfId="0" applyAlignment="1" applyFont="1">
      <alignment readingOrder="0" shrinkToFit="0" vertical="top" wrapText="1"/>
    </xf>
    <xf borderId="0" fillId="8" fontId="4" numFmtId="0" xfId="0" applyAlignment="1" applyFill="1" applyFont="1">
      <alignment vertical="top"/>
    </xf>
    <xf borderId="0" fillId="0" fontId="4" numFmtId="0" xfId="0" applyAlignment="1" applyFont="1">
      <alignment horizontal="center" readingOrder="0" vertical="bottom"/>
    </xf>
    <xf borderId="0" fillId="4" fontId="4" numFmtId="49" xfId="0" applyAlignment="1" applyFont="1" applyNumberFormat="1">
      <alignment horizontal="center" readingOrder="0" vertical="bottom"/>
    </xf>
    <xf borderId="0" fillId="0" fontId="4" numFmtId="49" xfId="0" applyAlignment="1" applyFont="1" applyNumberForma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9" fontId="19" numFmtId="49" xfId="0" applyAlignment="1" applyFill="1" applyFont="1" applyNumberFormat="1">
      <alignment horizontal="center" vertical="bottom"/>
    </xf>
    <xf borderId="0" fillId="9" fontId="3" numFmtId="0" xfId="0" applyAlignment="1" applyFont="1">
      <alignment readingOrder="0" vertical="bottom"/>
    </xf>
    <xf borderId="0" fillId="9" fontId="2" numFmtId="0" xfId="0" applyAlignment="1" applyFont="1">
      <alignment readingOrder="0" vertical="top"/>
    </xf>
    <xf borderId="0" fillId="9" fontId="19" numFmtId="165" xfId="0" applyAlignment="1" applyFont="1" applyNumberFormat="1">
      <alignment horizontal="right" readingOrder="0" vertical="top"/>
    </xf>
    <xf borderId="0" fillId="9" fontId="19" numFmtId="9" xfId="0" applyAlignment="1" applyFont="1" applyNumberFormat="1">
      <alignment horizontal="right" vertical="top"/>
    </xf>
    <xf borderId="0" fillId="9" fontId="7" numFmtId="0" xfId="0" applyAlignment="1" applyFont="1">
      <alignment vertical="bottom"/>
    </xf>
    <xf borderId="0" fillId="0" fontId="2" numFmtId="49" xfId="0" applyAlignment="1" applyFont="1" applyNumberFormat="1">
      <alignment horizontal="center" readingOrder="0" vertical="top"/>
    </xf>
    <xf borderId="0" fillId="0" fontId="17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2" fontId="2" numFmtId="165" xfId="0" applyAlignment="1" applyFont="1" applyNumberFormat="1">
      <alignment horizontal="right" readingOrder="0" vertical="top"/>
    </xf>
    <xf borderId="0" fillId="2" fontId="2" numFmtId="0" xfId="0" applyAlignment="1" applyFont="1">
      <alignment readingOrder="0" vertical="top"/>
    </xf>
    <xf borderId="0" fillId="8" fontId="2" numFmtId="9" xfId="0" applyAlignment="1" applyFont="1" applyNumberFormat="1">
      <alignment horizontal="right" vertical="top"/>
    </xf>
    <xf borderId="0" fillId="10" fontId="7" numFmtId="0" xfId="0" applyAlignment="1" applyFill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2" numFmtId="0" xfId="0" applyAlignment="1" applyFont="1">
      <alignment readingOrder="0" shrinkToFit="0" vertical="top" wrapText="1"/>
    </xf>
    <xf borderId="0" fillId="0" fontId="2" numFmtId="165" xfId="0" applyAlignment="1" applyFont="1" applyNumberFormat="1">
      <alignment horizontal="right" readingOrder="0" vertical="top"/>
    </xf>
    <xf borderId="0" fillId="0" fontId="4" numFmtId="0" xfId="0" applyAlignment="1" applyFont="1">
      <alignment vertical="top"/>
    </xf>
    <xf borderId="0" fillId="10" fontId="4" numFmtId="0" xfId="0" applyAlignment="1" applyFont="1">
      <alignment vertical="bottom"/>
    </xf>
    <xf borderId="0" fillId="0" fontId="2" numFmtId="165" xfId="0" applyAlignment="1" applyFont="1" applyNumberFormat="1">
      <alignment horizontal="right" vertical="top"/>
    </xf>
    <xf borderId="0" fillId="0" fontId="2" numFmtId="49" xfId="0" applyAlignment="1" applyFont="1" applyNumberFormat="1">
      <alignment horizontal="center" readingOrder="0" vertical="bottom"/>
    </xf>
    <xf borderId="0" fillId="11" fontId="4" numFmtId="0" xfId="0" applyAlignment="1" applyFill="1" applyFont="1">
      <alignment vertical="bottom"/>
    </xf>
    <xf borderId="0" fillId="9" fontId="19" numFmtId="49" xfId="0" applyAlignment="1" applyFont="1" applyNumberFormat="1">
      <alignment horizontal="center" readingOrder="0" vertical="bottom"/>
    </xf>
    <xf borderId="0" fillId="9" fontId="19" numFmtId="0" xfId="0" applyAlignment="1" applyFont="1">
      <alignment readingOrder="0" vertical="bottom"/>
    </xf>
    <xf borderId="0" fillId="9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9" fontId="3" numFmtId="49" xfId="0" applyAlignment="1" applyFont="1" applyNumberFormat="1">
      <alignment horizontal="center" readingOrder="0" vertical="bottom"/>
    </xf>
    <xf borderId="0" fillId="9" fontId="2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0" fontId="2" numFmtId="0" xfId="0" applyAlignment="1" applyFont="1">
      <alignment readingOrder="0" shrinkToFit="0" vertical="top" wrapText="1"/>
    </xf>
    <xf borderId="0" fillId="2" fontId="2" numFmtId="0" xfId="0" applyAlignment="1" applyFont="1">
      <alignment vertical="top"/>
    </xf>
    <xf borderId="0" fillId="12" fontId="19" numFmtId="0" xfId="0" applyAlignment="1" applyFill="1" applyFont="1">
      <alignment horizontal="center" readingOrder="0" vertical="bottom"/>
    </xf>
    <xf borderId="0" fillId="12" fontId="19" numFmtId="0" xfId="0" applyAlignment="1" applyFont="1">
      <alignment readingOrder="0" vertical="bottom"/>
    </xf>
    <xf borderId="0" fillId="12" fontId="4" numFmtId="0" xfId="0" applyAlignment="1" applyFont="1">
      <alignment vertical="bottom"/>
    </xf>
    <xf borderId="0" fillId="12" fontId="19" numFmtId="166" xfId="0" applyAlignment="1" applyFont="1" applyNumberFormat="1">
      <alignment readingOrder="0" vertical="top"/>
    </xf>
    <xf borderId="0" fillId="12" fontId="2" numFmtId="0" xfId="0" applyAlignment="1" applyFont="1">
      <alignment readingOrder="0" vertical="top"/>
    </xf>
    <xf borderId="0" fillId="8" fontId="19" numFmtId="9" xfId="0" applyAlignment="1" applyFont="1" applyNumberFormat="1">
      <alignment horizontal="right" vertical="top"/>
    </xf>
    <xf borderId="0" fillId="2" fontId="2" numFmtId="166" xfId="0" applyAlignment="1" applyFont="1" applyNumberFormat="1">
      <alignment readingOrder="0" vertical="top"/>
    </xf>
    <xf borderId="0" fillId="0" fontId="2" numFmtId="0" xfId="0" applyAlignment="1" applyFont="1">
      <alignment horizontal="right" readingOrder="0" vertical="top"/>
    </xf>
    <xf borderId="0" fillId="0" fontId="17" numFmtId="0" xfId="0" applyAlignment="1" applyFont="1">
      <alignment readingOrder="0"/>
    </xf>
    <xf borderId="0" fillId="2" fontId="7" numFmtId="0" xfId="0" applyFont="1"/>
    <xf borderId="3" fillId="4" fontId="4" numFmtId="0" xfId="0" applyAlignment="1" applyBorder="1" applyFont="1">
      <alignment readingOrder="0"/>
    </xf>
    <xf borderId="7" fillId="0" fontId="4" numFmtId="49" xfId="0" applyAlignment="1" applyBorder="1" applyFont="1" applyNumberFormat="1">
      <alignment horizontal="left" readingOrder="0"/>
    </xf>
    <xf borderId="7" fillId="2" fontId="4" numFmtId="49" xfId="0" applyAlignment="1" applyBorder="1" applyFont="1" applyNumberFormat="1">
      <alignment horizontal="left" readingOrder="0"/>
    </xf>
    <xf borderId="0" fillId="4" fontId="11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5" fillId="3" fontId="7" numFmtId="0" xfId="0" applyAlignment="1" applyBorder="1" applyFont="1">
      <alignment vertical="bottom"/>
    </xf>
    <xf borderId="0" fillId="3" fontId="4" numFmtId="0" xfId="0" applyFont="1"/>
    <xf borderId="15" fillId="0" fontId="4" numFmtId="167" xfId="0" applyAlignment="1" applyBorder="1" applyFont="1" applyNumberFormat="1">
      <alignment readingOrder="0" vertical="top"/>
    </xf>
    <xf borderId="15" fillId="0" fontId="4" numFmtId="0" xfId="0" applyAlignment="1" applyBorder="1" applyFont="1">
      <alignment readingOrder="0" vertical="top"/>
    </xf>
    <xf borderId="0" fillId="2" fontId="7" numFmtId="0" xfId="0" applyAlignment="1" applyFont="1">
      <alignment shrinkToFit="0" vertical="bottom" wrapText="1"/>
    </xf>
    <xf borderId="15" fillId="0" fontId="4" numFmtId="0" xfId="0" applyAlignment="1" applyBorder="1" applyFont="1">
      <alignment readingOrder="0" shrinkToFit="0" vertical="top" wrapText="1"/>
    </xf>
    <xf borderId="15" fillId="0" fontId="4" numFmtId="0" xfId="0" applyAlignment="1" applyBorder="1" applyFont="1">
      <alignment readingOrder="0" shrinkToFit="0" vertical="bottom" wrapText="1"/>
    </xf>
    <xf borderId="0" fillId="2" fontId="31" numFmtId="0" xfId="0" applyAlignment="1" applyFont="1">
      <alignment horizontal="left"/>
    </xf>
    <xf borderId="0" fillId="2" fontId="32" numFmtId="0" xfId="0" applyAlignment="1" applyFont="1">
      <alignment horizontal="left"/>
    </xf>
    <xf borderId="0" fillId="2" fontId="29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2" fontId="33" numFmtId="0" xfId="0" applyAlignment="1" applyFont="1">
      <alignment horizontal="left" readingOrder="0" shrinkToFit="0" vertical="top" wrapText="1"/>
    </xf>
    <xf borderId="0" fillId="0" fontId="34" numFmtId="0" xfId="0" applyAlignment="1" applyFont="1">
      <alignment shrinkToFit="0" vertical="top" wrapText="1"/>
    </xf>
    <xf borderId="0" fillId="0" fontId="15" numFmtId="0" xfId="0" applyAlignment="1" applyFont="1">
      <alignment readingOrder="0"/>
    </xf>
    <xf borderId="0" fillId="4" fontId="15" numFmtId="0" xfId="0" applyAlignment="1" applyFont="1">
      <alignment readingOrder="0" shrinkToFit="0" vertical="top" wrapText="1"/>
    </xf>
    <xf borderId="0" fillId="0" fontId="11" numFmtId="0" xfId="0" applyFont="1"/>
    <xf borderId="16" fillId="13" fontId="35" numFmtId="0" xfId="0" applyAlignment="1" applyBorder="1" applyFill="1" applyFont="1">
      <alignment horizontal="center" shrinkToFit="0" vertical="center" wrapText="1"/>
    </xf>
    <xf borderId="16" fillId="0" fontId="4" numFmtId="0" xfId="0" applyAlignment="1" applyBorder="1" applyFont="1">
      <alignment vertical="bottom"/>
    </xf>
    <xf borderId="16" fillId="0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17" fillId="5" fontId="36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shrinkToFit="0" vertical="bottom" wrapText="1"/>
    </xf>
    <xf borderId="17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vertical="center"/>
    </xf>
    <xf borderId="17" fillId="7" fontId="36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vertical="bottom"/>
    </xf>
    <xf borderId="17" fillId="7" fontId="36" numFmtId="0" xfId="0" applyAlignment="1" applyBorder="1" applyFont="1">
      <alignment vertical="bottom"/>
    </xf>
    <xf borderId="17" fillId="5" fontId="36" numFmtId="0" xfId="0" applyAlignment="1" applyBorder="1" applyFont="1">
      <alignment shrinkToFit="0" vertical="bottom" wrapText="1"/>
    </xf>
    <xf borderId="17" fillId="13" fontId="36" numFmtId="0" xfId="0" applyAlignment="1" applyBorder="1" applyFont="1">
      <alignment vertical="bottom"/>
    </xf>
    <xf borderId="3" fillId="3" fontId="7" numFmtId="0" xfId="0" applyAlignment="1" applyBorder="1" applyFont="1">
      <alignment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3" fillId="3" fontId="7" numFmtId="0" xfId="0" applyAlignment="1" applyBorder="1" applyFont="1">
      <alignment vertical="top"/>
    </xf>
    <xf borderId="3" fillId="0" fontId="1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horizontal="center" vertical="bottom"/>
    </xf>
    <xf borderId="3" fillId="13" fontId="1" numFmtId="0" xfId="0" applyAlignment="1" applyBorder="1" applyFont="1">
      <alignment readingOrder="0" shrinkToFit="0" vertical="top" wrapText="1"/>
    </xf>
    <xf borderId="0" fillId="2" fontId="11" numFmtId="0" xfId="0" applyAlignment="1" applyFont="1">
      <alignment horizontal="center" readingOrder="0" shrinkToFit="0" vertical="top" wrapText="1"/>
    </xf>
    <xf borderId="3" fillId="5" fontId="1" numFmtId="0" xfId="0" applyAlignment="1" applyBorder="1" applyFont="1">
      <alignment readingOrder="0" shrinkToFit="0" vertical="top" wrapText="1"/>
    </xf>
    <xf borderId="3" fillId="7" fontId="1" numFmtId="0" xfId="0" applyAlignment="1" applyBorder="1" applyFont="1">
      <alignment readingOrder="0" shrinkToFit="0" vertical="top" wrapText="1"/>
    </xf>
    <xf borderId="0" fillId="2" fontId="37" numFmtId="0" xfId="0" applyAlignment="1" applyFont="1">
      <alignment horizontal="center" readingOrder="0" shrinkToFit="0" vertical="top" wrapText="1"/>
    </xf>
    <xf borderId="3" fillId="3" fontId="3" numFmtId="0" xfId="0" applyAlignment="1" applyBorder="1" applyFont="1">
      <alignment readingOrder="0" shrinkToFit="0" vertical="top" wrapText="1"/>
    </xf>
    <xf borderId="12" fillId="4" fontId="7" numFmtId="0" xfId="0" applyAlignment="1" applyBorder="1" applyFont="1">
      <alignment horizontal="center"/>
    </xf>
    <xf borderId="12" fillId="4" fontId="7" numFmtId="0" xfId="0" applyBorder="1" applyFont="1"/>
    <xf borderId="2" fillId="0" fontId="1" numFmtId="0" xfId="0" applyAlignment="1" applyBorder="1" applyFont="1">
      <alignment readingOrder="0"/>
    </xf>
    <xf borderId="0" fillId="0" fontId="1" numFmtId="0" xfId="0" applyFont="1"/>
    <xf borderId="6" fillId="0" fontId="38" numFmtId="0" xfId="0" applyBorder="1" applyFont="1"/>
    <xf borderId="2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10" fillId="0" fontId="1" numFmtId="0" xfId="0" applyAlignment="1" applyBorder="1" applyFont="1">
      <alignment readingOrder="0"/>
    </xf>
    <xf borderId="1" fillId="0" fontId="1" numFmtId="0" xfId="0" applyBorder="1" applyFont="1"/>
    <xf borderId="8" fillId="0" fontId="38" numFmtId="0" xfId="0" applyBorder="1" applyFont="1"/>
    <xf borderId="3" fillId="0" fontId="4" numFmtId="0" xfId="0" applyBorder="1" applyFont="1"/>
    <xf borderId="3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shrinkToFit="0" vertical="center" wrapText="1"/>
    </xf>
    <xf borderId="3" fillId="5" fontId="4" numFmtId="49" xfId="0" applyAlignment="1" applyBorder="1" applyFont="1" applyNumberFormat="1">
      <alignment horizontal="center" readingOrder="0" vertical="center"/>
    </xf>
    <xf borderId="3" fillId="7" fontId="4" numFmtId="49" xfId="0" applyAlignment="1" applyBorder="1" applyFont="1" applyNumberFormat="1">
      <alignment horizontal="center" readingOrder="0" shrinkToFit="0" vertical="center" wrapText="1"/>
    </xf>
    <xf borderId="3" fillId="7" fontId="4" numFmtId="49" xfId="0" applyAlignment="1" applyBorder="1" applyFont="1" applyNumberForma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7" fillId="0" fontId="23" numFmtId="0" xfId="0" applyBorder="1" applyFont="1"/>
    <xf borderId="3" fillId="13" fontId="4" numFmtId="49" xfId="0" applyAlignment="1" applyBorder="1" applyFont="1" applyNumberFormat="1">
      <alignment horizontal="center" readingOrder="0" vertical="center"/>
    </xf>
    <xf borderId="3" fillId="7" fontId="4" numFmtId="168" xfId="0" applyAlignment="1" applyBorder="1" applyFont="1" applyNumberFormat="1">
      <alignment horizontal="center" readingOrder="0" vertical="center"/>
    </xf>
    <xf borderId="9" fillId="0" fontId="23" numFmtId="0" xfId="0" applyBorder="1" applyFont="1"/>
    <xf borderId="3" fillId="13" fontId="4" numFmtId="0" xfId="0" applyAlignment="1" applyBorder="1" applyFont="1">
      <alignment horizontal="center" readingOrder="0" vertical="center"/>
    </xf>
    <xf borderId="3" fillId="13" fontId="4" numFmtId="0" xfId="0" applyBorder="1" applyFont="1"/>
    <xf borderId="3" fillId="5" fontId="4" numFmtId="0" xfId="0" applyBorder="1" applyFont="1"/>
    <xf borderId="4" fillId="0" fontId="7" numFmtId="0" xfId="0" applyAlignment="1" applyBorder="1" applyFont="1">
      <alignment horizontal="center"/>
    </xf>
    <xf borderId="18" fillId="0" fontId="23" numFmtId="0" xfId="0" applyBorder="1" applyFont="1"/>
    <xf borderId="19" fillId="0" fontId="23" numFmtId="0" xfId="0" applyBorder="1" applyFont="1"/>
    <xf borderId="3" fillId="3" fontId="7" numFmtId="0" xfId="0" applyAlignment="1" applyBorder="1" applyFont="1">
      <alignment shrinkToFit="0" vertical="bottom" wrapText="1"/>
    </xf>
    <xf borderId="3" fillId="3" fontId="7" numFmtId="0" xfId="0" applyAlignment="1" applyBorder="1" applyFont="1">
      <alignment vertical="bottom"/>
    </xf>
    <xf borderId="12" fillId="0" fontId="1" numFmtId="0" xfId="0" applyAlignment="1" applyBorder="1" applyFont="1">
      <alignment readingOrder="0" shrinkToFit="0" vertical="top" wrapText="1"/>
    </xf>
    <xf borderId="14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0" fillId="0" fontId="38" numFmtId="0" xfId="0" applyAlignment="1" applyFont="1">
      <alignment readingOrder="0" shrinkToFit="0" vertical="top" wrapText="1"/>
    </xf>
    <xf borderId="3" fillId="3" fontId="7" numFmtId="0" xfId="0" applyBorder="1" applyFont="1"/>
    <xf borderId="3" fillId="4" fontId="7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readingOrder="0" vertical="center"/>
    </xf>
    <xf borderId="0" fillId="3" fontId="15" numFmtId="0" xfId="0" applyAlignment="1" applyFont="1">
      <alignment readingOrder="0"/>
    </xf>
    <xf borderId="3" fillId="4" fontId="7" numFmtId="0" xfId="0" applyAlignment="1" applyBorder="1" applyFont="1">
      <alignment vertical="top"/>
    </xf>
    <xf borderId="0" fillId="0" fontId="6" numFmtId="0" xfId="0" applyAlignment="1" applyFont="1">
      <alignment horizontal="center" readingOrder="0" vertical="center"/>
    </xf>
    <xf borderId="0" fillId="0" fontId="35" numFmtId="0" xfId="0" applyAlignment="1" applyFont="1">
      <alignment shrinkToFit="0" wrapText="0"/>
    </xf>
    <xf borderId="0" fillId="2" fontId="39" numFmtId="0" xfId="0" applyAlignment="1" applyFont="1">
      <alignment shrinkToFit="0" vertical="bottom" wrapText="1"/>
    </xf>
    <xf borderId="0" fillId="2" fontId="40" numFmtId="9" xfId="0" applyAlignment="1" applyFont="1" applyNumberFormat="1">
      <alignment vertical="bottom"/>
    </xf>
    <xf borderId="0" fillId="0" fontId="40" numFmtId="0" xfId="0" applyAlignment="1" applyFont="1">
      <alignment vertical="bottom"/>
    </xf>
    <xf borderId="3" fillId="4" fontId="39" numFmtId="0" xfId="0" applyAlignment="1" applyBorder="1" applyFont="1">
      <alignment readingOrder="0" shrinkToFit="0" vertical="bottom" wrapText="1"/>
    </xf>
    <xf borderId="19" fillId="5" fontId="40" numFmtId="0" xfId="0" applyAlignment="1" applyBorder="1" applyFont="1">
      <alignment readingOrder="0" vertical="bottom"/>
    </xf>
    <xf borderId="0" fillId="0" fontId="40" numFmtId="0" xfId="0" applyAlignment="1" applyFont="1">
      <alignment horizontal="right" readingOrder="0" vertical="bottom"/>
    </xf>
    <xf borderId="9" fillId="4" fontId="39" numFmtId="0" xfId="0" applyAlignment="1" applyBorder="1" applyFont="1">
      <alignment shrinkToFit="0" vertical="bottom" wrapText="1"/>
    </xf>
    <xf borderId="8" fillId="5" fontId="40" numFmtId="164" xfId="0" applyAlignment="1" applyBorder="1" applyFont="1" applyNumberFormat="1">
      <alignment readingOrder="0" vertical="bottom"/>
    </xf>
    <xf borderId="1" fillId="0" fontId="40" numFmtId="0" xfId="0" applyAlignment="1" applyBorder="1" applyFont="1">
      <alignment vertical="bottom"/>
    </xf>
    <xf borderId="9" fillId="4" fontId="41" numFmtId="0" xfId="0" applyAlignment="1" applyBorder="1" applyFont="1">
      <alignment vertical="bottom"/>
    </xf>
    <xf borderId="8" fillId="4" fontId="41" numFmtId="0" xfId="0" applyAlignment="1" applyBorder="1" applyFont="1">
      <alignment vertical="bottom"/>
    </xf>
    <xf borderId="0" fillId="2" fontId="8" numFmtId="0" xfId="0" applyFont="1"/>
    <xf borderId="9" fillId="4" fontId="40" numFmtId="0" xfId="0" applyAlignment="1" applyBorder="1" applyFont="1">
      <alignment horizontal="right" vertical="bottom"/>
    </xf>
    <xf borderId="8" fillId="0" fontId="40" numFmtId="169" xfId="0" applyAlignment="1" applyBorder="1" applyFont="1" applyNumberFormat="1">
      <alignment horizontal="right" vertical="bottom"/>
    </xf>
    <xf borderId="8" fillId="0" fontId="40" numFmtId="169" xfId="0" applyAlignment="1" applyBorder="1" applyFont="1" applyNumberFormat="1">
      <alignment vertical="bottom"/>
    </xf>
    <xf borderId="3" fillId="4" fontId="39" numFmtId="0" xfId="0" applyAlignment="1" applyBorder="1" applyFont="1">
      <alignment vertical="bottom"/>
    </xf>
    <xf borderId="3" fillId="0" fontId="40" numFmtId="169" xfId="0" applyAlignment="1" applyBorder="1" applyFont="1" applyNumberFormat="1">
      <alignment horizontal="right" vertical="bottom"/>
    </xf>
    <xf borderId="0" fillId="0" fontId="40" numFmtId="0" xfId="0" applyAlignment="1" applyFont="1">
      <alignment shrinkToFit="0" vertical="top" wrapText="1"/>
    </xf>
    <xf borderId="4" fillId="0" fontId="39" numFmtId="0" xfId="0" applyAlignment="1" applyBorder="1" applyFont="1">
      <alignment readingOrder="0" shrinkToFit="0" vertical="bottom" wrapText="1"/>
    </xf>
    <xf borderId="9" fillId="4" fontId="39" numFmtId="0" xfId="0" applyAlignment="1" applyBorder="1" applyFont="1">
      <alignment vertical="bottom"/>
    </xf>
    <xf borderId="8" fillId="0" fontId="40" numFmtId="4" xfId="0" applyAlignment="1" applyBorder="1" applyFont="1" applyNumberFormat="1">
      <alignment horizontal="center" vertical="bottom"/>
    </xf>
    <xf borderId="10" fillId="0" fontId="39" numFmtId="0" xfId="0" applyAlignment="1" applyBorder="1" applyFont="1">
      <alignment readingOrder="0" shrinkToFit="0" vertical="top" wrapText="1"/>
    </xf>
    <xf borderId="9" fillId="4" fontId="39" numFmtId="0" xfId="0" applyAlignment="1" applyBorder="1" applyFont="1">
      <alignment readingOrder="0" vertical="bottom"/>
    </xf>
    <xf borderId="8" fillId="0" fontId="40" numFmtId="10" xfId="0" applyAlignment="1" applyBorder="1" applyFont="1" applyNumberFormat="1">
      <alignment horizontal="center" vertical="bottom"/>
    </xf>
    <xf borderId="0" fillId="4" fontId="42" numFmtId="0" xfId="0" applyAlignment="1" applyFont="1">
      <alignment readingOrder="0" shrinkToFit="0" vertical="top" wrapText="0"/>
    </xf>
    <xf borderId="0" fillId="4" fontId="38" numFmtId="0" xfId="0" applyFont="1"/>
    <xf borderId="0" fillId="4" fontId="4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jpg"/><Relationship Id="rId10" Type="http://schemas.openxmlformats.org/officeDocument/2006/relationships/image" Target="../media/image11.png"/><Relationship Id="rId13" Type="http://schemas.openxmlformats.org/officeDocument/2006/relationships/image" Target="../media/image5.png"/><Relationship Id="rId12" Type="http://schemas.openxmlformats.org/officeDocument/2006/relationships/image" Target="../media/image16.jpg"/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6.png"/><Relationship Id="rId9" Type="http://schemas.openxmlformats.org/officeDocument/2006/relationships/image" Target="../media/image7.png"/><Relationship Id="rId5" Type="http://schemas.openxmlformats.org/officeDocument/2006/relationships/image" Target="../media/image1.png"/><Relationship Id="rId6" Type="http://schemas.openxmlformats.org/officeDocument/2006/relationships/image" Target="../media/image8.png"/><Relationship Id="rId7" Type="http://schemas.openxmlformats.org/officeDocument/2006/relationships/image" Target="../media/image12.png"/><Relationship Id="rId8" Type="http://schemas.openxmlformats.org/officeDocument/2006/relationships/image" Target="../media/image1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3.png"/><Relationship Id="rId5" Type="http://schemas.openxmlformats.org/officeDocument/2006/relationships/image" Target="../media/image19.png"/><Relationship Id="rId6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151</xdr:row>
      <xdr:rowOff>-66675</xdr:rowOff>
    </xdr:from>
    <xdr:ext cx="10229850" cy="5581650"/>
    <xdr:grpSp>
      <xdr:nvGrpSpPr>
        <xdr:cNvPr id="2" name="Shape 2" title="Рисунок"/>
        <xdr:cNvGrpSpPr/>
      </xdr:nvGrpSpPr>
      <xdr:grpSpPr>
        <a:xfrm>
          <a:off x="308399" y="623174"/>
          <a:ext cx="10210253" cy="5969042"/>
          <a:chOff x="308399" y="623174"/>
          <a:chExt cx="10210253" cy="5969042"/>
        </a:xfrm>
      </xdr:grpSpPr>
      <xdr:grpSp>
        <xdr:nvGrpSpPr>
          <xdr:cNvPr id="3" name="Shape 3" title="Рисунок"/>
          <xdr:cNvGrpSpPr/>
        </xdr:nvGrpSpPr>
        <xdr:grpSpPr>
          <a:xfrm>
            <a:off x="414294" y="623174"/>
            <a:ext cx="10104358" cy="5969040"/>
            <a:chOff x="815256" y="551846"/>
            <a:chExt cx="7043328" cy="3859459"/>
          </a:xfrm>
        </xdr:grpSpPr>
        <xdr:sp>
          <xdr:nvSpPr>
            <xdr:cNvPr id="4" name="Shape 4"/>
            <xdr:cNvSpPr/>
          </xdr:nvSpPr>
          <xdr:spPr>
            <a:xfrm>
              <a:off x="4840584" y="2156740"/>
              <a:ext cx="1155600" cy="700800"/>
            </a:xfrm>
            <a:prstGeom prst="ellipse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1100"/>
                <a:t>ОТСУТСТВИЕ РЕГЛАМЕНТА ПРОЦЕССА “ПРОДАЖИ”</a:t>
              </a:r>
              <a:endParaRPr b="1" sz="1100"/>
            </a:p>
          </xdr:txBody>
        </xdr:sp>
        <xdr:cxnSp>
          <xdr:nvCxnSpPr>
            <xdr:cNvPr id="5" name="Shape 5"/>
            <xdr:cNvCxnSpPr>
              <a:stCxn id="4" idx="6"/>
            </xdr:cNvCxnSpPr>
          </xdr:nvCxnSpPr>
          <xdr:spPr>
            <a:xfrm flipH="1" rot="10800000">
              <a:off x="5996184" y="2490040"/>
              <a:ext cx="1862400" cy="17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sp>
          <xdr:nvSpPr>
            <xdr:cNvPr id="6" name="Shape 6"/>
            <xdr:cNvSpPr/>
          </xdr:nvSpPr>
          <xdr:spPr>
            <a:xfrm>
              <a:off x="6281575" y="1313725"/>
              <a:ext cx="8922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Снижение эффективности работы персонала</a:t>
              </a:r>
              <a:endParaRPr sz="800"/>
            </a:p>
          </xdr:txBody>
        </xdr:sp>
        <xdr:sp>
          <xdr:nvSpPr>
            <xdr:cNvPr id="7" name="Shape 7"/>
            <xdr:cNvSpPr/>
          </xdr:nvSpPr>
          <xdr:spPr>
            <a:xfrm>
              <a:off x="6281575" y="3211025"/>
              <a:ext cx="8922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Ухудшение репутации кофейни и отток клиентов</a:t>
              </a:r>
              <a:endParaRPr sz="800"/>
            </a:p>
          </xdr:txBody>
        </xdr:sp>
        <xdr:cxnSp>
          <xdr:nvCxnSpPr>
            <xdr:cNvPr id="8" name="Shape 8"/>
            <xdr:cNvCxnSpPr>
              <a:stCxn id="6" idx="2"/>
            </xdr:cNvCxnSpPr>
          </xdr:nvCxnSpPr>
          <xdr:spPr>
            <a:xfrm>
              <a:off x="6727675" y="1735225"/>
              <a:ext cx="416400" cy="7647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9" name="Shape 9"/>
            <xdr:cNvCxnSpPr>
              <a:stCxn id="7" idx="0"/>
            </xdr:cNvCxnSpPr>
          </xdr:nvCxnSpPr>
          <xdr:spPr>
            <a:xfrm flipH="1" rot="10800000">
              <a:off x="6727675" y="2480225"/>
              <a:ext cx="406800" cy="7308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0" name="Shape 10"/>
            <xdr:cNvSpPr txBox="1"/>
          </xdr:nvSpPr>
          <xdr:spPr>
            <a:xfrm>
              <a:off x="6281575" y="3603292"/>
              <a:ext cx="1470300" cy="19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РЗ: 10</a:t>
              </a:r>
              <a:endParaRPr sz="800"/>
            </a:p>
          </xdr:txBody>
        </xdr:sp>
        <xdr:sp>
          <xdr:nvSpPr>
            <xdr:cNvPr id="11" name="Shape 11"/>
            <xdr:cNvSpPr txBox="1"/>
          </xdr:nvSpPr>
          <xdr:spPr>
            <a:xfrm>
              <a:off x="6281571" y="1706432"/>
              <a:ext cx="1470300" cy="19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РЗ: 7</a:t>
              </a:r>
              <a:endParaRPr sz="800"/>
            </a:p>
          </xdr:txBody>
        </xdr:sp>
        <xdr:cxnSp>
          <xdr:nvCxnSpPr>
            <xdr:cNvPr id="12" name="Shape 12"/>
            <xdr:cNvCxnSpPr/>
          </xdr:nvCxnSpPr>
          <xdr:spPr>
            <a:xfrm flipH="1" rot="10800000">
              <a:off x="815256" y="2539343"/>
              <a:ext cx="4044900" cy="6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sp>
          <xdr:nvSpPr>
            <xdr:cNvPr id="13" name="Shape 13"/>
            <xdr:cNvSpPr/>
          </xdr:nvSpPr>
          <xdr:spPr>
            <a:xfrm>
              <a:off x="3076851" y="551846"/>
              <a:ext cx="8922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1000"/>
                <a:t>ЛЮДИ</a:t>
              </a:r>
              <a:endParaRPr b="1" sz="1000"/>
            </a:p>
          </xdr:txBody>
        </xdr:sp>
        <xdr:sp>
          <xdr:nvSpPr>
            <xdr:cNvPr id="14" name="Shape 14"/>
            <xdr:cNvSpPr/>
          </xdr:nvSpPr>
          <xdr:spPr>
            <a:xfrm>
              <a:off x="2334827" y="3989803"/>
              <a:ext cx="8922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t/>
              </a:r>
              <a:endParaRPr sz="1000"/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1000"/>
                <a:t>МЕТОДЫ</a:t>
              </a:r>
              <a:endParaRPr b="1" sz="1300"/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t/>
              </a:r>
              <a:endParaRPr sz="800"/>
            </a:p>
          </xdr:txBody>
        </xdr:sp>
        <xdr:sp>
          <xdr:nvSpPr>
            <xdr:cNvPr id="15" name="Shape 15"/>
            <xdr:cNvSpPr/>
          </xdr:nvSpPr>
          <xdr:spPr>
            <a:xfrm>
              <a:off x="3805206" y="3989806"/>
              <a:ext cx="8922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1000"/>
                <a:t>ИЗМЕРЕНИЯ</a:t>
              </a:r>
              <a:endParaRPr b="1" sz="1000"/>
            </a:p>
          </xdr:txBody>
        </xdr:sp>
        <xdr:cxnSp>
          <xdr:nvCxnSpPr>
            <xdr:cNvPr id="16" name="Shape 16"/>
            <xdr:cNvCxnSpPr>
              <a:stCxn id="15" idx="0"/>
            </xdr:cNvCxnSpPr>
          </xdr:nvCxnSpPr>
          <xdr:spPr>
            <a:xfrm flipH="1" rot="10800000">
              <a:off x="4251306" y="2494306"/>
              <a:ext cx="326400" cy="14955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17" name="Shape 17"/>
            <xdr:cNvCxnSpPr>
              <a:stCxn id="14" idx="0"/>
            </xdr:cNvCxnSpPr>
          </xdr:nvCxnSpPr>
          <xdr:spPr>
            <a:xfrm flipH="1" rot="10800000">
              <a:off x="2780927" y="2549503"/>
              <a:ext cx="387900" cy="14403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18" name="Shape 18"/>
            <xdr:cNvCxnSpPr>
              <a:stCxn id="13" idx="2"/>
            </xdr:cNvCxnSpPr>
          </xdr:nvCxnSpPr>
          <xdr:spPr>
            <a:xfrm>
              <a:off x="3522951" y="973346"/>
              <a:ext cx="279300" cy="15573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9" name="Shape 19"/>
            <xdr:cNvSpPr/>
          </xdr:nvSpPr>
          <xdr:spPr>
            <a:xfrm>
              <a:off x="2420672" y="1134932"/>
              <a:ext cx="8922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Собственник не уделяет внимания стандартизации</a:t>
              </a:r>
              <a:endParaRPr sz="800"/>
            </a:p>
          </xdr:txBody>
        </xdr:sp>
        <xdr:sp>
          <xdr:nvSpPr>
            <xdr:cNvPr id="20" name="Shape 20"/>
            <xdr:cNvSpPr/>
          </xdr:nvSpPr>
          <xdr:spPr>
            <a:xfrm>
              <a:off x="2420676" y="1869244"/>
              <a:ext cx="8922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Часто ломаются кофемашины и /или терминалы оплаты</a:t>
              </a:r>
              <a:endParaRPr sz="800"/>
            </a:p>
          </xdr:txBody>
        </xdr:sp>
        <xdr:sp>
          <xdr:nvSpPr>
            <xdr:cNvPr id="21" name="Shape 21"/>
            <xdr:cNvSpPr/>
          </xdr:nvSpPr>
          <xdr:spPr>
            <a:xfrm>
              <a:off x="1925227" y="2780382"/>
              <a:ext cx="8922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Не распределены зоны ответственности</a:t>
              </a:r>
              <a:endParaRPr sz="800"/>
            </a:p>
          </xdr:txBody>
        </xdr:sp>
        <xdr:sp>
          <xdr:nvSpPr>
            <xdr:cNvPr id="22" name="Shape 22"/>
            <xdr:cNvSpPr/>
          </xdr:nvSpPr>
          <xdr:spPr>
            <a:xfrm>
              <a:off x="3125478" y="3491986"/>
              <a:ext cx="8922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Отсутствует эффективная система мотивации персонала</a:t>
              </a:r>
              <a:endParaRPr sz="800"/>
            </a:p>
          </xdr:txBody>
        </xdr:sp>
        <xdr:sp>
          <xdr:nvSpPr>
            <xdr:cNvPr id="23" name="Shape 23"/>
            <xdr:cNvSpPr/>
          </xdr:nvSpPr>
          <xdr:spPr>
            <a:xfrm>
              <a:off x="3320655" y="2845080"/>
              <a:ext cx="9810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Не отслеживаются ключевые метрики продаж (средний чек, конверсия, время обслуживания)</a:t>
              </a:r>
              <a:endParaRPr sz="800"/>
            </a:p>
          </xdr:txBody>
        </xdr:sp>
        <xdr:sp>
          <xdr:nvSpPr>
            <xdr:cNvPr id="24" name="Shape 24"/>
            <xdr:cNvSpPr/>
          </xdr:nvSpPr>
          <xdr:spPr>
            <a:xfrm>
              <a:off x="4543746" y="3377232"/>
              <a:ext cx="981000" cy="421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Нет фиксации и учета ошибок, жалоб и случаев недовольства клиентов</a:t>
              </a:r>
              <a:endParaRPr sz="800"/>
            </a:p>
          </xdr:txBody>
        </xdr:sp>
        <xdr:cxnSp>
          <xdr:nvCxnSpPr>
            <xdr:cNvPr id="25" name="Shape 25"/>
            <xdr:cNvCxnSpPr/>
          </xdr:nvCxnSpPr>
          <xdr:spPr>
            <a:xfrm>
              <a:off x="3318475" y="1349332"/>
              <a:ext cx="357000" cy="4590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26" name="Shape 26"/>
            <xdr:cNvCxnSpPr>
              <a:endCxn id="27" idx="1"/>
            </xdr:cNvCxnSpPr>
          </xdr:nvCxnSpPr>
          <xdr:spPr>
            <a:xfrm flipH="1" rot="10800000">
              <a:off x="3724970" y="1418159"/>
              <a:ext cx="752700" cy="6705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28" name="Shape 28"/>
            <xdr:cNvCxnSpPr/>
          </xdr:nvCxnSpPr>
          <xdr:spPr>
            <a:xfrm>
              <a:off x="1552750" y="2915475"/>
              <a:ext cx="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29" name="Shape 29"/>
            <xdr:cNvCxnSpPr>
              <a:stCxn id="21" idx="3"/>
            </xdr:cNvCxnSpPr>
          </xdr:nvCxnSpPr>
          <xdr:spPr>
            <a:xfrm flipH="1" rot="10800000">
              <a:off x="2817427" y="2847132"/>
              <a:ext cx="271800" cy="1440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30" name="Shape 30"/>
            <xdr:cNvCxnSpPr>
              <a:stCxn id="22" idx="1"/>
            </xdr:cNvCxnSpPr>
          </xdr:nvCxnSpPr>
          <xdr:spPr>
            <a:xfrm rot="10800000">
              <a:off x="2911878" y="3548236"/>
              <a:ext cx="213600" cy="1545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31" name="Shape 31"/>
            <xdr:cNvCxnSpPr>
              <a:stCxn id="23" idx="3"/>
            </xdr:cNvCxnSpPr>
          </xdr:nvCxnSpPr>
          <xdr:spPr>
            <a:xfrm flipH="1" rot="10800000">
              <a:off x="4301655" y="2955030"/>
              <a:ext cx="166800" cy="1008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32" name="Shape 32"/>
            <xdr:cNvCxnSpPr>
              <a:stCxn id="24" idx="1"/>
            </xdr:cNvCxnSpPr>
          </xdr:nvCxnSpPr>
          <xdr:spPr>
            <a:xfrm rot="10800000">
              <a:off x="4373946" y="3389082"/>
              <a:ext cx="169800" cy="1989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33" name="Shape 33"/>
            <xdr:cNvCxnSpPr/>
          </xdr:nvCxnSpPr>
          <xdr:spPr>
            <a:xfrm rot="10800000">
              <a:off x="4509275" y="3323300"/>
              <a:ext cx="9900" cy="294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4" name="Shape 34"/>
            <xdr:cNvSpPr txBox="1"/>
          </xdr:nvSpPr>
          <xdr:spPr>
            <a:xfrm>
              <a:off x="1963781" y="2603566"/>
              <a:ext cx="1470300" cy="19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РВ:9   ; РО: 5</a:t>
              </a:r>
              <a:endParaRPr sz="800"/>
            </a:p>
          </xdr:txBody>
        </xdr:sp>
        <xdr:sp>
          <xdr:nvSpPr>
            <xdr:cNvPr id="35" name="Shape 35"/>
            <xdr:cNvSpPr txBox="1"/>
          </xdr:nvSpPr>
          <xdr:spPr>
            <a:xfrm>
              <a:off x="4519178" y="3780697"/>
              <a:ext cx="1657800" cy="19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РВ:7  ; РО: 2</a:t>
              </a:r>
              <a:endParaRPr sz="800"/>
            </a:p>
          </xdr:txBody>
        </xdr:sp>
        <xdr:sp>
          <xdr:nvSpPr>
            <xdr:cNvPr id="36" name="Shape 36"/>
            <xdr:cNvSpPr txBox="1"/>
          </xdr:nvSpPr>
          <xdr:spPr>
            <a:xfrm>
              <a:off x="3312874" y="2690871"/>
              <a:ext cx="1286400" cy="19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РВ: 5 ; РО:2 </a:t>
              </a:r>
              <a:endParaRPr sz="800"/>
            </a:p>
          </xdr:txBody>
        </xdr:sp>
        <xdr:sp>
          <xdr:nvSpPr>
            <xdr:cNvPr id="37" name="Shape 37"/>
            <xdr:cNvSpPr txBox="1"/>
          </xdr:nvSpPr>
          <xdr:spPr>
            <a:xfrm>
              <a:off x="3084803" y="3309203"/>
              <a:ext cx="1155600" cy="19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РВ:9  ; РО:6  </a:t>
              </a:r>
              <a:endParaRPr sz="800"/>
            </a:p>
          </xdr:txBody>
        </xdr:sp>
        <xdr:sp>
          <xdr:nvSpPr>
            <xdr:cNvPr id="38" name="Shape 38"/>
            <xdr:cNvSpPr txBox="1"/>
          </xdr:nvSpPr>
          <xdr:spPr>
            <a:xfrm>
              <a:off x="4363866" y="1601043"/>
              <a:ext cx="1470300" cy="19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РВ: 7  ; РО: 3</a:t>
              </a:r>
              <a:endParaRPr sz="800"/>
            </a:p>
          </xdr:txBody>
        </xdr:sp>
        <xdr:sp>
          <xdr:nvSpPr>
            <xdr:cNvPr id="39" name="Shape 39"/>
            <xdr:cNvSpPr txBox="1"/>
          </xdr:nvSpPr>
          <xdr:spPr>
            <a:xfrm>
              <a:off x="2371249" y="1534237"/>
              <a:ext cx="1392000" cy="19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lang="en-US" sz="800"/>
                <a:t>РВ: 7 ; РО:6</a:t>
              </a:r>
              <a:endParaRPr sz="800"/>
            </a:p>
          </xdr:txBody>
        </xdr:sp>
      </xdr:grpSp>
      <xdr:sp>
        <xdr:nvSpPr>
          <xdr:cNvPr id="27" name="Shape 27"/>
          <xdr:cNvSpPr/>
        </xdr:nvSpPr>
        <xdr:spPr>
          <a:xfrm>
            <a:off x="5668393" y="1624463"/>
            <a:ext cx="1170000" cy="6771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lang="en-US" sz="800"/>
              <a:t>Низкая квалификация и большая текучесть персонала</a:t>
            </a:r>
            <a:endParaRPr sz="8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t/>
            </a:r>
            <a:endParaRPr sz="800"/>
          </a:p>
        </xdr:txBody>
      </xdr:sp>
      <xdr:cxnSp>
        <xdr:nvCxnSpPr>
          <xdr:cNvPr id="40" name="Shape 40"/>
          <xdr:cNvCxnSpPr/>
        </xdr:nvCxnSpPr>
        <xdr:spPr>
          <a:xfrm>
            <a:off x="1945529" y="1300281"/>
            <a:ext cx="342600" cy="2395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1" name="Shape 41"/>
          <xdr:cNvSpPr/>
        </xdr:nvSpPr>
        <xdr:spPr>
          <a:xfrm>
            <a:off x="1297654" y="623181"/>
            <a:ext cx="1170000" cy="6771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b="1" lang="en-US" sz="1000"/>
              <a:t>ОБОРУДОВАНИЕ</a:t>
            </a:r>
            <a:endParaRPr b="1" sz="1000"/>
          </a:p>
        </xdr:txBody>
      </xdr:sp>
      <xdr:sp>
        <xdr:nvSpPr>
          <xdr:cNvPr id="42" name="Shape 42"/>
          <xdr:cNvSpPr/>
        </xdr:nvSpPr>
        <xdr:spPr>
          <a:xfrm>
            <a:off x="308401" y="2026975"/>
            <a:ext cx="1307100" cy="6771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lang="en-US" sz="800"/>
              <a:t>Несовместимо оборудование - устаревшие POS-системы продаж  </a:t>
            </a:r>
            <a:endParaRPr sz="800"/>
          </a:p>
        </xdr:txBody>
      </xdr:sp>
      <xdr:sp>
        <xdr:nvSpPr>
          <xdr:cNvPr id="43" name="Shape 43"/>
          <xdr:cNvSpPr txBox="1"/>
        </xdr:nvSpPr>
        <xdr:spPr>
          <a:xfrm>
            <a:off x="308399" y="2646275"/>
            <a:ext cx="19320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lang="en-US" sz="800"/>
              <a:t>РВ: 5  ; РО: 2</a:t>
            </a:r>
            <a:endParaRPr sz="800"/>
          </a:p>
        </xdr:txBody>
      </xdr:sp>
      <xdr:cxnSp>
        <xdr:nvCxnSpPr>
          <xdr:cNvPr id="44" name="Shape 44"/>
          <xdr:cNvCxnSpPr/>
        </xdr:nvCxnSpPr>
        <xdr:spPr>
          <a:xfrm>
            <a:off x="1615499" y="2485775"/>
            <a:ext cx="603000" cy="66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</xdr:cxnSp>
      <xdr:cxnSp>
        <xdr:nvCxnSpPr>
          <xdr:cNvPr id="45" name="Shape 45"/>
          <xdr:cNvCxnSpPr>
            <a:endCxn id="20" idx="1"/>
          </xdr:cNvCxnSpPr>
        </xdr:nvCxnSpPr>
        <xdr:spPr>
          <a:xfrm flipH="1" rot="10800000">
            <a:off x="2258729" y="2986606"/>
            <a:ext cx="458700" cy="421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</xdr:cxnSp>
      <xdr:sp>
        <xdr:nvSpPr>
          <xdr:cNvPr id="46" name="Shape 46"/>
          <xdr:cNvSpPr txBox="1"/>
        </xdr:nvSpPr>
        <xdr:spPr>
          <a:xfrm>
            <a:off x="2922065" y="3259922"/>
            <a:ext cx="20409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lang="en-US" sz="800"/>
              <a:t>РВ: 6  ; РО: 3</a:t>
            </a:r>
            <a:endParaRPr sz="800"/>
          </a:p>
        </xdr:txBody>
      </xdr:sp>
      <xdr:cxnSp>
        <xdr:nvCxnSpPr>
          <xdr:cNvPr id="47" name="Shape 47"/>
          <xdr:cNvCxnSpPr/>
        </xdr:nvCxnSpPr>
        <xdr:spPr>
          <a:xfrm flipH="1" rot="10800000">
            <a:off x="1464605" y="3698116"/>
            <a:ext cx="585000" cy="2242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8" name="Shape 48"/>
          <xdr:cNvSpPr/>
        </xdr:nvSpPr>
        <xdr:spPr>
          <a:xfrm>
            <a:off x="879605" y="5940316"/>
            <a:ext cx="1170000" cy="6519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b="1" lang="en-US" sz="1000"/>
              <a:t>СЫРЬЕ И МАТЕРИАЛЫ</a:t>
            </a:r>
            <a:endParaRPr b="1" sz="1300"/>
          </a:p>
        </xdr:txBody>
      </xdr:sp>
      <xdr:sp>
        <xdr:nvSpPr>
          <xdr:cNvPr id="49" name="Shape 49"/>
          <xdr:cNvSpPr/>
        </xdr:nvSpPr>
        <xdr:spPr>
          <a:xfrm>
            <a:off x="1960505" y="5070271"/>
            <a:ext cx="1238400" cy="6519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lang="en-US" sz="800"/>
              <a:t>Нестабильные поставки ингредиентов</a:t>
            </a:r>
            <a:endParaRPr sz="800"/>
          </a:p>
        </xdr:txBody>
      </xdr:sp>
      <xdr:sp>
        <xdr:nvSpPr>
          <xdr:cNvPr id="50" name="Shape 50"/>
          <xdr:cNvSpPr/>
        </xdr:nvSpPr>
        <xdr:spPr>
          <a:xfrm>
            <a:off x="346705" y="4060471"/>
            <a:ext cx="1238400" cy="6519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lang="en-US" sz="800"/>
              <a:t>Путаница с остатками сырья и расходных материалов</a:t>
            </a:r>
            <a:endParaRPr sz="800"/>
          </a:p>
        </xdr:txBody>
      </xdr:sp>
      <xdr:cxnSp>
        <xdr:nvCxnSpPr>
          <xdr:cNvPr id="51" name="Shape 51"/>
          <xdr:cNvCxnSpPr/>
        </xdr:nvCxnSpPr>
        <xdr:spPr>
          <a:xfrm flipH="1">
            <a:off x="1585105" y="4202821"/>
            <a:ext cx="315600" cy="183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</xdr:cxnSp>
      <xdr:cxnSp>
        <xdr:nvCxnSpPr>
          <xdr:cNvPr id="52" name="Shape 52"/>
          <xdr:cNvCxnSpPr/>
        </xdr:nvCxnSpPr>
        <xdr:spPr>
          <a:xfrm rot="10800000">
            <a:off x="1707605" y="5034421"/>
            <a:ext cx="252900" cy="361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</xdr:cxnSp>
      <xdr:sp>
        <xdr:nvSpPr>
          <xdr:cNvPr id="53" name="Shape 53"/>
          <xdr:cNvSpPr txBox="1"/>
        </xdr:nvSpPr>
        <xdr:spPr>
          <a:xfrm>
            <a:off x="355040" y="4675797"/>
            <a:ext cx="20409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lang="en-US" sz="800"/>
              <a:t>РВ: 9  ; РО: 3</a:t>
            </a:r>
            <a:endParaRPr sz="800"/>
          </a:p>
        </xdr:txBody>
      </xdr:sp>
      <xdr:sp>
        <xdr:nvSpPr>
          <xdr:cNvPr id="54" name="Shape 54"/>
          <xdr:cNvSpPr txBox="1"/>
        </xdr:nvSpPr>
        <xdr:spPr>
          <a:xfrm>
            <a:off x="1960490" y="4843047"/>
            <a:ext cx="20409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800"/>
              <a:buFont typeface="Arial"/>
              <a:buNone/>
            </a:pPr>
            <a:r>
              <a:rPr lang="en-US" sz="800"/>
              <a:t>РВ: 8  ; РО: 4</a:t>
            </a:r>
            <a:endParaRPr sz="800"/>
          </a:p>
        </xdr:txBody>
      </xdr:sp>
    </xdr:grpSp>
    <xdr:clientData fLocksWithSheet="0"/>
  </xdr:oneCellAnchor>
  <xdr:oneCellAnchor>
    <xdr:from>
      <xdr:col>0</xdr:col>
      <xdr:colOff>304800</xdr:colOff>
      <xdr:row>76</xdr:row>
      <xdr:rowOff>19050</xdr:rowOff>
    </xdr:from>
    <xdr:ext cx="9658350" cy="5067300"/>
    <xdr:grpSp>
      <xdr:nvGrpSpPr>
        <xdr:cNvPr id="2" name="Shape 2" title="Рисунок"/>
        <xdr:cNvGrpSpPr/>
      </xdr:nvGrpSpPr>
      <xdr:grpSpPr>
        <a:xfrm>
          <a:off x="201700" y="782250"/>
          <a:ext cx="10490600" cy="6439080"/>
          <a:chOff x="201700" y="782250"/>
          <a:chExt cx="10490600" cy="6439080"/>
        </a:xfrm>
      </xdr:grpSpPr>
      <xdr:sp>
        <xdr:nvSpPr>
          <xdr:cNvPr id="55" name="Shape 55"/>
          <xdr:cNvSpPr/>
        </xdr:nvSpPr>
        <xdr:spPr>
          <a:xfrm>
            <a:off x="1947050" y="3873350"/>
            <a:ext cx="1899600" cy="1043400"/>
          </a:xfrm>
          <a:prstGeom prst="roundRect">
            <a:avLst>
              <a:gd fmla="val 16667" name="adj"/>
            </a:avLst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dash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200"/>
              <a:t>Не описаны цели бизнес-процесса и организационно-штатная структура</a:t>
            </a:r>
            <a:endParaRPr sz="1200"/>
          </a:p>
        </xdr:txBody>
      </xdr:sp>
      <xdr:sp>
        <xdr:nvSpPr>
          <xdr:cNvPr id="56" name="Shape 56"/>
          <xdr:cNvSpPr/>
        </xdr:nvSpPr>
        <xdr:spPr>
          <a:xfrm>
            <a:off x="6505750" y="3881300"/>
            <a:ext cx="2080200" cy="1043400"/>
          </a:xfrm>
          <a:prstGeom prst="roundRect">
            <a:avLst>
              <a:gd fmla="val 16667" name="adj"/>
            </a:avLst>
          </a:prstGeom>
          <a:solidFill>
            <a:srgbClr val="FFF2CC"/>
          </a:solidFill>
          <a:ln cap="flat" cmpd="sng" w="9525">
            <a:solidFill>
              <a:srgbClr val="000000"/>
            </a:solidFill>
            <a:prstDash val="dash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200"/>
              <a:t>Нет регламента процесса “Продажи”, нет</a:t>
            </a:r>
            <a:r>
              <a:rPr lang="en-US" sz="1200"/>
              <a:t> правил работы внутри кофейни</a:t>
            </a:r>
            <a:endParaRPr sz="1200"/>
          </a:p>
        </xdr:txBody>
      </xdr:sp>
      <xdr:sp>
        <xdr:nvSpPr>
          <xdr:cNvPr id="57" name="Shape 57"/>
          <xdr:cNvSpPr/>
        </xdr:nvSpPr>
        <xdr:spPr>
          <a:xfrm>
            <a:off x="8792700" y="2189675"/>
            <a:ext cx="1899600" cy="1043400"/>
          </a:xfrm>
          <a:prstGeom prst="roundRect">
            <a:avLst>
              <a:gd fmla="val 16667" name="adj"/>
            </a:avLst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dash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200"/>
              <a:t>Нет должного взаимодействия с поставщиками сырья и материалов</a:t>
            </a:r>
            <a:r>
              <a:rPr lang="en-US" sz="1300"/>
              <a:t> </a:t>
            </a:r>
            <a:endParaRPr sz="1300"/>
          </a:p>
        </xdr:txBody>
      </xdr:sp>
      <xdr:sp>
        <xdr:nvSpPr>
          <xdr:cNvPr id="58" name="Shape 58"/>
          <xdr:cNvSpPr/>
        </xdr:nvSpPr>
        <xdr:spPr>
          <a:xfrm>
            <a:off x="4056950" y="6179450"/>
            <a:ext cx="2210700" cy="1040100"/>
          </a:xfrm>
          <a:prstGeom prst="roundRect">
            <a:avLst>
              <a:gd fmla="val 16667" name="adj"/>
            </a:avLst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dash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200"/>
              <a:t>Баристы часто задерживают смену и открывают кофейню позже положенного</a:t>
            </a:r>
            <a:endParaRPr sz="1200"/>
          </a:p>
        </xdr:txBody>
      </xdr:sp>
      <xdr:cxnSp>
        <xdr:nvCxnSpPr>
          <xdr:cNvPr id="59" name="Shape 59"/>
          <xdr:cNvCxnSpPr>
            <a:stCxn id="55" idx="0"/>
            <a:endCxn id="60" idx="2"/>
          </xdr:cNvCxnSpPr>
        </xdr:nvCxnSpPr>
        <xdr:spPr>
          <a:xfrm rot="10800000">
            <a:off x="2896850" y="1822550"/>
            <a:ext cx="0" cy="2050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61" name="Shape 61"/>
          <xdr:cNvCxnSpPr>
            <a:stCxn id="62" idx="2"/>
            <a:endCxn id="58" idx="0"/>
          </xdr:cNvCxnSpPr>
        </xdr:nvCxnSpPr>
        <xdr:spPr>
          <a:xfrm flipH="1">
            <a:off x="5162400" y="4924700"/>
            <a:ext cx="13800" cy="1254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63" name="Shape 63"/>
          <xdr:cNvCxnSpPr>
            <a:stCxn id="62" idx="0"/>
            <a:endCxn id="64" idx="2"/>
          </xdr:cNvCxnSpPr>
        </xdr:nvCxnSpPr>
        <xdr:spPr>
          <a:xfrm rot="10800000">
            <a:off x="5176200" y="3222800"/>
            <a:ext cx="0" cy="65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65" name="Shape 65"/>
          <xdr:cNvCxnSpPr>
            <a:stCxn id="66" idx="0"/>
            <a:endCxn id="57" idx="2"/>
          </xdr:cNvCxnSpPr>
        </xdr:nvCxnSpPr>
        <xdr:spPr>
          <a:xfrm flipH="1" rot="10800000">
            <a:off x="9742343" y="3233155"/>
            <a:ext cx="300" cy="64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67" name="Shape 67"/>
          <xdr:cNvCxnSpPr>
            <a:stCxn id="56" idx="2"/>
          </xdr:cNvCxnSpPr>
        </xdr:nvCxnSpPr>
        <xdr:spPr>
          <a:xfrm flipH="1">
            <a:off x="5885950" y="4924700"/>
            <a:ext cx="1659900" cy="1271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68" name="Shape 68"/>
          <xdr:cNvCxnSpPr>
            <a:stCxn id="62" idx="2"/>
            <a:endCxn id="69" idx="0"/>
          </xdr:cNvCxnSpPr>
        </xdr:nvCxnSpPr>
        <xdr:spPr>
          <a:xfrm flipH="1">
            <a:off x="2896800" y="4924700"/>
            <a:ext cx="2279400" cy="125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70" name="Shape 70"/>
          <xdr:cNvCxnSpPr>
            <a:stCxn id="56" idx="2"/>
            <a:endCxn id="71" idx="0"/>
          </xdr:cNvCxnSpPr>
        </xdr:nvCxnSpPr>
        <xdr:spPr>
          <a:xfrm>
            <a:off x="7545850" y="4924700"/>
            <a:ext cx="0" cy="1253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72" name="Shape 72"/>
          <xdr:cNvCxnSpPr/>
        </xdr:nvCxnSpPr>
        <xdr:spPr>
          <a:xfrm>
            <a:off x="9209325" y="3546575"/>
            <a:ext cx="10500" cy="34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73" name="Shape 73"/>
          <xdr:cNvCxnSpPr>
            <a:stCxn id="56" idx="3"/>
            <a:endCxn id="66" idx="1"/>
          </xdr:cNvCxnSpPr>
        </xdr:nvCxnSpPr>
        <xdr:spPr>
          <a:xfrm>
            <a:off x="8585950" y="4403000"/>
            <a:ext cx="206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74" name="Shape 74"/>
          <xdr:cNvCxnSpPr>
            <a:stCxn id="62" idx="3"/>
            <a:endCxn id="56" idx="1"/>
          </xdr:cNvCxnSpPr>
        </xdr:nvCxnSpPr>
        <xdr:spPr>
          <a:xfrm>
            <a:off x="6281550" y="4403000"/>
            <a:ext cx="2241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75" name="Shape 75"/>
          <xdr:cNvCxnSpPr>
            <a:stCxn id="62" idx="1"/>
            <a:endCxn id="55" idx="3"/>
          </xdr:cNvCxnSpPr>
        </xdr:nvCxnSpPr>
        <xdr:spPr>
          <a:xfrm rot="10800000">
            <a:off x="3846750" y="4395200"/>
            <a:ext cx="224100" cy="7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76" name="Shape 76"/>
          <xdr:cNvCxnSpPr/>
        </xdr:nvCxnSpPr>
        <xdr:spPr>
          <a:xfrm flipH="1" rot="10800000">
            <a:off x="5784550" y="3546650"/>
            <a:ext cx="3424800" cy="326700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grpSp>
        <xdr:nvGrpSpPr>
          <xdr:cNvPr id="77" name="Shape 77"/>
          <xdr:cNvGrpSpPr/>
        </xdr:nvGrpSpPr>
        <xdr:grpSpPr>
          <a:xfrm>
            <a:off x="201700" y="782250"/>
            <a:ext cx="10490312" cy="6439080"/>
            <a:chOff x="183114" y="323449"/>
            <a:chExt cx="5607094" cy="3392739"/>
          </a:xfrm>
        </xdr:grpSpPr>
        <xdr:sp>
          <xdr:nvSpPr>
            <xdr:cNvPr id="78" name="Shape 78"/>
            <xdr:cNvSpPr/>
          </xdr:nvSpPr>
          <xdr:spPr>
            <a:xfrm>
              <a:off x="203118" y="323449"/>
              <a:ext cx="786600" cy="5481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Финансы</a:t>
              </a:r>
              <a:endParaRPr sz="1400"/>
            </a:p>
          </xdr:txBody>
        </xdr:sp>
        <xdr:sp>
          <xdr:nvSpPr>
            <xdr:cNvPr id="79" name="Shape 79"/>
            <xdr:cNvSpPr/>
          </xdr:nvSpPr>
          <xdr:spPr>
            <a:xfrm>
              <a:off x="203118" y="1065849"/>
              <a:ext cx="786600" cy="5481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Рынок</a:t>
              </a:r>
              <a:endParaRPr sz="1400"/>
            </a:p>
          </xdr:txBody>
        </xdr:sp>
        <xdr:sp>
          <xdr:nvSpPr>
            <xdr:cNvPr id="80" name="Shape 80"/>
            <xdr:cNvSpPr/>
          </xdr:nvSpPr>
          <xdr:spPr>
            <a:xfrm>
              <a:off x="183114" y="1957202"/>
              <a:ext cx="806700" cy="5481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Процессы</a:t>
              </a:r>
              <a:endParaRPr sz="1400"/>
            </a:p>
          </xdr:txBody>
        </xdr:sp>
        <xdr:sp>
          <xdr:nvSpPr>
            <xdr:cNvPr id="81" name="Shape 81"/>
            <xdr:cNvSpPr/>
          </xdr:nvSpPr>
          <xdr:spPr>
            <a:xfrm>
              <a:off x="203118" y="3165353"/>
              <a:ext cx="786600" cy="5481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Персонал</a:t>
              </a:r>
              <a:endParaRPr sz="1400"/>
            </a:p>
          </xdr:txBody>
        </xdr:sp>
        <xdr:sp>
          <xdr:nvSpPr>
            <xdr:cNvPr id="60" name="Shape 60"/>
            <xdr:cNvSpPr/>
          </xdr:nvSpPr>
          <xdr:spPr>
            <a:xfrm>
              <a:off x="1116081" y="323451"/>
              <a:ext cx="1015200" cy="548100"/>
            </a:xfrm>
            <a:prstGeom prst="roundRect">
              <a:avLst>
                <a:gd fmla="val 16667" name="adj"/>
              </a:avLst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dash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200"/>
                <a:t>Нет обоснования для финансирования увеличения штатной численности</a:t>
              </a:r>
              <a:endParaRPr sz="1200"/>
            </a:p>
          </xdr:txBody>
        </xdr:sp>
        <xdr:sp>
          <xdr:nvSpPr>
            <xdr:cNvPr id="66" name="Shape 66"/>
            <xdr:cNvSpPr/>
          </xdr:nvSpPr>
          <xdr:spPr>
            <a:xfrm>
              <a:off x="4775008" y="1957205"/>
              <a:ext cx="1015200" cy="548100"/>
            </a:xfrm>
            <a:prstGeom prst="roundRect">
              <a:avLst>
                <a:gd fmla="val 16667" name="adj"/>
              </a:avLst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dash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200"/>
                <a:t>Нет качественного мониторинга наличия сырья и расходных материалов </a:t>
              </a:r>
              <a:endParaRPr sz="1200"/>
            </a:p>
          </xdr:txBody>
        </xdr:sp>
        <xdr:sp>
          <xdr:nvSpPr>
            <xdr:cNvPr id="71" name="Shape 71"/>
            <xdr:cNvSpPr/>
          </xdr:nvSpPr>
          <xdr:spPr>
            <a:xfrm>
              <a:off x="3552602" y="3166289"/>
              <a:ext cx="1111800" cy="549900"/>
            </a:xfrm>
            <a:prstGeom prst="roundRect">
              <a:avLst>
                <a:gd fmla="val 16667" name="adj"/>
              </a:avLst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dash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200"/>
                <a:t>Старший бариста и баристы постоянно конфликтуют </a:t>
              </a:r>
              <a:endParaRPr sz="1200"/>
            </a:p>
          </xdr:txBody>
        </xdr:sp>
        <xdr:sp>
          <xdr:nvSpPr>
            <xdr:cNvPr id="69" name="Shape 69"/>
            <xdr:cNvSpPr/>
          </xdr:nvSpPr>
          <xdr:spPr>
            <a:xfrm>
              <a:off x="1116081" y="3165360"/>
              <a:ext cx="1015200" cy="548100"/>
            </a:xfrm>
            <a:prstGeom prst="roundRect">
              <a:avLst>
                <a:gd fmla="val 16667" name="adj"/>
              </a:avLst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dash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200"/>
                <a:t>Бариста-стажер не справляется с обязанностями</a:t>
              </a:r>
              <a:endParaRPr sz="1200"/>
            </a:p>
          </xdr:txBody>
        </xdr:sp>
        <xdr:sp>
          <xdr:nvSpPr>
            <xdr:cNvPr id="64" name="Shape 64"/>
            <xdr:cNvSpPr/>
          </xdr:nvSpPr>
          <xdr:spPr>
            <a:xfrm>
              <a:off x="2251183" y="1046511"/>
              <a:ext cx="1181700" cy="562800"/>
            </a:xfrm>
            <a:prstGeom prst="roundRect">
              <a:avLst>
                <a:gd fmla="val 16667" name="adj"/>
              </a:avLst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dash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200"/>
                <a:t>Клиенты недовольны   частыми задержками открытия кофейни </a:t>
              </a:r>
              <a:endParaRPr sz="1200"/>
            </a:p>
          </xdr:txBody>
        </xdr:sp>
      </xdr:grpSp>
      <xdr:cxnSp>
        <xdr:nvCxnSpPr>
          <xdr:cNvPr id="82" name="Shape 82"/>
          <xdr:cNvCxnSpPr/>
        </xdr:nvCxnSpPr>
        <xdr:spPr>
          <a:xfrm rot="10800000">
            <a:off x="5627925" y="3222700"/>
            <a:ext cx="0" cy="2976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ash"/>
            <a:round/>
            <a:headEnd len="med" w="med" type="none"/>
            <a:tailEnd len="med" w="med" type="triangle"/>
          </a:ln>
        </xdr:spPr>
      </xdr:cxnSp>
      <xdr:sp>
        <xdr:nvSpPr>
          <xdr:cNvPr id="62" name="Shape 62"/>
          <xdr:cNvSpPr/>
        </xdr:nvSpPr>
        <xdr:spPr>
          <a:xfrm>
            <a:off x="4070850" y="3881300"/>
            <a:ext cx="2210700" cy="1043400"/>
          </a:xfrm>
          <a:prstGeom prst="roundRect">
            <a:avLst>
              <a:gd fmla="val 16667" name="adj"/>
            </a:avLst>
          </a:prstGeom>
          <a:solidFill>
            <a:srgbClr val="FFF2CC"/>
          </a:solidFill>
          <a:ln cap="flat" cmpd="sng" w="9525">
            <a:solidFill>
              <a:srgbClr val="000000"/>
            </a:solidFill>
            <a:prstDash val="dash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200"/>
              <a:t>Н</a:t>
            </a:r>
            <a:r>
              <a:rPr lang="en-US" sz="1200"/>
              <a:t>е выстроен</a:t>
            </a:r>
            <a:r>
              <a:rPr lang="en-US" sz="1300"/>
              <a:t> </a:t>
            </a:r>
            <a:r>
              <a:rPr lang="en-US" sz="1200"/>
              <a:t>процесс </a:t>
            </a:r>
            <a:r>
              <a:rPr lang="en-US" sz="1100"/>
              <a:t>управления,</a:t>
            </a:r>
            <a:r>
              <a:rPr lang="en-US" sz="1200"/>
              <a:t> поручения и</a:t>
            </a:r>
            <a:r>
              <a:rPr lang="en-US" sz="1200"/>
              <a:t> задачи передаются устно, запутанные процессы между сотрудниками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381000</xdr:colOff>
      <xdr:row>3</xdr:row>
      <xdr:rowOff>200025</xdr:rowOff>
    </xdr:from>
    <xdr:ext cx="8696325" cy="13335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15</xdr:row>
      <xdr:rowOff>9525</xdr:rowOff>
    </xdr:from>
    <xdr:ext cx="8696325" cy="1552575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21</xdr:row>
      <xdr:rowOff>200025</xdr:rowOff>
    </xdr:from>
    <xdr:ext cx="8696325" cy="2152650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31</xdr:row>
      <xdr:rowOff>209550</xdr:rowOff>
    </xdr:from>
    <xdr:ext cx="8696325" cy="1609725"/>
    <xdr:pic>
      <xdr:nvPicPr>
        <xdr:cNvPr id="0" name="image6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42</xdr:row>
      <xdr:rowOff>209550</xdr:rowOff>
    </xdr:from>
    <xdr:ext cx="8696325" cy="628650"/>
    <xdr:pic>
      <xdr:nvPicPr>
        <xdr:cNvPr id="0" name="image1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58</xdr:row>
      <xdr:rowOff>190500</xdr:rowOff>
    </xdr:from>
    <xdr:ext cx="9705975" cy="2981325"/>
    <xdr:pic>
      <xdr:nvPicPr>
        <xdr:cNvPr id="0" name="image8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59</xdr:row>
      <xdr:rowOff>2971800</xdr:rowOff>
    </xdr:from>
    <xdr:ext cx="9705975" cy="3629025"/>
    <xdr:pic>
      <xdr:nvPicPr>
        <xdr:cNvPr id="0" name="image12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3305175</xdr:rowOff>
    </xdr:from>
    <xdr:ext cx="9753600" cy="4238625"/>
    <xdr:pic>
      <xdr:nvPicPr>
        <xdr:cNvPr id="0" name="image17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4124325</xdr:colOff>
      <xdr:row>114</xdr:row>
      <xdr:rowOff>171450</xdr:rowOff>
    </xdr:from>
    <xdr:ext cx="3248025" cy="3076575"/>
    <xdr:pic>
      <xdr:nvPicPr>
        <xdr:cNvPr id="0" name="image7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125</xdr:row>
      <xdr:rowOff>9525</xdr:rowOff>
    </xdr:from>
    <xdr:ext cx="11896725" cy="1552575"/>
    <xdr:pic>
      <xdr:nvPicPr>
        <xdr:cNvPr id="0" name="image11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228</xdr:row>
      <xdr:rowOff>38100</xdr:rowOff>
    </xdr:from>
    <xdr:ext cx="9086850" cy="2028825"/>
    <xdr:pic>
      <xdr:nvPicPr>
        <xdr:cNvPr id="0" name="image10.jp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230</xdr:row>
      <xdr:rowOff>57150</xdr:rowOff>
    </xdr:from>
    <xdr:ext cx="9086850" cy="6553200"/>
    <xdr:pic>
      <xdr:nvPicPr>
        <xdr:cNvPr id="0" name="image16.jp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232</xdr:row>
      <xdr:rowOff>200025</xdr:rowOff>
    </xdr:from>
    <xdr:ext cx="4562475" cy="1609725"/>
    <xdr:pic>
      <xdr:nvPicPr>
        <xdr:cNvPr id="0" name="image5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104775</xdr:rowOff>
    </xdr:from>
    <xdr:ext cx="4810125" cy="1638300"/>
    <xdr:pic>
      <xdr:nvPicPr>
        <xdr:cNvPr id="0" name="image18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9</xdr:row>
      <xdr:rowOff>0</xdr:rowOff>
    </xdr:from>
    <xdr:ext cx="7410450" cy="6000750"/>
    <xdr:pic>
      <xdr:nvPicPr>
        <xdr:cNvPr id="0" name="image1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333375</xdr:rowOff>
    </xdr:from>
    <xdr:ext cx="7762875" cy="3952875"/>
    <xdr:pic>
      <xdr:nvPicPr>
        <xdr:cNvPr id="0" name="image1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3952875</xdr:rowOff>
    </xdr:from>
    <xdr:ext cx="7762875" cy="4076700"/>
    <xdr:pic>
      <xdr:nvPicPr>
        <xdr:cNvPr id="0" name="image13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17</xdr:row>
      <xdr:rowOff>-190500</xdr:rowOff>
    </xdr:from>
    <xdr:ext cx="7762875" cy="5572125"/>
    <xdr:pic>
      <xdr:nvPicPr>
        <xdr:cNvPr id="0" name="image19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25</xdr:row>
      <xdr:rowOff>0</xdr:rowOff>
    </xdr:from>
    <xdr:ext cx="4248150" cy="3409950"/>
    <xdr:pic>
      <xdr:nvPicPr>
        <xdr:cNvPr id="0" name="image9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diagrams.ne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60.13"/>
    <col customWidth="1" min="3" max="3" width="54.13"/>
    <col customWidth="1" min="4" max="4" width="20.0"/>
    <col customWidth="1" min="5" max="5" width="22.38"/>
    <col customWidth="1" min="6" max="6" width="20.5"/>
    <col customWidth="1" min="7" max="7" width="6.88"/>
    <col customWidth="1" min="8" max="9" width="1.5"/>
    <col customWidth="1" min="10" max="10" width="1.38"/>
    <col customWidth="1" min="11" max="14" width="1.5"/>
    <col customWidth="1" min="15" max="15" width="1.75"/>
    <col customWidth="1" min="16" max="17" width="1.63"/>
    <col customWidth="1" min="18" max="19" width="1.75"/>
    <col customWidth="1" min="20" max="21" width="1.63"/>
    <col customWidth="1" min="22" max="23" width="1.88"/>
    <col customWidth="1" min="24" max="25" width="1.75"/>
    <col customWidth="1" min="26" max="27" width="1.88"/>
    <col customWidth="1" min="28" max="29" width="1.63"/>
    <col customWidth="1" min="30" max="31" width="1.75"/>
    <col customWidth="1" min="32" max="32" width="2.0"/>
    <col customWidth="1" min="33" max="33" width="2.13"/>
    <col customWidth="1" min="34" max="34" width="2.0"/>
    <col customWidth="1" min="35" max="36" width="1.75"/>
    <col customWidth="1" min="37" max="37" width="1.63"/>
    <col customWidth="1" min="38" max="38" width="1.88"/>
    <col customWidth="1" min="39" max="39" width="2.0"/>
    <col customWidth="1" min="40" max="40" width="1.88"/>
    <col customWidth="1" min="41" max="41" width="1.63"/>
    <col customWidth="1" min="42" max="42" width="1.88"/>
  </cols>
  <sheetData>
    <row r="1" ht="15.75" customHeight="1">
      <c r="A1" s="1"/>
      <c r="B1" s="2" t="s">
        <v>0</v>
      </c>
      <c r="C1" s="3" t="s">
        <v>1</v>
      </c>
    </row>
    <row r="2" ht="15.75" customHeight="1">
      <c r="A2" s="4"/>
    </row>
    <row r="3" ht="15.75" customHeight="1">
      <c r="A3" s="5"/>
      <c r="B3" s="6" t="s">
        <v>2</v>
      </c>
      <c r="C3" s="7"/>
    </row>
    <row r="4" ht="15.75" customHeight="1">
      <c r="A4" s="8"/>
      <c r="B4" s="9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ht="105.0" customHeight="1">
      <c r="A5" s="8"/>
      <c r="B5" s="12"/>
      <c r="C5" s="12"/>
    </row>
    <row r="6" ht="15.75" customHeight="1">
      <c r="A6" s="13"/>
      <c r="B6" s="14" t="s">
        <v>3</v>
      </c>
      <c r="C6" s="15" t="s">
        <v>4</v>
      </c>
    </row>
    <row r="7" ht="15.75" customHeight="1">
      <c r="A7" s="16" t="s">
        <v>5</v>
      </c>
      <c r="B7" s="17" t="s">
        <v>6</v>
      </c>
      <c r="C7" s="17" t="s">
        <v>7</v>
      </c>
    </row>
    <row r="8" ht="15.75" customHeight="1">
      <c r="A8" s="16" t="s">
        <v>8</v>
      </c>
      <c r="B8" s="18" t="s">
        <v>9</v>
      </c>
      <c r="C8" s="19" t="s">
        <v>10</v>
      </c>
    </row>
    <row r="9" ht="15.75" customHeight="1">
      <c r="A9" s="16" t="s">
        <v>11</v>
      </c>
      <c r="B9" s="19" t="s">
        <v>12</v>
      </c>
      <c r="C9" s="19" t="s">
        <v>13</v>
      </c>
    </row>
    <row r="10" ht="15.75" customHeight="1">
      <c r="A10" s="20" t="s">
        <v>14</v>
      </c>
      <c r="B10" s="19" t="s">
        <v>15</v>
      </c>
      <c r="C10" s="19" t="s">
        <v>16</v>
      </c>
    </row>
    <row r="11" ht="15.75" customHeight="1">
      <c r="A11" s="20" t="s">
        <v>17</v>
      </c>
      <c r="B11" s="19" t="s">
        <v>18</v>
      </c>
      <c r="C11" s="19" t="s">
        <v>19</v>
      </c>
    </row>
    <row r="12" ht="15.75" customHeight="1">
      <c r="A12" s="20" t="s">
        <v>20</v>
      </c>
      <c r="B12" s="19" t="s">
        <v>21</v>
      </c>
      <c r="C12" s="19" t="s">
        <v>22</v>
      </c>
    </row>
    <row r="13" ht="15.75" customHeight="1">
      <c r="A13" s="20" t="s">
        <v>23</v>
      </c>
      <c r="B13" s="19" t="s">
        <v>24</v>
      </c>
      <c r="C13" s="19" t="s">
        <v>25</v>
      </c>
    </row>
    <row r="14" ht="15.75" customHeight="1">
      <c r="A14" s="16" t="s">
        <v>26</v>
      </c>
      <c r="B14" s="21" t="s">
        <v>27</v>
      </c>
      <c r="C14" s="22" t="s">
        <v>28</v>
      </c>
    </row>
    <row r="15" ht="15.75" customHeight="1">
      <c r="A15" s="23"/>
      <c r="B15" s="24"/>
      <c r="C15" s="25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ht="125.25" customHeight="1">
      <c r="A16" s="26"/>
      <c r="B16" s="27"/>
      <c r="C16" s="28"/>
    </row>
    <row r="17" ht="15.75" customHeight="1">
      <c r="A17" s="20" t="s">
        <v>5</v>
      </c>
      <c r="B17" s="17" t="s">
        <v>29</v>
      </c>
      <c r="C17" s="17" t="s">
        <v>30</v>
      </c>
    </row>
    <row r="18" ht="15.75" customHeight="1">
      <c r="A18" s="29" t="s">
        <v>8</v>
      </c>
      <c r="B18" s="30" t="s">
        <v>31</v>
      </c>
      <c r="C18" s="19" t="s">
        <v>32</v>
      </c>
    </row>
    <row r="19" ht="15.75" customHeight="1">
      <c r="A19" s="31" t="s">
        <v>11</v>
      </c>
      <c r="B19" s="32" t="s">
        <v>33</v>
      </c>
      <c r="C19" s="19" t="s">
        <v>34</v>
      </c>
    </row>
    <row r="20" ht="15.75" customHeight="1">
      <c r="A20" s="31" t="s">
        <v>14</v>
      </c>
      <c r="B20" s="19" t="s">
        <v>35</v>
      </c>
      <c r="C20" s="19" t="s">
        <v>36</v>
      </c>
    </row>
    <row r="21" ht="15.75" customHeight="1">
      <c r="A21" s="31" t="s">
        <v>17</v>
      </c>
      <c r="B21" s="19" t="s">
        <v>37</v>
      </c>
      <c r="C21" s="19" t="s">
        <v>36</v>
      </c>
    </row>
    <row r="22" ht="15.75" customHeight="1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ht="171.0" customHeight="1">
      <c r="A23" s="10"/>
      <c r="B23" s="33"/>
      <c r="C23" s="33"/>
    </row>
    <row r="24" ht="15.75" customHeight="1">
      <c r="A24" s="34" t="s">
        <v>5</v>
      </c>
      <c r="B24" s="17" t="s">
        <v>38</v>
      </c>
      <c r="C24" s="17" t="s">
        <v>39</v>
      </c>
    </row>
    <row r="25" ht="15.75" customHeight="1">
      <c r="A25" s="34" t="s">
        <v>8</v>
      </c>
      <c r="B25" s="19" t="s">
        <v>40</v>
      </c>
      <c r="C25" s="19" t="s">
        <v>41</v>
      </c>
    </row>
    <row r="26" ht="15.75" customHeight="1">
      <c r="A26" s="34" t="s">
        <v>11</v>
      </c>
      <c r="B26" s="19" t="s">
        <v>42</v>
      </c>
      <c r="C26" s="19" t="s">
        <v>43</v>
      </c>
    </row>
    <row r="27" ht="15.75" customHeight="1">
      <c r="A27" s="34" t="s">
        <v>14</v>
      </c>
      <c r="B27" s="19" t="s">
        <v>44</v>
      </c>
      <c r="C27" s="19" t="s">
        <v>45</v>
      </c>
    </row>
    <row r="28" ht="15.75" customHeight="1">
      <c r="A28" s="34" t="s">
        <v>17</v>
      </c>
      <c r="B28" s="19" t="s">
        <v>46</v>
      </c>
      <c r="C28" s="35" t="s">
        <v>47</v>
      </c>
    </row>
    <row r="29" ht="15.75" customHeight="1">
      <c r="A29" s="34" t="s">
        <v>20</v>
      </c>
      <c r="B29" s="19" t="s">
        <v>48</v>
      </c>
      <c r="C29" s="19" t="s">
        <v>49</v>
      </c>
    </row>
    <row r="30" ht="15.75" customHeight="1">
      <c r="A30" s="34" t="s">
        <v>23</v>
      </c>
      <c r="B30" s="30" t="s">
        <v>50</v>
      </c>
      <c r="C30" s="19" t="s">
        <v>51</v>
      </c>
    </row>
    <row r="31" ht="15.75" customHeight="1">
      <c r="A31" s="34" t="s">
        <v>26</v>
      </c>
      <c r="B31" s="36" t="s">
        <v>52</v>
      </c>
      <c r="C31" s="37" t="s">
        <v>53</v>
      </c>
    </row>
    <row r="32" ht="15.75" customHeight="1">
      <c r="A32" s="10"/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ht="125.25" customHeight="1">
      <c r="A33" s="10"/>
      <c r="B33" s="33"/>
      <c r="C33" s="33"/>
    </row>
    <row r="34" ht="39.75" customHeight="1">
      <c r="A34" s="34" t="s">
        <v>5</v>
      </c>
      <c r="B34" s="38" t="s">
        <v>54</v>
      </c>
      <c r="C34" s="19" t="s">
        <v>55</v>
      </c>
    </row>
    <row r="35" ht="40.5" customHeight="1">
      <c r="A35" s="34" t="s">
        <v>8</v>
      </c>
      <c r="B35" s="38" t="s">
        <v>56</v>
      </c>
      <c r="C35" s="19" t="s">
        <v>57</v>
      </c>
    </row>
    <row r="36" ht="49.5" customHeight="1">
      <c r="A36" s="34" t="s">
        <v>11</v>
      </c>
      <c r="B36" s="38" t="s">
        <v>58</v>
      </c>
      <c r="C36" s="19" t="s">
        <v>59</v>
      </c>
    </row>
    <row r="37" ht="36.0" customHeight="1">
      <c r="A37" s="34" t="s">
        <v>14</v>
      </c>
      <c r="B37" s="38" t="s">
        <v>60</v>
      </c>
      <c r="C37" s="19" t="s">
        <v>61</v>
      </c>
    </row>
    <row r="38" ht="37.5" customHeight="1">
      <c r="A38" s="34" t="s">
        <v>17</v>
      </c>
      <c r="B38" s="38" t="s">
        <v>62</v>
      </c>
      <c r="C38" s="19" t="s">
        <v>63</v>
      </c>
    </row>
    <row r="39" ht="38.25" customHeight="1">
      <c r="A39" s="34" t="s">
        <v>20</v>
      </c>
      <c r="B39" s="39" t="s">
        <v>64</v>
      </c>
      <c r="C39" s="19" t="s">
        <v>65</v>
      </c>
    </row>
    <row r="40" ht="38.25" customHeight="1">
      <c r="A40" s="34" t="s">
        <v>23</v>
      </c>
      <c r="B40" s="38" t="s">
        <v>66</v>
      </c>
      <c r="C40" s="19" t="s">
        <v>67</v>
      </c>
    </row>
    <row r="41" ht="36.0" customHeight="1">
      <c r="A41" s="34" t="s">
        <v>26</v>
      </c>
      <c r="B41" s="40" t="s">
        <v>68</v>
      </c>
      <c r="C41" s="19" t="s">
        <v>69</v>
      </c>
    </row>
    <row r="42" ht="27.0" customHeight="1">
      <c r="A42" s="34" t="s">
        <v>70</v>
      </c>
      <c r="B42" s="41" t="s">
        <v>71</v>
      </c>
      <c r="C42" s="22" t="s">
        <v>72</v>
      </c>
    </row>
    <row r="43" ht="16.5" customHeight="1">
      <c r="A43" s="10"/>
      <c r="B43" s="42"/>
      <c r="C43" s="4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ht="49.5" customHeight="1">
      <c r="A44" s="10"/>
      <c r="B44" s="44"/>
      <c r="C44" s="45"/>
    </row>
    <row r="45" ht="40.5" customHeight="1">
      <c r="A45" s="34" t="s">
        <v>5</v>
      </c>
      <c r="B45" s="38" t="s">
        <v>73</v>
      </c>
      <c r="C45" s="17" t="s">
        <v>74</v>
      </c>
    </row>
    <row r="46" ht="48.0" customHeight="1">
      <c r="A46" s="34" t="s">
        <v>8</v>
      </c>
      <c r="B46" s="46" t="s">
        <v>75</v>
      </c>
      <c r="C46" s="19" t="s">
        <v>76</v>
      </c>
    </row>
    <row r="47" ht="48.0" customHeight="1">
      <c r="A47" s="34" t="s">
        <v>11</v>
      </c>
      <c r="B47" s="46" t="s">
        <v>77</v>
      </c>
      <c r="C47" s="19" t="s">
        <v>78</v>
      </c>
    </row>
    <row r="48" ht="63.0" customHeight="1">
      <c r="A48" s="31" t="s">
        <v>14</v>
      </c>
      <c r="B48" s="47" t="s">
        <v>79</v>
      </c>
      <c r="C48" s="22" t="s">
        <v>80</v>
      </c>
    </row>
    <row r="49" ht="16.5" customHeight="1">
      <c r="A49" s="48"/>
      <c r="B49" s="49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ht="16.5" customHeight="1">
      <c r="A50" s="52"/>
      <c r="B50" s="44"/>
      <c r="C50" s="45"/>
    </row>
    <row r="51" ht="15.75" customHeight="1">
      <c r="A51" s="53"/>
      <c r="B51" s="53" t="s">
        <v>81</v>
      </c>
      <c r="C51" s="7"/>
    </row>
    <row r="52" ht="15.75" customHeight="1">
      <c r="A52" s="54"/>
      <c r="B52" s="15" t="s">
        <v>82</v>
      </c>
      <c r="C52" s="15" t="s">
        <v>83</v>
      </c>
    </row>
    <row r="53" ht="15.75" customHeight="1">
      <c r="A53" s="52"/>
      <c r="B53" s="55" t="s">
        <v>84</v>
      </c>
      <c r="C53" s="56" t="s">
        <v>85</v>
      </c>
    </row>
    <row r="54" ht="15.75" customHeight="1">
      <c r="A54" s="52"/>
      <c r="B54" s="57" t="s">
        <v>86</v>
      </c>
      <c r="C54" s="35" t="s">
        <v>87</v>
      </c>
    </row>
    <row r="55" ht="15.75" customHeight="1">
      <c r="A55" s="52"/>
      <c r="B55" s="19" t="s">
        <v>88</v>
      </c>
      <c r="C55" s="58" t="s">
        <v>89</v>
      </c>
    </row>
    <row r="56" ht="15.75" customHeight="1">
      <c r="A56" s="52"/>
      <c r="B56" s="59" t="s">
        <v>90</v>
      </c>
      <c r="C56" s="56" t="s">
        <v>91</v>
      </c>
    </row>
    <row r="57" ht="15.75" customHeight="1">
      <c r="A57" s="52"/>
      <c r="B57" s="22" t="s">
        <v>92</v>
      </c>
      <c r="C57" s="60" t="s">
        <v>93</v>
      </c>
    </row>
    <row r="58" ht="15.75" customHeight="1">
      <c r="A58" s="4"/>
    </row>
    <row r="59" ht="15.75" customHeight="1">
      <c r="A59" s="61"/>
      <c r="B59" s="62" t="s">
        <v>94</v>
      </c>
    </row>
    <row r="60" ht="260.25" customHeight="1">
      <c r="A60" s="63"/>
      <c r="B60" s="64"/>
    </row>
    <row r="61" ht="285.75" customHeight="1">
      <c r="A61" s="63"/>
      <c r="B61" s="65" t="s">
        <v>95</v>
      </c>
    </row>
    <row r="62" ht="334.5" customHeight="1">
      <c r="A62" s="4"/>
      <c r="B62" s="4"/>
      <c r="C62" s="4"/>
      <c r="D62" s="4"/>
      <c r="E62" s="4"/>
      <c r="F62" s="4"/>
      <c r="G62" s="4"/>
    </row>
    <row r="63" ht="15.75" customHeight="1">
      <c r="A63" s="66"/>
      <c r="B63" s="66"/>
      <c r="C63" s="66"/>
      <c r="D63" s="66"/>
      <c r="E63" s="66"/>
      <c r="F63" s="66"/>
      <c r="G63" s="66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ht="15.75" customHeight="1">
      <c r="A64" s="67"/>
      <c r="B64" s="67" t="s">
        <v>96</v>
      </c>
      <c r="C64" s="4"/>
      <c r="D64" s="4"/>
      <c r="E64" s="4"/>
      <c r="F64" s="4"/>
      <c r="G64" s="4"/>
    </row>
    <row r="65" ht="15.75" customHeight="1">
      <c r="A65" s="63"/>
      <c r="B65" s="68" t="s">
        <v>97</v>
      </c>
      <c r="C65" s="69" t="s">
        <v>98</v>
      </c>
    </row>
    <row r="66" ht="15.75" customHeight="1">
      <c r="A66" s="70" t="s">
        <v>5</v>
      </c>
      <c r="B66" s="71" t="s">
        <v>99</v>
      </c>
      <c r="C66" s="72" t="s">
        <v>100</v>
      </c>
    </row>
    <row r="67" ht="15.75" customHeight="1">
      <c r="A67" s="70" t="s">
        <v>8</v>
      </c>
      <c r="B67" s="71" t="s">
        <v>101</v>
      </c>
      <c r="C67" s="73" t="s">
        <v>102</v>
      </c>
    </row>
    <row r="68" ht="15.75" customHeight="1">
      <c r="A68" s="74" t="s">
        <v>11</v>
      </c>
      <c r="B68" s="71" t="s">
        <v>103</v>
      </c>
      <c r="C68" s="73" t="s">
        <v>102</v>
      </c>
    </row>
    <row r="69" ht="15.75" customHeight="1">
      <c r="A69" s="31" t="s">
        <v>14</v>
      </c>
      <c r="B69" s="71" t="s">
        <v>104</v>
      </c>
      <c r="C69" s="73" t="s">
        <v>102</v>
      </c>
    </row>
    <row r="70" ht="15.75" customHeight="1">
      <c r="A70" s="31" t="s">
        <v>17</v>
      </c>
      <c r="B70" s="45" t="s">
        <v>105</v>
      </c>
      <c r="C70" s="72" t="s">
        <v>100</v>
      </c>
    </row>
    <row r="71" ht="15.75" customHeight="1">
      <c r="A71" s="31" t="s">
        <v>20</v>
      </c>
      <c r="B71" s="45" t="s">
        <v>106</v>
      </c>
      <c r="C71" s="72" t="s">
        <v>100</v>
      </c>
    </row>
    <row r="72" ht="15.75" customHeight="1">
      <c r="A72" s="31" t="s">
        <v>23</v>
      </c>
      <c r="B72" s="45" t="s">
        <v>107</v>
      </c>
      <c r="C72" s="73" t="s">
        <v>108</v>
      </c>
    </row>
    <row r="73" ht="15.75" customHeight="1">
      <c r="A73" s="31" t="s">
        <v>26</v>
      </c>
      <c r="B73" s="45" t="s">
        <v>109</v>
      </c>
      <c r="C73" s="73" t="s">
        <v>108</v>
      </c>
    </row>
    <row r="74" ht="15.75" customHeight="1">
      <c r="A74" s="31" t="s">
        <v>70</v>
      </c>
      <c r="B74" s="45" t="s">
        <v>110</v>
      </c>
      <c r="C74" s="73" t="s">
        <v>111</v>
      </c>
    </row>
    <row r="75" ht="15.75" customHeight="1">
      <c r="A75" s="31" t="s">
        <v>112</v>
      </c>
      <c r="B75" s="71" t="s">
        <v>113</v>
      </c>
      <c r="C75" s="72" t="s">
        <v>100</v>
      </c>
    </row>
    <row r="76" ht="15.75" customHeight="1">
      <c r="A76" s="4"/>
      <c r="B76" s="71"/>
    </row>
    <row r="77" ht="399.75" customHeight="1">
      <c r="A77" s="4"/>
      <c r="B77" s="75"/>
    </row>
    <row r="78" ht="15.75" customHeight="1">
      <c r="A78" s="4"/>
      <c r="B78" s="76" t="s">
        <v>114</v>
      </c>
    </row>
    <row r="79" ht="15.75" customHeight="1">
      <c r="A79" s="66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</row>
    <row r="80" ht="15.75" customHeight="1">
      <c r="A80" s="67"/>
      <c r="B80" s="67" t="s">
        <v>115</v>
      </c>
      <c r="C80" s="4"/>
      <c r="D80" s="4"/>
    </row>
    <row r="81" ht="18.75" customHeight="1">
      <c r="A81" s="77"/>
      <c r="B81" s="78" t="s">
        <v>116</v>
      </c>
      <c r="C81" s="79" t="s">
        <v>117</v>
      </c>
      <c r="D81" s="79" t="s">
        <v>118</v>
      </c>
      <c r="E81" s="80" t="s">
        <v>119</v>
      </c>
      <c r="F81" s="81" t="s">
        <v>120</v>
      </c>
      <c r="G81" s="78" t="s">
        <v>121</v>
      </c>
    </row>
    <row r="82" ht="92.25" customHeight="1">
      <c r="A82" s="77"/>
      <c r="B82" s="82" t="s">
        <v>122</v>
      </c>
      <c r="C82" s="82" t="s">
        <v>123</v>
      </c>
      <c r="D82" s="83" t="s">
        <v>124</v>
      </c>
      <c r="E82" s="83" t="s">
        <v>125</v>
      </c>
      <c r="F82" s="83" t="s">
        <v>126</v>
      </c>
      <c r="G82" s="83" t="s">
        <v>127</v>
      </c>
    </row>
    <row r="83" ht="174.0" customHeight="1">
      <c r="A83" s="77"/>
      <c r="B83" s="82" t="s">
        <v>122</v>
      </c>
      <c r="C83" s="82" t="s">
        <v>128</v>
      </c>
      <c r="D83" s="83" t="s">
        <v>129</v>
      </c>
      <c r="E83" s="83" t="s">
        <v>130</v>
      </c>
      <c r="F83" s="83" t="s">
        <v>131</v>
      </c>
      <c r="G83" s="83" t="s">
        <v>108</v>
      </c>
    </row>
    <row r="84" ht="91.5" customHeight="1">
      <c r="A84" s="77"/>
      <c r="B84" s="82" t="s">
        <v>132</v>
      </c>
      <c r="C84" s="82" t="s">
        <v>133</v>
      </c>
      <c r="D84" s="83" t="s">
        <v>134</v>
      </c>
      <c r="E84" s="83" t="s">
        <v>125</v>
      </c>
      <c r="F84" s="83" t="s">
        <v>126</v>
      </c>
      <c r="G84" s="83" t="s">
        <v>127</v>
      </c>
    </row>
    <row r="85" ht="18.75" customHeight="1">
      <c r="A85" s="77"/>
      <c r="B85" s="77"/>
      <c r="C85" s="4"/>
      <c r="D85" s="4"/>
    </row>
    <row r="86" ht="18.75" customHeight="1">
      <c r="A86" s="77"/>
      <c r="B86" s="84" t="s">
        <v>135</v>
      </c>
      <c r="C86" s="4"/>
      <c r="D86" s="4"/>
    </row>
    <row r="87" ht="18.75" customHeight="1">
      <c r="A87" s="77"/>
      <c r="B87" s="84" t="s">
        <v>136</v>
      </c>
      <c r="C87" s="4"/>
      <c r="D87" s="4"/>
    </row>
    <row r="88" ht="18.75" customHeight="1">
      <c r="A88" s="77"/>
      <c r="B88" s="84" t="s">
        <v>137</v>
      </c>
      <c r="C88" s="4"/>
      <c r="D88" s="4"/>
    </row>
    <row r="89" ht="18.75" customHeight="1">
      <c r="A89" s="77"/>
      <c r="B89" s="77"/>
      <c r="C89" s="4"/>
      <c r="D89" s="4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</row>
    <row r="90" ht="15.75" customHeight="1">
      <c r="A90" s="86"/>
      <c r="B90" s="87" t="s">
        <v>138</v>
      </c>
      <c r="C90" s="7"/>
      <c r="D90" s="7"/>
      <c r="E90" s="7"/>
    </row>
    <row r="91" ht="15.75" customHeight="1">
      <c r="A91" s="88"/>
      <c r="B91" s="89"/>
      <c r="C91" s="90" t="s">
        <v>139</v>
      </c>
      <c r="D91" s="90" t="s">
        <v>140</v>
      </c>
      <c r="E91" s="90" t="s">
        <v>141</v>
      </c>
    </row>
    <row r="92" ht="15.75" customHeight="1">
      <c r="A92" s="91">
        <v>1.0</v>
      </c>
      <c r="B92" s="92" t="s">
        <v>142</v>
      </c>
      <c r="C92" s="93">
        <v>1200000.0</v>
      </c>
      <c r="D92" s="94">
        <v>1200000.0</v>
      </c>
      <c r="E92" s="94">
        <v>1200000.0</v>
      </c>
    </row>
    <row r="93" ht="15.75" customHeight="1">
      <c r="A93" s="91">
        <v>2.0</v>
      </c>
      <c r="B93" s="92" t="s">
        <v>143</v>
      </c>
      <c r="C93" s="95">
        <v>0.1</v>
      </c>
      <c r="D93" s="96">
        <v>0.15</v>
      </c>
      <c r="E93" s="96">
        <v>0.05</v>
      </c>
    </row>
    <row r="94" ht="15.75" customHeight="1">
      <c r="A94" s="91">
        <v>3.0</v>
      </c>
      <c r="B94" s="92" t="s">
        <v>144</v>
      </c>
      <c r="C94" s="97">
        <f t="shared" ref="C94:E94" si="1">C92*C93</f>
        <v>120000</v>
      </c>
      <c r="D94" s="98">
        <f t="shared" si="1"/>
        <v>180000</v>
      </c>
      <c r="E94" s="98">
        <f t="shared" si="1"/>
        <v>60000</v>
      </c>
    </row>
    <row r="95" ht="15.75" customHeight="1">
      <c r="A95" s="91">
        <v>4.0</v>
      </c>
      <c r="B95" s="92" t="s">
        <v>145</v>
      </c>
      <c r="C95" s="97">
        <f t="shared" ref="C95:E95" si="2">C92+C94</f>
        <v>1320000</v>
      </c>
      <c r="D95" s="98">
        <f t="shared" si="2"/>
        <v>1380000</v>
      </c>
      <c r="E95" s="98">
        <f t="shared" si="2"/>
        <v>1260000</v>
      </c>
    </row>
    <row r="96" ht="15.75" customHeight="1">
      <c r="A96" s="99"/>
      <c r="B96" s="100"/>
      <c r="C96" s="101"/>
      <c r="D96" s="89"/>
      <c r="E96" s="89"/>
    </row>
    <row r="97" ht="15.75" customHeight="1">
      <c r="A97" s="91">
        <v>5.0</v>
      </c>
      <c r="B97" s="92" t="s">
        <v>146</v>
      </c>
      <c r="C97" s="93">
        <v>400000.0</v>
      </c>
      <c r="D97" s="94">
        <v>400000.0</v>
      </c>
      <c r="E97" s="94">
        <v>400000.0</v>
      </c>
    </row>
    <row r="98" ht="15.75" customHeight="1">
      <c r="A98" s="91">
        <v>6.0</v>
      </c>
      <c r="B98" s="92" t="s">
        <v>147</v>
      </c>
      <c r="C98" s="102">
        <v>0.0</v>
      </c>
      <c r="D98" s="94">
        <v>50000.0</v>
      </c>
      <c r="E98" s="103">
        <v>0.0</v>
      </c>
    </row>
    <row r="99" ht="15.75" customHeight="1">
      <c r="A99" s="91">
        <v>7.0</v>
      </c>
      <c r="B99" s="92" t="s">
        <v>148</v>
      </c>
      <c r="C99" s="97">
        <f t="shared" ref="C99:E99" si="3">C97+C98</f>
        <v>400000</v>
      </c>
      <c r="D99" s="98">
        <f t="shared" si="3"/>
        <v>450000</v>
      </c>
      <c r="E99" s="98">
        <f t="shared" si="3"/>
        <v>400000</v>
      </c>
    </row>
    <row r="100" ht="15.75" customHeight="1">
      <c r="A100" s="104"/>
      <c r="B100" s="100"/>
      <c r="C100" s="101"/>
      <c r="D100" s="89"/>
      <c r="E100" s="89"/>
    </row>
    <row r="101" ht="15.75" customHeight="1">
      <c r="A101" s="91">
        <v>8.0</v>
      </c>
      <c r="B101" s="92" t="s">
        <v>149</v>
      </c>
      <c r="C101" s="105">
        <v>0.4</v>
      </c>
      <c r="D101" s="105">
        <v>0.4</v>
      </c>
      <c r="E101" s="105">
        <v>0.4</v>
      </c>
    </row>
    <row r="102" ht="15.75" customHeight="1">
      <c r="A102" s="91">
        <v>9.0</v>
      </c>
      <c r="B102" s="92" t="s">
        <v>150</v>
      </c>
      <c r="C102" s="105">
        <v>0.4</v>
      </c>
      <c r="D102" s="106">
        <v>0.35</v>
      </c>
      <c r="E102" s="105">
        <v>0.4</v>
      </c>
    </row>
    <row r="103" ht="15.75" customHeight="1">
      <c r="A103" s="104"/>
      <c r="B103" s="100"/>
      <c r="C103" s="101"/>
      <c r="D103" s="89"/>
      <c r="E103" s="89"/>
    </row>
    <row r="104" ht="15.75" customHeight="1">
      <c r="A104" s="91">
        <v>10.0</v>
      </c>
      <c r="B104" s="92" t="s">
        <v>151</v>
      </c>
      <c r="C104" s="97">
        <f t="shared" ref="C104:E104" si="4">C97/C101</f>
        <v>1000000</v>
      </c>
      <c r="D104" s="98">
        <f t="shared" si="4"/>
        <v>1000000</v>
      </c>
      <c r="E104" s="98">
        <f t="shared" si="4"/>
        <v>1000000</v>
      </c>
    </row>
    <row r="105" ht="15.75" customHeight="1">
      <c r="A105" s="91">
        <v>11.0</v>
      </c>
      <c r="B105" s="107" t="s">
        <v>152</v>
      </c>
      <c r="C105" s="108">
        <f t="shared" ref="C105:E105" si="5">C99/C102</f>
        <v>1000000</v>
      </c>
      <c r="D105" s="109">
        <f t="shared" si="5"/>
        <v>1285714.286</v>
      </c>
      <c r="E105" s="109">
        <f t="shared" si="5"/>
        <v>1000000</v>
      </c>
    </row>
    <row r="106" ht="15.75" customHeight="1">
      <c r="A106" s="91">
        <v>12.0</v>
      </c>
      <c r="B106" s="107" t="s">
        <v>153</v>
      </c>
      <c r="C106" s="108">
        <f t="shared" ref="C106:E106" si="6">C105-C104</f>
        <v>0</v>
      </c>
      <c r="D106" s="109">
        <f t="shared" si="6"/>
        <v>285714.2857</v>
      </c>
      <c r="E106" s="109">
        <f t="shared" si="6"/>
        <v>0</v>
      </c>
    </row>
    <row r="107" ht="15.75" customHeight="1">
      <c r="A107" s="110"/>
      <c r="B107" s="111" t="s">
        <v>154</v>
      </c>
    </row>
    <row r="108" ht="15.75" customHeight="1">
      <c r="A108" s="112">
        <v>13.0</v>
      </c>
      <c r="B108" s="113" t="s">
        <v>155</v>
      </c>
      <c r="C108" s="109">
        <f t="shared" ref="C108:E108" si="7">C94*C102-C98</f>
        <v>48000</v>
      </c>
      <c r="D108" s="109">
        <f t="shared" si="7"/>
        <v>13000</v>
      </c>
      <c r="E108" s="109">
        <f t="shared" si="7"/>
        <v>24000</v>
      </c>
    </row>
    <row r="109" ht="15.75" customHeight="1">
      <c r="A109" s="114">
        <v>14.0</v>
      </c>
      <c r="B109" s="113" t="s">
        <v>156</v>
      </c>
      <c r="C109" s="115">
        <v>100000.0</v>
      </c>
      <c r="D109" s="115">
        <v>50000.0</v>
      </c>
      <c r="E109" s="115">
        <v>150000.0</v>
      </c>
    </row>
    <row r="110" ht="15.75" customHeight="1">
      <c r="A110" s="114">
        <v>15.0</v>
      </c>
      <c r="B110" s="89" t="s">
        <v>157</v>
      </c>
      <c r="C110" s="116">
        <f t="shared" ref="C110:E110" si="8">C109/C108</f>
        <v>2.083333333</v>
      </c>
      <c r="D110" s="116">
        <f t="shared" si="8"/>
        <v>3.846153846</v>
      </c>
      <c r="E110" s="116">
        <f t="shared" si="8"/>
        <v>6.25</v>
      </c>
    </row>
    <row r="111" ht="15.75" customHeight="1">
      <c r="A111" s="114">
        <v>16.0</v>
      </c>
      <c r="B111" s="89" t="s">
        <v>158</v>
      </c>
      <c r="C111" s="106">
        <v>1.0</v>
      </c>
      <c r="D111" s="106">
        <v>0.5</v>
      </c>
      <c r="E111" s="106">
        <v>1.0</v>
      </c>
    </row>
    <row r="112" ht="15.75" customHeight="1">
      <c r="A112" s="114">
        <v>17.0</v>
      </c>
      <c r="B112" s="89" t="s">
        <v>159</v>
      </c>
      <c r="C112" s="117">
        <v>0.25</v>
      </c>
      <c r="D112" s="117">
        <v>0.25</v>
      </c>
      <c r="E112" s="117">
        <v>0.25</v>
      </c>
    </row>
    <row r="113" ht="15.75" customHeight="1">
      <c r="A113" s="114">
        <v>18.0</v>
      </c>
      <c r="B113" s="89" t="s">
        <v>160</v>
      </c>
      <c r="C113" s="116">
        <f t="shared" ref="C113:E113" si="9">C111+C111*C112</f>
        <v>1.25</v>
      </c>
      <c r="D113" s="116">
        <f t="shared" si="9"/>
        <v>0.625</v>
      </c>
      <c r="E113" s="116">
        <f t="shared" si="9"/>
        <v>1.25</v>
      </c>
    </row>
    <row r="114" ht="15.75" customHeight="1">
      <c r="A114" s="114">
        <v>19.0</v>
      </c>
      <c r="B114" s="89" t="s">
        <v>161</v>
      </c>
      <c r="C114" s="116">
        <f t="shared" ref="C114:E114" si="10">C110+C113</f>
        <v>3.333333333</v>
      </c>
      <c r="D114" s="116">
        <f t="shared" si="10"/>
        <v>4.471153846</v>
      </c>
      <c r="E114" s="116">
        <f t="shared" si="10"/>
        <v>7.5</v>
      </c>
    </row>
    <row r="115" ht="15.75" customHeight="1">
      <c r="A115" s="52"/>
      <c r="B115" s="118" t="s">
        <v>162</v>
      </c>
      <c r="C115" s="33"/>
      <c r="D115" s="33"/>
      <c r="E115" s="33"/>
      <c r="F115" s="33"/>
    </row>
    <row r="116" ht="15.75" customHeight="1">
      <c r="A116" s="52"/>
      <c r="B116" s="119" t="s">
        <v>163</v>
      </c>
      <c r="C116" s="120" t="s">
        <v>164</v>
      </c>
      <c r="D116" s="121"/>
      <c r="E116" s="33"/>
      <c r="F116" s="33"/>
    </row>
    <row r="117" ht="15.75" customHeight="1">
      <c r="A117" s="122"/>
      <c r="B117" s="123" t="s">
        <v>165</v>
      </c>
      <c r="C117" s="33"/>
      <c r="D117" s="33"/>
      <c r="E117" s="33"/>
      <c r="F117" s="33"/>
    </row>
    <row r="118" ht="15.75" customHeight="1">
      <c r="A118" s="4"/>
      <c r="B118" s="124" t="s">
        <v>166</v>
      </c>
      <c r="C118" s="125"/>
      <c r="D118" s="33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</row>
    <row r="119" ht="15.75" customHeight="1">
      <c r="A119" s="4"/>
      <c r="B119" s="119" t="s">
        <v>167</v>
      </c>
      <c r="C119" s="125"/>
      <c r="D119" s="33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</row>
    <row r="120" ht="15.75" customHeight="1">
      <c r="A120" s="4"/>
      <c r="B120" s="125"/>
      <c r="C120" s="125"/>
      <c r="D120" s="33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</row>
    <row r="121" ht="15.75" customHeight="1">
      <c r="A121" s="66"/>
      <c r="B121" s="127"/>
      <c r="C121" s="127"/>
      <c r="D121" s="4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</row>
    <row r="122" ht="15.75" customHeight="1">
      <c r="A122" s="4"/>
      <c r="B122" s="129" t="s">
        <v>168</v>
      </c>
      <c r="C122" s="4"/>
      <c r="D122" s="4"/>
    </row>
    <row r="123" ht="15.75" customHeight="1">
      <c r="A123" s="4"/>
      <c r="B123" s="4"/>
      <c r="C123" s="4"/>
      <c r="D123" s="4"/>
    </row>
    <row r="124" ht="15.75" customHeight="1">
      <c r="A124" s="33"/>
      <c r="B124" s="3" t="s">
        <v>169</v>
      </c>
    </row>
    <row r="125" ht="15.75" customHeight="1">
      <c r="A125" s="33"/>
      <c r="B125" s="3" t="s">
        <v>170</v>
      </c>
    </row>
    <row r="126" ht="124.5" customHeight="1">
      <c r="A126" s="33"/>
      <c r="B126" s="33"/>
    </row>
    <row r="127" ht="21.75" customHeight="1">
      <c r="A127" s="33"/>
      <c r="B127" s="33"/>
    </row>
    <row r="128" ht="21.75" customHeight="1">
      <c r="A128" s="33"/>
      <c r="B128" s="130" t="s">
        <v>171</v>
      </c>
      <c r="C128" s="130" t="s">
        <v>172</v>
      </c>
    </row>
    <row r="129" ht="36.0" customHeight="1">
      <c r="A129" s="33"/>
      <c r="B129" s="131" t="s">
        <v>173</v>
      </c>
      <c r="C129" s="132" t="s">
        <v>174</v>
      </c>
    </row>
    <row r="130" ht="21.75" customHeight="1">
      <c r="A130" s="33"/>
      <c r="B130" s="133" t="s">
        <v>175</v>
      </c>
      <c r="C130" s="134" t="s">
        <v>176</v>
      </c>
    </row>
    <row r="131" ht="21.75" customHeight="1">
      <c r="A131" s="33"/>
      <c r="B131" s="133" t="s">
        <v>177</v>
      </c>
      <c r="C131" s="135" t="s">
        <v>131</v>
      </c>
    </row>
    <row r="132" ht="18.0" customHeight="1">
      <c r="A132" s="136"/>
      <c r="B132" s="133" t="s">
        <v>178</v>
      </c>
      <c r="C132" s="135" t="s">
        <v>179</v>
      </c>
    </row>
    <row r="133" ht="18.0" customHeight="1">
      <c r="A133" s="137"/>
      <c r="B133" s="138"/>
      <c r="C133" s="139"/>
    </row>
    <row r="134" ht="18.0" customHeight="1">
      <c r="A134" s="136"/>
      <c r="B134" s="140" t="s">
        <v>180</v>
      </c>
      <c r="C134" s="141" t="s">
        <v>181</v>
      </c>
      <c r="D134" s="142" t="s">
        <v>182</v>
      </c>
    </row>
    <row r="135" ht="15.75" customHeight="1">
      <c r="A135" s="143">
        <v>1.0</v>
      </c>
      <c r="B135" s="144" t="s">
        <v>183</v>
      </c>
      <c r="C135" s="145" t="s">
        <v>184</v>
      </c>
      <c r="D135" s="145" t="s">
        <v>131</v>
      </c>
    </row>
    <row r="136" ht="15.75" customHeight="1">
      <c r="A136" s="143">
        <v>2.0</v>
      </c>
      <c r="B136" s="146" t="s">
        <v>185</v>
      </c>
      <c r="C136" s="145" t="s">
        <v>186</v>
      </c>
      <c r="D136" s="145" t="s">
        <v>174</v>
      </c>
    </row>
    <row r="137" ht="15.75" customHeight="1">
      <c r="A137" s="147">
        <v>3.0</v>
      </c>
      <c r="B137" s="148" t="s">
        <v>187</v>
      </c>
      <c r="C137" s="149" t="s">
        <v>188</v>
      </c>
      <c r="D137" s="145" t="s">
        <v>174</v>
      </c>
    </row>
    <row r="138" ht="15.75" customHeight="1">
      <c r="A138" s="147">
        <v>4.0</v>
      </c>
      <c r="B138" s="150" t="s">
        <v>189</v>
      </c>
      <c r="C138" s="151" t="s">
        <v>190</v>
      </c>
      <c r="D138" s="145" t="s">
        <v>191</v>
      </c>
    </row>
    <row r="139" ht="15.75" customHeight="1">
      <c r="A139" s="147">
        <v>5.0</v>
      </c>
      <c r="B139" s="148" t="s">
        <v>192</v>
      </c>
      <c r="C139" s="152" t="s">
        <v>193</v>
      </c>
      <c r="D139" s="145" t="s">
        <v>176</v>
      </c>
    </row>
    <row r="140" ht="15.75" customHeight="1">
      <c r="A140" s="147">
        <v>6.0</v>
      </c>
      <c r="B140" s="148" t="s">
        <v>194</v>
      </c>
      <c r="C140" s="152" t="s">
        <v>182</v>
      </c>
      <c r="D140" s="145" t="s">
        <v>179</v>
      </c>
    </row>
    <row r="141" ht="15.75" customHeight="1">
      <c r="A141" s="147">
        <v>7.0</v>
      </c>
      <c r="B141" s="150" t="s">
        <v>195</v>
      </c>
      <c r="C141" s="152" t="s">
        <v>196</v>
      </c>
      <c r="D141" s="145" t="s">
        <v>131</v>
      </c>
    </row>
    <row r="142" ht="15.75" customHeight="1">
      <c r="A142" s="147">
        <v>8.0</v>
      </c>
      <c r="B142" s="153" t="s">
        <v>197</v>
      </c>
      <c r="C142" s="152" t="s">
        <v>198</v>
      </c>
      <c r="D142" s="145" t="s">
        <v>176</v>
      </c>
    </row>
    <row r="143" ht="15.75" customHeight="1">
      <c r="A143" s="33"/>
      <c r="B143" s="33"/>
    </row>
    <row r="144" ht="15.75" customHeight="1">
      <c r="A144" s="154"/>
      <c r="B144" s="140" t="s">
        <v>199</v>
      </c>
      <c r="C144" s="155" t="s">
        <v>119</v>
      </c>
      <c r="D144" s="156" t="s">
        <v>182</v>
      </c>
    </row>
    <row r="145" ht="15.75" customHeight="1">
      <c r="A145" s="157">
        <v>1.0</v>
      </c>
      <c r="B145" s="158" t="s">
        <v>200</v>
      </c>
      <c r="C145" s="159" t="s">
        <v>201</v>
      </c>
      <c r="D145" s="160" t="s">
        <v>202</v>
      </c>
    </row>
    <row r="146" ht="15.75" customHeight="1">
      <c r="A146" s="161">
        <v>2.0</v>
      </c>
      <c r="B146" s="131" t="s">
        <v>203</v>
      </c>
      <c r="C146" s="159" t="s">
        <v>204</v>
      </c>
      <c r="D146" s="160" t="s">
        <v>205</v>
      </c>
    </row>
    <row r="147" ht="15.75" customHeight="1">
      <c r="A147" s="161">
        <v>3.0</v>
      </c>
      <c r="B147" s="158" t="s">
        <v>206</v>
      </c>
      <c r="C147" s="159" t="s">
        <v>207</v>
      </c>
      <c r="D147" s="131" t="s">
        <v>208</v>
      </c>
    </row>
    <row r="148" ht="15.75" customHeight="1">
      <c r="A148" s="162"/>
      <c r="B148" s="163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</row>
    <row r="149" ht="15.75" customHeight="1">
      <c r="A149" s="4"/>
    </row>
    <row r="150" ht="15.75" customHeight="1">
      <c r="A150" s="4"/>
      <c r="B150" s="164" t="s">
        <v>209</v>
      </c>
    </row>
    <row r="151" ht="15.75" customHeight="1">
      <c r="A151" s="4"/>
      <c r="B151" s="165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  <c r="B181" s="166" t="s">
        <v>210</v>
      </c>
      <c r="C181" s="166" t="s">
        <v>211</v>
      </c>
      <c r="D181" s="166" t="s">
        <v>212</v>
      </c>
      <c r="E181" s="166" t="s">
        <v>213</v>
      </c>
      <c r="F181" s="166" t="s">
        <v>214</v>
      </c>
    </row>
    <row r="182" ht="15.75" customHeight="1">
      <c r="A182" s="4"/>
      <c r="B182" s="167" t="s">
        <v>215</v>
      </c>
      <c r="C182" s="168">
        <v>7.0</v>
      </c>
      <c r="D182" s="168">
        <v>3.0</v>
      </c>
      <c r="E182" s="168">
        <v>10.0</v>
      </c>
      <c r="F182" s="169">
        <v>180.0</v>
      </c>
    </row>
    <row r="183" ht="15.75" customHeight="1">
      <c r="A183" s="4"/>
      <c r="B183" s="170" t="s">
        <v>216</v>
      </c>
      <c r="C183" s="171">
        <v>7.0</v>
      </c>
      <c r="D183" s="171">
        <v>6.0</v>
      </c>
      <c r="E183" s="171">
        <v>10.0</v>
      </c>
      <c r="F183" s="172">
        <v>420.0</v>
      </c>
    </row>
    <row r="184" ht="15.75" customHeight="1">
      <c r="A184" s="4"/>
      <c r="B184" s="170" t="s">
        <v>217</v>
      </c>
      <c r="C184" s="171">
        <v>6.0</v>
      </c>
      <c r="D184" s="171">
        <v>3.0</v>
      </c>
      <c r="E184" s="171">
        <v>10.0</v>
      </c>
      <c r="F184" s="173">
        <v>180.0</v>
      </c>
    </row>
    <row r="185" ht="15.75" customHeight="1">
      <c r="A185" s="4"/>
      <c r="B185" s="174" t="s">
        <v>218</v>
      </c>
      <c r="C185" s="171">
        <v>5.0</v>
      </c>
      <c r="D185" s="171">
        <v>2.0</v>
      </c>
      <c r="E185" s="171">
        <v>10.0</v>
      </c>
      <c r="F185" s="173">
        <v>100.0</v>
      </c>
    </row>
    <row r="186" ht="15.75" customHeight="1">
      <c r="A186" s="4"/>
      <c r="B186" s="175" t="s">
        <v>219</v>
      </c>
      <c r="C186" s="171">
        <v>9.0</v>
      </c>
      <c r="D186" s="171">
        <v>3.0</v>
      </c>
      <c r="E186" s="171">
        <v>10.0</v>
      </c>
      <c r="F186" s="173">
        <v>270.0</v>
      </c>
    </row>
    <row r="187" ht="15.75" customHeight="1">
      <c r="A187" s="4"/>
      <c r="B187" s="175" t="s">
        <v>220</v>
      </c>
      <c r="C187" s="171">
        <v>8.0</v>
      </c>
      <c r="D187" s="171">
        <v>4.0</v>
      </c>
      <c r="E187" s="171">
        <v>10.0</v>
      </c>
      <c r="F187" s="173">
        <v>320.0</v>
      </c>
    </row>
    <row r="188" ht="15.75" customHeight="1">
      <c r="A188" s="4"/>
      <c r="B188" s="170" t="s">
        <v>221</v>
      </c>
      <c r="C188" s="171">
        <v>9.0</v>
      </c>
      <c r="D188" s="171">
        <v>5.0</v>
      </c>
      <c r="E188" s="171">
        <v>10.0</v>
      </c>
      <c r="F188" s="172">
        <v>450.0</v>
      </c>
    </row>
    <row r="189" ht="15.75" customHeight="1">
      <c r="A189" s="4"/>
      <c r="B189" s="175" t="s">
        <v>222</v>
      </c>
      <c r="C189" s="171">
        <v>9.0</v>
      </c>
      <c r="D189" s="171">
        <v>6.0</v>
      </c>
      <c r="E189" s="171">
        <v>10.0</v>
      </c>
      <c r="F189" s="172">
        <v>540.0</v>
      </c>
    </row>
    <row r="190" ht="15.75" customHeight="1">
      <c r="A190" s="4"/>
      <c r="B190" s="170" t="s">
        <v>223</v>
      </c>
      <c r="C190" s="171">
        <v>5.0</v>
      </c>
      <c r="D190" s="171">
        <v>2.0</v>
      </c>
      <c r="E190" s="171">
        <v>10.0</v>
      </c>
      <c r="F190" s="173">
        <v>100.0</v>
      </c>
    </row>
    <row r="191" ht="15.75" customHeight="1">
      <c r="A191" s="4"/>
      <c r="B191" s="176" t="s">
        <v>224</v>
      </c>
      <c r="C191" s="177">
        <v>7.0</v>
      </c>
      <c r="D191" s="177">
        <v>2.0</v>
      </c>
      <c r="E191" s="177">
        <v>10.0</v>
      </c>
      <c r="F191" s="178">
        <v>140.0</v>
      </c>
    </row>
    <row r="192" ht="15.75" customHeight="1">
      <c r="A192" s="4"/>
      <c r="B192" s="126"/>
      <c r="C192" s="126"/>
      <c r="D192" s="126"/>
      <c r="E192" s="126"/>
      <c r="F192" s="126"/>
    </row>
    <row r="193" ht="15.75" customHeight="1">
      <c r="A193" s="4"/>
      <c r="B193" s="179" t="s">
        <v>225</v>
      </c>
      <c r="C193" s="180"/>
      <c r="D193" s="126"/>
      <c r="E193" s="126"/>
      <c r="F193" s="126"/>
    </row>
    <row r="194" ht="15.75" customHeight="1">
      <c r="A194" s="4"/>
      <c r="B194" s="181" t="s">
        <v>226</v>
      </c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</row>
    <row r="195" ht="13.5" customHeight="1">
      <c r="A195" s="182" t="s">
        <v>227</v>
      </c>
      <c r="B195" s="183" t="s">
        <v>228</v>
      </c>
      <c r="C195" s="183" t="s">
        <v>229</v>
      </c>
      <c r="D195" s="183" t="s">
        <v>230</v>
      </c>
      <c r="E195" s="183" t="s">
        <v>231</v>
      </c>
      <c r="F195" s="183" t="s">
        <v>232</v>
      </c>
      <c r="G195" s="182" t="s">
        <v>233</v>
      </c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2" t="s">
        <v>234</v>
      </c>
      <c r="X195" s="182" t="s">
        <v>235</v>
      </c>
      <c r="Y195" s="182" t="s">
        <v>236</v>
      </c>
      <c r="Z195" s="182" t="s">
        <v>237</v>
      </c>
      <c r="AA195" s="182" t="s">
        <v>238</v>
      </c>
      <c r="AB195" s="182" t="s">
        <v>239</v>
      </c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  <c r="AO195" s="184"/>
      <c r="AP195" s="184"/>
    </row>
    <row r="196" ht="15.75" customHeight="1">
      <c r="A196" s="33"/>
      <c r="B196" s="185"/>
      <c r="C196" s="126"/>
      <c r="D196" s="126"/>
      <c r="E196" s="126"/>
      <c r="F196" s="126"/>
      <c r="G196" s="186"/>
      <c r="H196" s="187" t="s">
        <v>240</v>
      </c>
      <c r="O196" s="188" t="s">
        <v>241</v>
      </c>
      <c r="V196" s="189" t="s">
        <v>242</v>
      </c>
      <c r="AC196" s="190" t="s">
        <v>243</v>
      </c>
      <c r="AJ196" s="187" t="s">
        <v>244</v>
      </c>
    </row>
    <row r="197" ht="15.75" customHeight="1">
      <c r="A197" s="33"/>
      <c r="B197" s="126"/>
      <c r="C197" s="126"/>
      <c r="D197" s="126"/>
      <c r="E197" s="126"/>
      <c r="F197" s="126"/>
      <c r="G197" s="186"/>
      <c r="H197" s="128" t="s">
        <v>245</v>
      </c>
      <c r="I197" s="128" t="s">
        <v>246</v>
      </c>
      <c r="J197" s="128" t="s">
        <v>247</v>
      </c>
      <c r="K197" s="128" t="s">
        <v>248</v>
      </c>
      <c r="L197" s="128" t="s">
        <v>249</v>
      </c>
      <c r="M197" s="128" t="s">
        <v>250</v>
      </c>
      <c r="N197" s="128" t="s">
        <v>251</v>
      </c>
      <c r="O197" s="126" t="s">
        <v>245</v>
      </c>
      <c r="P197" s="126" t="s">
        <v>246</v>
      </c>
      <c r="Q197" s="126" t="s">
        <v>247</v>
      </c>
      <c r="R197" s="126" t="s">
        <v>248</v>
      </c>
      <c r="S197" s="126" t="s">
        <v>249</v>
      </c>
      <c r="T197" s="126" t="s">
        <v>250</v>
      </c>
      <c r="U197" s="126" t="s">
        <v>251</v>
      </c>
      <c r="V197" s="128" t="s">
        <v>245</v>
      </c>
      <c r="W197" s="128" t="s">
        <v>246</v>
      </c>
      <c r="X197" s="128" t="s">
        <v>247</v>
      </c>
      <c r="Y197" s="128" t="s">
        <v>248</v>
      </c>
      <c r="Z197" s="128" t="s">
        <v>249</v>
      </c>
      <c r="AA197" s="128" t="s">
        <v>250</v>
      </c>
      <c r="AB197" s="128" t="s">
        <v>252</v>
      </c>
      <c r="AC197" s="126" t="s">
        <v>245</v>
      </c>
      <c r="AD197" s="126" t="s">
        <v>246</v>
      </c>
      <c r="AE197" s="126" t="s">
        <v>247</v>
      </c>
      <c r="AF197" s="126" t="s">
        <v>248</v>
      </c>
      <c r="AG197" s="126" t="s">
        <v>249</v>
      </c>
      <c r="AH197" s="126" t="s">
        <v>250</v>
      </c>
      <c r="AI197" s="126" t="s">
        <v>251</v>
      </c>
      <c r="AJ197" s="128" t="s">
        <v>245</v>
      </c>
      <c r="AK197" s="128" t="s">
        <v>246</v>
      </c>
      <c r="AL197" s="128" t="s">
        <v>247</v>
      </c>
      <c r="AM197" s="128" t="s">
        <v>248</v>
      </c>
      <c r="AN197" s="128" t="s">
        <v>249</v>
      </c>
      <c r="AO197" s="128" t="s">
        <v>250</v>
      </c>
      <c r="AP197" s="128" t="s">
        <v>251</v>
      </c>
    </row>
    <row r="198" ht="15.75" customHeight="1">
      <c r="A198" s="191" t="s">
        <v>253</v>
      </c>
      <c r="B198" s="192" t="s">
        <v>254</v>
      </c>
      <c r="C198" s="193"/>
      <c r="D198" s="194">
        <v>45922.0</v>
      </c>
      <c r="E198" s="194">
        <v>45935.0</v>
      </c>
      <c r="F198" s="193" t="s">
        <v>255</v>
      </c>
      <c r="G198" s="195">
        <v>0.0</v>
      </c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</row>
    <row r="199" ht="15.75" customHeight="1">
      <c r="A199" s="197" t="s">
        <v>256</v>
      </c>
      <c r="B199" s="198" t="s">
        <v>257</v>
      </c>
      <c r="C199" s="199" t="s">
        <v>202</v>
      </c>
      <c r="D199" s="200">
        <v>45922.0</v>
      </c>
      <c r="E199" s="200">
        <v>45928.0</v>
      </c>
      <c r="F199" s="201"/>
      <c r="G199" s="202">
        <v>0.0</v>
      </c>
      <c r="H199" s="203"/>
      <c r="I199" s="203"/>
      <c r="J199" s="203"/>
      <c r="K199" s="203"/>
      <c r="L199" s="203"/>
      <c r="M199" s="203"/>
      <c r="N199" s="203"/>
      <c r="O199" s="204"/>
      <c r="P199" s="204"/>
      <c r="Q199" s="204"/>
      <c r="R199" s="204"/>
      <c r="S199" s="204"/>
      <c r="T199" s="205"/>
      <c r="U199" s="205"/>
      <c r="V199" s="206"/>
      <c r="W199" s="206"/>
      <c r="X199" s="206"/>
      <c r="Y199" s="206"/>
      <c r="Z199" s="206"/>
      <c r="AA199" s="206"/>
      <c r="AB199" s="206"/>
      <c r="AC199" s="205"/>
      <c r="AD199" s="205"/>
      <c r="AE199" s="205"/>
      <c r="AF199" s="205"/>
      <c r="AG199" s="205"/>
      <c r="AH199" s="205"/>
      <c r="AI199" s="205"/>
      <c r="AJ199" s="206"/>
      <c r="AK199" s="206"/>
      <c r="AL199" s="206"/>
      <c r="AM199" s="206"/>
      <c r="AN199" s="206"/>
      <c r="AO199" s="206"/>
      <c r="AP199" s="206"/>
    </row>
    <row r="200" ht="15.75" customHeight="1">
      <c r="A200" s="197" t="s">
        <v>258</v>
      </c>
      <c r="B200" s="207" t="s">
        <v>259</v>
      </c>
      <c r="C200" s="199" t="s">
        <v>202</v>
      </c>
      <c r="D200" s="208">
        <v>45929.0</v>
      </c>
      <c r="E200" s="208">
        <v>45931.0</v>
      </c>
      <c r="F200" s="209"/>
      <c r="G200" s="202">
        <v>0.0</v>
      </c>
      <c r="H200" s="128"/>
      <c r="I200" s="128"/>
      <c r="J200" s="128"/>
      <c r="K200" s="128"/>
      <c r="L200" s="128"/>
      <c r="M200" s="128"/>
      <c r="N200" s="128"/>
      <c r="O200" s="210"/>
      <c r="P200" s="210"/>
      <c r="Q200" s="210"/>
      <c r="R200" s="180"/>
      <c r="S200" s="180"/>
      <c r="T200" s="126"/>
      <c r="U200" s="126"/>
      <c r="V200" s="128"/>
      <c r="W200" s="128"/>
      <c r="X200" s="128"/>
      <c r="Y200" s="128"/>
      <c r="Z200" s="128"/>
      <c r="AA200" s="128"/>
      <c r="AB200" s="128"/>
      <c r="AC200" s="126"/>
      <c r="AD200" s="126"/>
      <c r="AE200" s="126"/>
      <c r="AF200" s="126"/>
      <c r="AG200" s="126"/>
      <c r="AH200" s="126"/>
      <c r="AI200" s="126"/>
      <c r="AJ200" s="128"/>
      <c r="AK200" s="128"/>
      <c r="AL200" s="128"/>
      <c r="AM200" s="128"/>
      <c r="AN200" s="128"/>
      <c r="AO200" s="128"/>
      <c r="AP200" s="128"/>
    </row>
    <row r="201" ht="15.75" customHeight="1">
      <c r="A201" s="197" t="s">
        <v>260</v>
      </c>
      <c r="B201" s="207" t="s">
        <v>261</v>
      </c>
      <c r="C201" s="199" t="s">
        <v>262</v>
      </c>
      <c r="D201" s="211"/>
      <c r="E201" s="211"/>
      <c r="F201" s="209"/>
      <c r="G201" s="202">
        <v>0.0</v>
      </c>
      <c r="H201" s="128"/>
      <c r="I201" s="128"/>
      <c r="J201" s="128"/>
      <c r="K201" s="128"/>
      <c r="L201" s="128"/>
      <c r="M201" s="128"/>
      <c r="N201" s="128"/>
      <c r="O201" s="180"/>
      <c r="P201" s="180"/>
      <c r="Q201" s="180"/>
      <c r="R201" s="210"/>
      <c r="S201" s="210"/>
      <c r="T201" s="126"/>
      <c r="U201" s="126"/>
      <c r="V201" s="128"/>
      <c r="W201" s="128"/>
      <c r="X201" s="128"/>
      <c r="Y201" s="128"/>
      <c r="Z201" s="128"/>
      <c r="AA201" s="128"/>
      <c r="AB201" s="128"/>
      <c r="AC201" s="126"/>
      <c r="AD201" s="126"/>
      <c r="AE201" s="126"/>
      <c r="AF201" s="126"/>
      <c r="AG201" s="126"/>
      <c r="AH201" s="126"/>
      <c r="AI201" s="126"/>
      <c r="AJ201" s="128"/>
      <c r="AK201" s="128"/>
      <c r="AL201" s="128"/>
      <c r="AM201" s="128"/>
      <c r="AN201" s="128"/>
      <c r="AO201" s="128"/>
      <c r="AP201" s="128"/>
    </row>
    <row r="202" ht="15.75" customHeight="1">
      <c r="A202" s="212" t="s">
        <v>263</v>
      </c>
      <c r="B202" s="2" t="s">
        <v>264</v>
      </c>
      <c r="C202" s="199" t="s">
        <v>265</v>
      </c>
      <c r="D202" s="211">
        <v>45873.0</v>
      </c>
      <c r="E202" s="211">
        <v>45877.0</v>
      </c>
      <c r="F202" s="209"/>
      <c r="G202" s="202">
        <v>0.0</v>
      </c>
      <c r="H202" s="128"/>
      <c r="I202" s="128"/>
      <c r="J202" s="128"/>
      <c r="K202" s="128"/>
      <c r="L202" s="128"/>
      <c r="M202" s="128"/>
      <c r="N202" s="128"/>
      <c r="O202" s="180"/>
      <c r="P202" s="210"/>
      <c r="Q202" s="210"/>
      <c r="R202" s="210"/>
      <c r="S202" s="210"/>
      <c r="T202" s="126"/>
      <c r="U202" s="126"/>
      <c r="V202" s="128"/>
      <c r="W202" s="128"/>
      <c r="X202" s="128"/>
      <c r="Y202" s="128"/>
      <c r="Z202" s="128"/>
      <c r="AA202" s="128"/>
      <c r="AB202" s="128"/>
      <c r="AC202" s="126"/>
      <c r="AD202" s="126"/>
      <c r="AE202" s="126"/>
      <c r="AF202" s="126"/>
      <c r="AG202" s="126"/>
      <c r="AH202" s="126"/>
      <c r="AI202" s="126"/>
      <c r="AJ202" s="128"/>
      <c r="AK202" s="128"/>
      <c r="AL202" s="128"/>
      <c r="AM202" s="128"/>
      <c r="AN202" s="128"/>
      <c r="AO202" s="128"/>
      <c r="AP202" s="128"/>
    </row>
    <row r="203" ht="15.75" customHeight="1">
      <c r="A203" s="197" t="s">
        <v>266</v>
      </c>
      <c r="B203" s="207" t="s">
        <v>267</v>
      </c>
      <c r="C203" s="199" t="s">
        <v>262</v>
      </c>
      <c r="D203" s="211"/>
      <c r="E203" s="211"/>
      <c r="F203" s="209"/>
      <c r="G203" s="202">
        <v>0.0</v>
      </c>
      <c r="H203" s="128"/>
      <c r="I203" s="128"/>
      <c r="J203" s="128"/>
      <c r="K203" s="128"/>
      <c r="L203" s="128"/>
      <c r="M203" s="128"/>
      <c r="N203" s="128"/>
      <c r="O203" s="210"/>
      <c r="P203" s="210"/>
      <c r="Q203" s="210"/>
      <c r="R203" s="210"/>
      <c r="S203" s="210"/>
      <c r="T203" s="213"/>
      <c r="U203" s="126"/>
      <c r="V203" s="128"/>
      <c r="W203" s="128"/>
      <c r="X203" s="128"/>
      <c r="Y203" s="128"/>
      <c r="Z203" s="128"/>
      <c r="AA203" s="128"/>
      <c r="AB203" s="128"/>
      <c r="AC203" s="126"/>
      <c r="AD203" s="126"/>
      <c r="AE203" s="126"/>
      <c r="AF203" s="126"/>
      <c r="AG203" s="126"/>
      <c r="AH203" s="126"/>
      <c r="AI203" s="126"/>
      <c r="AJ203" s="128"/>
      <c r="AK203" s="128"/>
      <c r="AL203" s="128"/>
      <c r="AM203" s="128"/>
      <c r="AN203" s="128"/>
      <c r="AO203" s="128"/>
      <c r="AP203" s="128"/>
    </row>
    <row r="204" ht="15.75" customHeight="1">
      <c r="A204" s="214" t="s">
        <v>268</v>
      </c>
      <c r="B204" s="215" t="s">
        <v>269</v>
      </c>
      <c r="C204" s="216"/>
      <c r="D204" s="194">
        <v>45936.0</v>
      </c>
      <c r="E204" s="194">
        <v>45956.0</v>
      </c>
      <c r="F204" s="193" t="s">
        <v>270</v>
      </c>
      <c r="G204" s="195">
        <v>0.0</v>
      </c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  <c r="Z204" s="196"/>
      <c r="AA204" s="196"/>
      <c r="AB204" s="196"/>
      <c r="AC204" s="196"/>
      <c r="AD204" s="196"/>
      <c r="AE204" s="196"/>
      <c r="AF204" s="196"/>
      <c r="AG204" s="196"/>
      <c r="AH204" s="196"/>
      <c r="AI204" s="196"/>
      <c r="AJ204" s="196"/>
      <c r="AK204" s="196"/>
      <c r="AL204" s="196"/>
      <c r="AM204" s="196"/>
      <c r="AN204" s="196"/>
      <c r="AO204" s="196"/>
      <c r="AP204" s="196"/>
    </row>
    <row r="205" ht="15.75" customHeight="1">
      <c r="A205" s="212" t="s">
        <v>271</v>
      </c>
      <c r="B205" s="2" t="s">
        <v>272</v>
      </c>
      <c r="C205" s="199" t="s">
        <v>202</v>
      </c>
      <c r="D205" s="208">
        <v>45936.0</v>
      </c>
      <c r="E205" s="208">
        <v>45949.0</v>
      </c>
      <c r="F205" s="209"/>
      <c r="G205" s="202">
        <v>0.0</v>
      </c>
      <c r="H205" s="128"/>
      <c r="I205" s="128"/>
      <c r="J205" s="128"/>
      <c r="K205" s="128"/>
      <c r="L205" s="128"/>
      <c r="M205" s="128"/>
      <c r="N205" s="128"/>
      <c r="O205" s="180"/>
      <c r="P205" s="180"/>
      <c r="Q205" s="180"/>
      <c r="R205" s="180"/>
      <c r="S205" s="180"/>
      <c r="T205" s="180"/>
      <c r="U205" s="18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128"/>
      <c r="AK205" s="128"/>
      <c r="AL205" s="128"/>
      <c r="AM205" s="128"/>
      <c r="AN205" s="128"/>
      <c r="AO205" s="128"/>
      <c r="AP205" s="128"/>
    </row>
    <row r="206" ht="15.75" customHeight="1">
      <c r="A206" s="197" t="s">
        <v>273</v>
      </c>
      <c r="B206" s="207" t="s">
        <v>274</v>
      </c>
      <c r="C206" s="199" t="s">
        <v>202</v>
      </c>
      <c r="D206" s="208">
        <v>45938.0</v>
      </c>
      <c r="E206" s="208">
        <v>45940.0</v>
      </c>
      <c r="F206" s="209"/>
      <c r="G206" s="202">
        <v>0.0</v>
      </c>
      <c r="H206" s="128"/>
      <c r="I206" s="128"/>
      <c r="J206" s="128"/>
      <c r="K206" s="128"/>
      <c r="L206" s="128"/>
      <c r="M206" s="128"/>
      <c r="N206" s="128"/>
      <c r="O206" s="180"/>
      <c r="P206" s="180"/>
      <c r="Q206" s="180"/>
      <c r="R206" s="180"/>
      <c r="S206" s="180"/>
      <c r="T206" s="180"/>
      <c r="U206" s="180"/>
      <c r="V206" s="128"/>
      <c r="W206" s="128"/>
      <c r="X206" s="210"/>
      <c r="Y206" s="210"/>
      <c r="Z206" s="210"/>
      <c r="AA206" s="128"/>
      <c r="AB206" s="128"/>
      <c r="AC206" s="126"/>
      <c r="AD206" s="126"/>
      <c r="AE206" s="126"/>
      <c r="AF206" s="126"/>
      <c r="AG206" s="126"/>
      <c r="AH206" s="126"/>
      <c r="AI206" s="126"/>
      <c r="AJ206" s="128"/>
      <c r="AK206" s="128"/>
      <c r="AL206" s="128"/>
      <c r="AM206" s="128"/>
      <c r="AN206" s="128"/>
      <c r="AO206" s="128"/>
      <c r="AP206" s="128"/>
    </row>
    <row r="207" ht="15.75" customHeight="1">
      <c r="A207" s="197" t="s">
        <v>275</v>
      </c>
      <c r="B207" s="207" t="s">
        <v>276</v>
      </c>
      <c r="C207" s="207" t="s">
        <v>131</v>
      </c>
      <c r="D207" s="211"/>
      <c r="E207" s="211"/>
      <c r="F207" s="209"/>
      <c r="G207" s="202">
        <v>0.0</v>
      </c>
      <c r="H207" s="128"/>
      <c r="I207" s="128"/>
      <c r="J207" s="128"/>
      <c r="K207" s="128"/>
      <c r="L207" s="128"/>
      <c r="M207" s="128"/>
      <c r="N207" s="128"/>
      <c r="O207" s="180"/>
      <c r="P207" s="180"/>
      <c r="Q207" s="180"/>
      <c r="R207" s="180"/>
      <c r="S207" s="180"/>
      <c r="T207" s="180"/>
      <c r="U207" s="180"/>
      <c r="V207" s="210"/>
      <c r="W207" s="210"/>
      <c r="X207" s="210"/>
      <c r="Y207" s="210"/>
      <c r="Z207" s="210"/>
      <c r="AA207" s="128"/>
      <c r="AB207" s="128"/>
      <c r="AC207" s="126"/>
      <c r="AD207" s="126"/>
      <c r="AE207" s="126"/>
      <c r="AF207" s="126"/>
      <c r="AG207" s="126"/>
      <c r="AH207" s="126"/>
      <c r="AI207" s="126"/>
      <c r="AJ207" s="128"/>
      <c r="AK207" s="128"/>
      <c r="AL207" s="128"/>
      <c r="AM207" s="128"/>
      <c r="AN207" s="128"/>
      <c r="AO207" s="128"/>
      <c r="AP207" s="128"/>
    </row>
    <row r="208" ht="15.75" customHeight="1">
      <c r="A208" s="197" t="s">
        <v>277</v>
      </c>
      <c r="B208" s="217" t="s">
        <v>278</v>
      </c>
      <c r="C208" s="199" t="s">
        <v>202</v>
      </c>
      <c r="D208" s="208">
        <v>45940.0</v>
      </c>
      <c r="E208" s="208">
        <v>45951.0</v>
      </c>
      <c r="F208" s="209"/>
      <c r="G208" s="202">
        <v>0.0</v>
      </c>
      <c r="H208" s="128"/>
      <c r="I208" s="128"/>
      <c r="J208" s="128"/>
      <c r="K208" s="128"/>
      <c r="L208" s="128"/>
      <c r="M208" s="128"/>
      <c r="N208" s="128"/>
      <c r="O208" s="180"/>
      <c r="P208" s="180"/>
      <c r="Q208" s="180"/>
      <c r="R208" s="180"/>
      <c r="S208" s="180"/>
      <c r="T208" s="180"/>
      <c r="U208" s="180"/>
      <c r="V208" s="128"/>
      <c r="W208" s="128"/>
      <c r="X208" s="128"/>
      <c r="Y208" s="128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128"/>
      <c r="AM208" s="128"/>
      <c r="AN208" s="128"/>
      <c r="AO208" s="128"/>
      <c r="AP208" s="128"/>
    </row>
    <row r="209" ht="15.75" customHeight="1">
      <c r="A209" s="197" t="s">
        <v>279</v>
      </c>
      <c r="B209" s="207" t="s">
        <v>280</v>
      </c>
      <c r="C209" s="199" t="s">
        <v>202</v>
      </c>
      <c r="D209" s="208">
        <v>45947.0</v>
      </c>
      <c r="E209" s="208">
        <v>45956.0</v>
      </c>
      <c r="F209" s="209"/>
      <c r="G209" s="202">
        <v>0.0</v>
      </c>
      <c r="H209" s="128"/>
      <c r="I209" s="128"/>
      <c r="J209" s="128"/>
      <c r="K209" s="128"/>
      <c r="L209" s="128"/>
      <c r="M209" s="128"/>
      <c r="N209" s="128"/>
      <c r="O209" s="180"/>
      <c r="P209" s="180"/>
      <c r="Q209" s="180"/>
      <c r="R209" s="180"/>
      <c r="S209" s="180"/>
      <c r="T209" s="180"/>
      <c r="U209" s="180"/>
      <c r="V209" s="128"/>
      <c r="W209" s="128"/>
      <c r="X209" s="128"/>
      <c r="Y209" s="128"/>
      <c r="Z209" s="128"/>
      <c r="AA209" s="128"/>
      <c r="AB209" s="128"/>
      <c r="AC209" s="126"/>
      <c r="AD209" s="126"/>
      <c r="AE209" s="126"/>
      <c r="AF209" s="126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</row>
    <row r="210" ht="15.75" customHeight="1">
      <c r="A210" s="212" t="s">
        <v>281</v>
      </c>
      <c r="B210" s="2" t="s">
        <v>282</v>
      </c>
      <c r="C210" s="2" t="s">
        <v>131</v>
      </c>
      <c r="D210" s="208">
        <v>45941.0</v>
      </c>
      <c r="E210" s="208">
        <v>45953.0</v>
      </c>
      <c r="F210" s="209"/>
      <c r="G210" s="202">
        <v>0.0</v>
      </c>
      <c r="H210" s="128"/>
      <c r="I210" s="128"/>
      <c r="J210" s="128"/>
      <c r="K210" s="128"/>
      <c r="L210" s="128"/>
      <c r="M210" s="128"/>
      <c r="N210" s="128"/>
      <c r="O210" s="180"/>
      <c r="P210" s="180"/>
      <c r="Q210" s="180"/>
      <c r="R210" s="180"/>
      <c r="S210" s="180"/>
      <c r="T210" s="180"/>
      <c r="U210" s="180"/>
      <c r="V210" s="128"/>
      <c r="W210" s="128"/>
      <c r="X210" s="128"/>
      <c r="Y210" s="128"/>
      <c r="Z210" s="128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128"/>
      <c r="AO210" s="128"/>
      <c r="AP210" s="128"/>
    </row>
    <row r="211" ht="15.75" customHeight="1">
      <c r="A211" s="197" t="s">
        <v>283</v>
      </c>
      <c r="B211" s="207" t="s">
        <v>284</v>
      </c>
      <c r="C211" s="199" t="s">
        <v>262</v>
      </c>
      <c r="D211" s="211"/>
      <c r="E211" s="211"/>
      <c r="F211" s="209"/>
      <c r="G211" s="202">
        <v>0.0</v>
      </c>
      <c r="H211" s="128"/>
      <c r="I211" s="128"/>
      <c r="J211" s="128"/>
      <c r="K211" s="128"/>
      <c r="L211" s="128"/>
      <c r="M211" s="128"/>
      <c r="N211" s="128"/>
      <c r="O211" s="180"/>
      <c r="P211" s="180"/>
      <c r="Q211" s="180"/>
      <c r="R211" s="180"/>
      <c r="S211" s="180"/>
      <c r="T211" s="180"/>
      <c r="U211" s="180"/>
      <c r="V211" s="128"/>
      <c r="W211" s="128"/>
      <c r="X211" s="128"/>
      <c r="Y211" s="128"/>
      <c r="Z211" s="128"/>
      <c r="AA211" s="128"/>
      <c r="AB211" s="128"/>
      <c r="AC211" s="126"/>
      <c r="AD211" s="126"/>
      <c r="AE211" s="126"/>
      <c r="AF211" s="126"/>
      <c r="AG211" s="126"/>
      <c r="AH211" s="126"/>
      <c r="AI211" s="126"/>
      <c r="AJ211" s="210"/>
      <c r="AK211" s="210"/>
      <c r="AL211" s="210"/>
      <c r="AM211" s="210"/>
      <c r="AN211" s="210"/>
      <c r="AO211" s="128"/>
      <c r="AP211" s="128"/>
    </row>
    <row r="212" ht="15.75" customHeight="1">
      <c r="A212" s="197" t="s">
        <v>285</v>
      </c>
      <c r="B212" s="207" t="s">
        <v>286</v>
      </c>
      <c r="C212" s="199" t="s">
        <v>262</v>
      </c>
      <c r="D212" s="211"/>
      <c r="E212" s="211"/>
      <c r="F212" s="209"/>
      <c r="G212" s="202">
        <v>0.0</v>
      </c>
      <c r="H212" s="128"/>
      <c r="I212" s="128"/>
      <c r="J212" s="128"/>
      <c r="K212" s="128"/>
      <c r="L212" s="128"/>
      <c r="M212" s="128"/>
      <c r="N212" s="128"/>
      <c r="O212" s="180"/>
      <c r="P212" s="180"/>
      <c r="Q212" s="180"/>
      <c r="R212" s="180"/>
      <c r="S212" s="180"/>
      <c r="T212" s="180"/>
      <c r="U212" s="180"/>
      <c r="V212" s="128"/>
      <c r="W212" s="128"/>
      <c r="X212" s="128"/>
      <c r="Y212" s="128"/>
      <c r="Z212" s="128"/>
      <c r="AA212" s="128"/>
      <c r="AB212" s="128"/>
      <c r="AC212" s="126"/>
      <c r="AD212" s="126"/>
      <c r="AE212" s="126"/>
      <c r="AF212" s="126"/>
      <c r="AG212" s="126"/>
      <c r="AH212" s="126"/>
      <c r="AI212" s="126"/>
      <c r="AJ212" s="210"/>
      <c r="AK212" s="210"/>
      <c r="AL212" s="210"/>
      <c r="AM212" s="210"/>
      <c r="AN212" s="210"/>
      <c r="AO212" s="213"/>
      <c r="AP212" s="128"/>
    </row>
    <row r="213" ht="15.75" customHeight="1">
      <c r="A213" s="218" t="s">
        <v>287</v>
      </c>
      <c r="B213" s="192" t="s">
        <v>288</v>
      </c>
      <c r="C213" s="219"/>
      <c r="D213" s="194">
        <v>45957.0</v>
      </c>
      <c r="E213" s="194">
        <v>45977.0</v>
      </c>
      <c r="F213" s="193" t="s">
        <v>270</v>
      </c>
      <c r="G213" s="195">
        <v>0.0</v>
      </c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  <c r="W213" s="220"/>
      <c r="X213" s="220"/>
      <c r="Y213" s="220"/>
      <c r="Z213" s="220"/>
      <c r="AA213" s="220"/>
      <c r="AB213" s="220"/>
      <c r="AC213" s="220"/>
      <c r="AD213" s="220"/>
      <c r="AE213" s="220"/>
      <c r="AF213" s="220"/>
      <c r="AG213" s="220"/>
      <c r="AH213" s="220"/>
      <c r="AI213" s="220"/>
      <c r="AJ213" s="220"/>
      <c r="AK213" s="220"/>
      <c r="AL213" s="220"/>
      <c r="AM213" s="220"/>
      <c r="AN213" s="220"/>
      <c r="AO213" s="220"/>
      <c r="AP213" s="220"/>
    </row>
    <row r="214" ht="15.75" customHeight="1">
      <c r="A214" s="197" t="s">
        <v>289</v>
      </c>
      <c r="B214" s="221" t="s">
        <v>290</v>
      </c>
      <c r="C214" s="199" t="s">
        <v>202</v>
      </c>
      <c r="D214" s="208">
        <v>45957.0</v>
      </c>
      <c r="E214" s="208">
        <v>45960.0</v>
      </c>
      <c r="F214" s="222"/>
      <c r="G214" s="202">
        <v>0.0</v>
      </c>
      <c r="H214" s="128"/>
      <c r="I214" s="128"/>
      <c r="J214" s="128"/>
      <c r="K214" s="128"/>
      <c r="L214" s="128"/>
      <c r="M214" s="128"/>
      <c r="N214" s="128"/>
      <c r="O214" s="180"/>
      <c r="P214" s="180"/>
      <c r="Q214" s="180"/>
      <c r="R214" s="180"/>
      <c r="S214" s="180"/>
      <c r="T214" s="180"/>
      <c r="U214" s="180"/>
      <c r="V214" s="128"/>
      <c r="W214" s="128"/>
      <c r="X214" s="128"/>
      <c r="Y214" s="128"/>
      <c r="Z214" s="128"/>
      <c r="AA214" s="128"/>
      <c r="AB214" s="128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</row>
    <row r="215" ht="15.75" customHeight="1">
      <c r="A215" s="212" t="s">
        <v>291</v>
      </c>
      <c r="B215" s="2" t="s">
        <v>292</v>
      </c>
      <c r="C215" s="199" t="s">
        <v>131</v>
      </c>
      <c r="D215" s="208">
        <v>45961.0</v>
      </c>
      <c r="E215" s="208">
        <v>45970.0</v>
      </c>
      <c r="F215" s="209"/>
      <c r="G215" s="202">
        <v>0.0</v>
      </c>
      <c r="H215" s="128"/>
      <c r="I215" s="128"/>
      <c r="J215" s="128"/>
      <c r="K215" s="128"/>
      <c r="L215" s="128"/>
      <c r="M215" s="128"/>
      <c r="N215" s="128"/>
      <c r="O215" s="180"/>
      <c r="P215" s="180"/>
      <c r="Q215" s="180"/>
      <c r="R215" s="180"/>
      <c r="S215" s="180"/>
      <c r="T215" s="180"/>
      <c r="U215" s="180"/>
      <c r="V215" s="128"/>
      <c r="W215" s="128"/>
      <c r="X215" s="128"/>
      <c r="Y215" s="128"/>
      <c r="Z215" s="128"/>
      <c r="AA215" s="128"/>
      <c r="AB215" s="128"/>
      <c r="AC215" s="126"/>
      <c r="AD215" s="126"/>
      <c r="AE215" s="126"/>
      <c r="AF215" s="126"/>
      <c r="AG215" s="126"/>
      <c r="AH215" s="126"/>
      <c r="AI215" s="126"/>
      <c r="AJ215" s="128"/>
      <c r="AK215" s="128"/>
      <c r="AL215" s="128"/>
      <c r="AM215" s="128"/>
      <c r="AN215" s="128"/>
      <c r="AO215" s="128"/>
      <c r="AP215" s="128"/>
    </row>
    <row r="216" ht="15.75" customHeight="1">
      <c r="A216" s="197" t="s">
        <v>293</v>
      </c>
      <c r="B216" s="207" t="s">
        <v>294</v>
      </c>
      <c r="C216" s="199" t="s">
        <v>131</v>
      </c>
      <c r="D216" s="208">
        <v>45971.0</v>
      </c>
      <c r="E216" s="200">
        <v>45977.0</v>
      </c>
      <c r="F216" s="209"/>
      <c r="G216" s="202">
        <v>0.0</v>
      </c>
      <c r="H216" s="128"/>
      <c r="I216" s="128"/>
      <c r="J216" s="128"/>
      <c r="K216" s="128"/>
      <c r="L216" s="128"/>
      <c r="M216" s="128"/>
      <c r="N216" s="128"/>
      <c r="O216" s="180"/>
      <c r="P216" s="180"/>
      <c r="Q216" s="180"/>
      <c r="R216" s="180"/>
      <c r="S216" s="180"/>
      <c r="T216" s="180"/>
      <c r="U216" s="180"/>
      <c r="V216" s="128"/>
      <c r="W216" s="128"/>
      <c r="X216" s="128"/>
      <c r="Y216" s="128"/>
      <c r="Z216" s="128"/>
      <c r="AA216" s="128"/>
      <c r="AB216" s="128"/>
      <c r="AC216" s="126"/>
      <c r="AD216" s="126"/>
      <c r="AE216" s="126"/>
      <c r="AF216" s="126"/>
      <c r="AG216" s="126"/>
      <c r="AH216" s="126"/>
      <c r="AI216" s="126"/>
      <c r="AJ216" s="128"/>
      <c r="AK216" s="128"/>
      <c r="AL216" s="128"/>
      <c r="AM216" s="128"/>
      <c r="AN216" s="128"/>
      <c r="AO216" s="128"/>
      <c r="AP216" s="128"/>
    </row>
    <row r="217" ht="15.75" customHeight="1">
      <c r="A217" s="223" t="s">
        <v>295</v>
      </c>
      <c r="B217" s="224" t="s">
        <v>296</v>
      </c>
      <c r="C217" s="225"/>
      <c r="D217" s="226">
        <v>45971.0</v>
      </c>
      <c r="E217" s="226">
        <v>45991.0</v>
      </c>
      <c r="F217" s="227" t="s">
        <v>270</v>
      </c>
      <c r="G217" s="228">
        <v>0.0</v>
      </c>
      <c r="H217" s="225"/>
      <c r="I217" s="225"/>
      <c r="J217" s="225"/>
      <c r="K217" s="225"/>
      <c r="L217" s="225"/>
      <c r="M217" s="225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  <c r="AC217" s="225"/>
      <c r="AD217" s="225"/>
      <c r="AE217" s="225"/>
      <c r="AF217" s="225"/>
      <c r="AG217" s="225"/>
      <c r="AH217" s="225"/>
      <c r="AI217" s="225"/>
      <c r="AJ217" s="220"/>
      <c r="AK217" s="220"/>
      <c r="AL217" s="220"/>
      <c r="AM217" s="220"/>
      <c r="AN217" s="220"/>
      <c r="AO217" s="220"/>
      <c r="AP217" s="220"/>
    </row>
    <row r="218" ht="15.75" customHeight="1">
      <c r="A218" s="197" t="s">
        <v>297</v>
      </c>
      <c r="B218" s="217" t="s">
        <v>298</v>
      </c>
      <c r="C218" s="199" t="s">
        <v>131</v>
      </c>
      <c r="D218" s="229">
        <v>45971.0</v>
      </c>
      <c r="E218" s="229">
        <v>45991.0</v>
      </c>
      <c r="F218" s="209"/>
      <c r="G218" s="202">
        <v>0.0</v>
      </c>
      <c r="H218" s="128"/>
      <c r="I218" s="128"/>
      <c r="J218" s="128"/>
      <c r="K218" s="128"/>
      <c r="L218" s="128"/>
      <c r="M218" s="128"/>
      <c r="N218" s="128"/>
      <c r="O218" s="126"/>
      <c r="P218" s="126"/>
      <c r="Q218" s="126"/>
      <c r="R218" s="126"/>
      <c r="S218" s="126"/>
      <c r="T218" s="126"/>
      <c r="U218" s="126"/>
      <c r="V218" s="128"/>
      <c r="W218" s="128"/>
      <c r="X218" s="128"/>
      <c r="Y218" s="128"/>
      <c r="Z218" s="128"/>
      <c r="AA218" s="128"/>
      <c r="AB218" s="128"/>
      <c r="AC218" s="180"/>
      <c r="AD218" s="180"/>
      <c r="AE218" s="180"/>
      <c r="AF218" s="180"/>
      <c r="AG218" s="180"/>
      <c r="AH218" s="180"/>
      <c r="AI218" s="180"/>
      <c r="AJ218" s="128"/>
      <c r="AK218" s="128"/>
      <c r="AL218" s="128"/>
      <c r="AM218" s="128"/>
      <c r="AN218" s="128"/>
      <c r="AO218" s="128"/>
      <c r="AP218" s="128"/>
    </row>
    <row r="219" ht="15.75" customHeight="1">
      <c r="A219" s="197" t="s">
        <v>299</v>
      </c>
      <c r="B219" s="217" t="s">
        <v>300</v>
      </c>
      <c r="C219" s="199" t="s">
        <v>262</v>
      </c>
      <c r="D219" s="230" t="s">
        <v>301</v>
      </c>
      <c r="E219" s="230" t="s">
        <v>301</v>
      </c>
      <c r="F219" s="209"/>
      <c r="G219" s="202">
        <v>0.0</v>
      </c>
      <c r="H219" s="128"/>
      <c r="I219" s="128"/>
      <c r="J219" s="128"/>
      <c r="K219" s="128"/>
      <c r="L219" s="128"/>
      <c r="M219" s="128"/>
      <c r="N219" s="128"/>
      <c r="O219" s="126"/>
      <c r="P219" s="126"/>
      <c r="Q219" s="126"/>
      <c r="R219" s="126"/>
      <c r="S219" s="126"/>
      <c r="T219" s="126"/>
      <c r="U219" s="126"/>
      <c r="V219" s="128"/>
      <c r="W219" s="128"/>
      <c r="X219" s="128"/>
      <c r="Y219" s="128"/>
      <c r="Z219" s="128"/>
      <c r="AA219" s="128"/>
      <c r="AB219" s="128"/>
      <c r="AC219" s="180"/>
      <c r="AD219" s="180"/>
      <c r="AE219" s="180"/>
      <c r="AF219" s="180"/>
      <c r="AG219" s="180"/>
      <c r="AH219" s="180"/>
      <c r="AI219" s="180"/>
      <c r="AJ219" s="128"/>
      <c r="AK219" s="128"/>
      <c r="AL219" s="128"/>
      <c r="AM219" s="128"/>
      <c r="AN219" s="128"/>
      <c r="AO219" s="128"/>
      <c r="AP219" s="128"/>
    </row>
    <row r="220" ht="15.75" customHeight="1">
      <c r="A220" s="197" t="s">
        <v>302</v>
      </c>
      <c r="B220" s="217" t="s">
        <v>303</v>
      </c>
      <c r="C220" s="199" t="s">
        <v>202</v>
      </c>
      <c r="D220" s="208">
        <v>45987.0</v>
      </c>
      <c r="E220" s="208">
        <v>45990.0</v>
      </c>
      <c r="F220" s="209"/>
      <c r="G220" s="202">
        <v>0.0</v>
      </c>
      <c r="H220" s="128"/>
      <c r="I220" s="128"/>
      <c r="J220" s="128"/>
      <c r="K220" s="128"/>
      <c r="L220" s="128"/>
      <c r="M220" s="128"/>
      <c r="N220" s="128"/>
      <c r="O220" s="126"/>
      <c r="P220" s="126"/>
      <c r="Q220" s="126"/>
      <c r="R220" s="126"/>
      <c r="S220" s="126"/>
      <c r="T220" s="126"/>
      <c r="U220" s="126"/>
      <c r="V220" s="128"/>
      <c r="W220" s="128"/>
      <c r="X220" s="128"/>
      <c r="Y220" s="128"/>
      <c r="Z220" s="128"/>
      <c r="AA220" s="128"/>
      <c r="AB220" s="128"/>
      <c r="AC220" s="180"/>
      <c r="AD220" s="180"/>
      <c r="AE220" s="180"/>
      <c r="AF220" s="180"/>
      <c r="AG220" s="180"/>
      <c r="AH220" s="180"/>
      <c r="AI220" s="180"/>
      <c r="AJ220" s="128"/>
      <c r="AK220" s="128"/>
      <c r="AL220" s="128"/>
      <c r="AM220" s="128"/>
      <c r="AN220" s="128"/>
      <c r="AO220" s="128"/>
      <c r="AP220" s="128"/>
    </row>
    <row r="221" ht="15.75" customHeight="1">
      <c r="A221" s="214" t="s">
        <v>304</v>
      </c>
      <c r="B221" s="215" t="s">
        <v>305</v>
      </c>
      <c r="C221" s="216"/>
      <c r="D221" s="194">
        <v>45992.0</v>
      </c>
      <c r="E221" s="194">
        <v>46004.0</v>
      </c>
      <c r="F221" s="193" t="s">
        <v>255</v>
      </c>
      <c r="G221" s="195">
        <v>0.0</v>
      </c>
      <c r="H221" s="220"/>
      <c r="I221" s="220"/>
      <c r="J221" s="220"/>
      <c r="K221" s="220"/>
      <c r="L221" s="220"/>
      <c r="M221" s="220"/>
      <c r="N221" s="220"/>
      <c r="O221" s="220"/>
      <c r="P221" s="220"/>
      <c r="Q221" s="220"/>
      <c r="R221" s="220"/>
      <c r="S221" s="220"/>
      <c r="T221" s="220"/>
      <c r="U221" s="220"/>
      <c r="V221" s="220"/>
      <c r="W221" s="220"/>
      <c r="X221" s="220"/>
      <c r="Y221" s="220"/>
      <c r="Z221" s="220"/>
      <c r="AA221" s="220"/>
      <c r="AB221" s="220"/>
      <c r="AC221" s="220"/>
      <c r="AD221" s="220"/>
      <c r="AE221" s="220"/>
      <c r="AF221" s="220"/>
      <c r="AG221" s="220"/>
      <c r="AH221" s="220"/>
      <c r="AI221" s="220"/>
      <c r="AJ221" s="220"/>
      <c r="AK221" s="220"/>
      <c r="AL221" s="220"/>
      <c r="AM221" s="220"/>
      <c r="AN221" s="220"/>
      <c r="AO221" s="220"/>
      <c r="AP221" s="220"/>
    </row>
    <row r="222" ht="15.75" customHeight="1">
      <c r="A222" s="197" t="s">
        <v>306</v>
      </c>
      <c r="B222" s="207" t="s">
        <v>307</v>
      </c>
      <c r="C222" s="199" t="s">
        <v>131</v>
      </c>
      <c r="D222" s="208">
        <v>45992.0</v>
      </c>
      <c r="E222" s="208">
        <v>45995.0</v>
      </c>
      <c r="F222" s="209"/>
      <c r="G222" s="202">
        <v>0.0</v>
      </c>
      <c r="H222" s="128"/>
      <c r="I222" s="128"/>
      <c r="J222" s="128"/>
      <c r="K222" s="128"/>
      <c r="L222" s="128"/>
      <c r="M222" s="128"/>
      <c r="N222" s="128"/>
      <c r="O222" s="126"/>
      <c r="P222" s="126"/>
      <c r="Q222" s="126"/>
      <c r="R222" s="126"/>
      <c r="S222" s="126"/>
      <c r="T222" s="126"/>
      <c r="U222" s="126"/>
      <c r="V222" s="128"/>
      <c r="W222" s="128"/>
      <c r="X222" s="128"/>
      <c r="Y222" s="128"/>
      <c r="Z222" s="128"/>
      <c r="AA222" s="128"/>
      <c r="AB222" s="128"/>
      <c r="AC222" s="180"/>
      <c r="AD222" s="180"/>
      <c r="AE222" s="180"/>
      <c r="AF222" s="180"/>
      <c r="AG222" s="180"/>
      <c r="AH222" s="180"/>
      <c r="AI222" s="180"/>
      <c r="AJ222" s="128"/>
      <c r="AK222" s="128"/>
      <c r="AL222" s="128"/>
      <c r="AM222" s="128"/>
      <c r="AN222" s="128"/>
      <c r="AO222" s="128"/>
      <c r="AP222" s="128"/>
    </row>
    <row r="223" ht="15.75" customHeight="1">
      <c r="A223" s="197" t="s">
        <v>308</v>
      </c>
      <c r="B223" s="207" t="s">
        <v>309</v>
      </c>
      <c r="C223" s="199" t="s">
        <v>202</v>
      </c>
      <c r="D223" s="208">
        <v>45993.0</v>
      </c>
      <c r="E223" s="208">
        <v>46000.0</v>
      </c>
      <c r="F223" s="209"/>
      <c r="G223" s="202">
        <v>0.0</v>
      </c>
      <c r="H223" s="128"/>
      <c r="I223" s="128"/>
      <c r="J223" s="128"/>
      <c r="K223" s="128"/>
      <c r="L223" s="128"/>
      <c r="M223" s="128"/>
      <c r="N223" s="128"/>
      <c r="O223" s="126"/>
      <c r="P223" s="126"/>
      <c r="Q223" s="126"/>
      <c r="R223" s="126"/>
      <c r="S223" s="126"/>
      <c r="T223" s="126"/>
      <c r="U223" s="126"/>
      <c r="V223" s="128"/>
      <c r="W223" s="128"/>
      <c r="X223" s="128"/>
      <c r="Y223" s="128"/>
      <c r="Z223" s="128"/>
      <c r="AA223" s="128"/>
      <c r="AB223" s="128"/>
      <c r="AC223" s="180"/>
      <c r="AD223" s="180"/>
      <c r="AE223" s="180"/>
      <c r="AF223" s="180"/>
      <c r="AG223" s="180"/>
      <c r="AH223" s="180"/>
      <c r="AI223" s="180"/>
      <c r="AJ223" s="128"/>
      <c r="AK223" s="128"/>
      <c r="AL223" s="128"/>
      <c r="AM223" s="128"/>
      <c r="AN223" s="128"/>
      <c r="AO223" s="128"/>
      <c r="AP223" s="128"/>
    </row>
    <row r="224" ht="15.75" customHeight="1">
      <c r="A224" s="197" t="s">
        <v>310</v>
      </c>
      <c r="B224" s="207" t="s">
        <v>311</v>
      </c>
      <c r="C224" s="199" t="s">
        <v>262</v>
      </c>
      <c r="D224" s="208">
        <v>46001.0</v>
      </c>
      <c r="E224" s="208">
        <v>46002.0</v>
      </c>
      <c r="F224" s="209"/>
      <c r="G224" s="202">
        <v>0.0</v>
      </c>
      <c r="H224" s="128"/>
      <c r="I224" s="128"/>
      <c r="J224" s="128"/>
      <c r="K224" s="128"/>
      <c r="L224" s="128"/>
      <c r="M224" s="128"/>
      <c r="N224" s="128"/>
      <c r="O224" s="126"/>
      <c r="P224" s="126"/>
      <c r="Q224" s="126"/>
      <c r="R224" s="126"/>
      <c r="S224" s="126"/>
      <c r="T224" s="126"/>
      <c r="U224" s="126"/>
      <c r="V224" s="128"/>
      <c r="W224" s="128"/>
      <c r="X224" s="128"/>
      <c r="Y224" s="128"/>
      <c r="Z224" s="128"/>
      <c r="AA224" s="128"/>
      <c r="AB224" s="128"/>
      <c r="AC224" s="180"/>
      <c r="AD224" s="180"/>
      <c r="AE224" s="180"/>
      <c r="AF224" s="180"/>
      <c r="AG224" s="180"/>
      <c r="AH224" s="180"/>
      <c r="AI224" s="180"/>
      <c r="AJ224" s="128"/>
      <c r="AK224" s="128"/>
      <c r="AL224" s="128"/>
      <c r="AM224" s="128"/>
      <c r="AN224" s="128"/>
      <c r="AO224" s="128"/>
      <c r="AP224" s="128"/>
    </row>
    <row r="225" ht="15.75" customHeight="1">
      <c r="A225" s="197" t="s">
        <v>312</v>
      </c>
      <c r="B225" s="207" t="s">
        <v>313</v>
      </c>
      <c r="C225" s="199" t="s">
        <v>131</v>
      </c>
      <c r="D225" s="208">
        <v>45996.0</v>
      </c>
      <c r="E225" s="208">
        <v>46000.0</v>
      </c>
      <c r="F225" s="209"/>
      <c r="G225" s="202">
        <v>0.0</v>
      </c>
      <c r="H225" s="128"/>
      <c r="I225" s="128"/>
      <c r="J225" s="128"/>
      <c r="K225" s="128"/>
      <c r="L225" s="128"/>
      <c r="M225" s="128"/>
      <c r="N225" s="128"/>
      <c r="O225" s="126"/>
      <c r="P225" s="126"/>
      <c r="Q225" s="126"/>
      <c r="R225" s="126"/>
      <c r="S225" s="126"/>
      <c r="T225" s="126"/>
      <c r="U225" s="126"/>
      <c r="V225" s="128"/>
      <c r="W225" s="128"/>
      <c r="X225" s="128"/>
      <c r="Y225" s="128"/>
      <c r="Z225" s="128"/>
      <c r="AA225" s="128"/>
      <c r="AB225" s="128"/>
      <c r="AC225" s="180"/>
      <c r="AD225" s="180"/>
      <c r="AE225" s="180"/>
      <c r="AF225" s="180"/>
      <c r="AG225" s="180"/>
      <c r="AH225" s="180"/>
      <c r="AI225" s="180"/>
      <c r="AJ225" s="128"/>
      <c r="AK225" s="128"/>
      <c r="AL225" s="128"/>
      <c r="AM225" s="128"/>
      <c r="AN225" s="128"/>
      <c r="AO225" s="128"/>
      <c r="AP225" s="128"/>
    </row>
    <row r="226" ht="15.75" customHeight="1">
      <c r="A226" s="212" t="s">
        <v>314</v>
      </c>
      <c r="B226" s="2" t="s">
        <v>315</v>
      </c>
      <c r="C226" s="199" t="s">
        <v>202</v>
      </c>
      <c r="D226" s="208">
        <v>46001.0</v>
      </c>
      <c r="E226" s="208">
        <v>46003.0</v>
      </c>
      <c r="F226" s="209"/>
      <c r="G226" s="228">
        <v>0.0</v>
      </c>
      <c r="H226" s="128"/>
      <c r="I226" s="128"/>
      <c r="J226" s="128"/>
      <c r="K226" s="128"/>
      <c r="L226" s="128"/>
      <c r="M226" s="128"/>
      <c r="N226" s="128"/>
      <c r="O226" s="126"/>
      <c r="P226" s="126"/>
      <c r="Q226" s="126"/>
      <c r="R226" s="126"/>
      <c r="S226" s="126"/>
      <c r="T226" s="126"/>
      <c r="U226" s="126"/>
      <c r="V226" s="128"/>
      <c r="W226" s="128"/>
      <c r="X226" s="128"/>
      <c r="Y226" s="128"/>
      <c r="Z226" s="128"/>
      <c r="AA226" s="128"/>
      <c r="AB226" s="128"/>
      <c r="AC226" s="180"/>
      <c r="AD226" s="180"/>
      <c r="AE226" s="180"/>
      <c r="AF226" s="180"/>
      <c r="AG226" s="180"/>
      <c r="AH226" s="180"/>
      <c r="AI226" s="180"/>
      <c r="AJ226" s="128"/>
      <c r="AK226" s="128"/>
      <c r="AL226" s="128"/>
      <c r="AM226" s="128"/>
      <c r="AN226" s="128"/>
      <c r="AO226" s="128"/>
      <c r="AP226" s="128"/>
    </row>
    <row r="227" ht="15.75" customHeight="1">
      <c r="A227" s="4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M227" s="128"/>
      <c r="AN227" s="128"/>
      <c r="AO227" s="128"/>
      <c r="AP227" s="128"/>
    </row>
    <row r="228" ht="15.75" customHeight="1">
      <c r="A228" s="4"/>
      <c r="B228" s="231" t="s">
        <v>316</v>
      </c>
    </row>
    <row r="229" ht="15.75" customHeight="1">
      <c r="A229" s="4"/>
      <c r="B229" s="231"/>
    </row>
    <row r="230" ht="163.5" customHeight="1">
      <c r="A230" s="4"/>
    </row>
    <row r="231" ht="497.25" customHeight="1">
      <c r="A231" s="4"/>
    </row>
    <row r="232" ht="15.75" customHeight="1">
      <c r="A232" s="66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</sheetData>
  <mergeCells count="9">
    <mergeCell ref="AC196:AI196"/>
    <mergeCell ref="AJ196:AP196"/>
    <mergeCell ref="A96:C96"/>
    <mergeCell ref="A100:C100"/>
    <mergeCell ref="A103:C103"/>
    <mergeCell ref="B107:F107"/>
    <mergeCell ref="H196:N196"/>
    <mergeCell ref="O196:U196"/>
    <mergeCell ref="V196:AB196"/>
  </mergeCells>
  <dataValidations>
    <dataValidation type="list" allowBlank="1" showErrorMessage="1" sqref="C1">
      <formula1>"Кофейня Casual,Торговая сеть «Питерец»,Лакокрасочное производство «Череповецкие краски»,Собственный кейс"</formula1>
    </dataValidation>
  </dataValidations>
  <hyperlinks>
    <hyperlink r:id="rId1" ref="B6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0.25"/>
    <col customWidth="1" min="3" max="3" width="46.88"/>
    <col customWidth="1" min="4" max="4" width="34.25"/>
    <col customWidth="1" min="5" max="5" width="17.88"/>
    <col customWidth="1" min="6" max="6" width="18.5"/>
    <col customWidth="1" min="7" max="7" width="20.0"/>
    <col customWidth="1" min="8" max="8" width="15.25"/>
  </cols>
  <sheetData>
    <row r="1" ht="15.75" customHeight="1">
      <c r="A1" s="67"/>
      <c r="B1" s="67" t="s">
        <v>317</v>
      </c>
      <c r="C1" s="4"/>
      <c r="D1" s="4"/>
      <c r="E1" s="4"/>
      <c r="F1" s="4"/>
      <c r="G1" s="4"/>
      <c r="H1" s="4"/>
    </row>
    <row r="2" ht="15.75" customHeight="1">
      <c r="A2" s="232"/>
      <c r="B2" s="233" t="s">
        <v>318</v>
      </c>
      <c r="C2" s="4"/>
      <c r="E2" s="4"/>
      <c r="F2" s="4"/>
      <c r="G2" s="4"/>
      <c r="H2" s="4"/>
    </row>
    <row r="3" ht="15.75" customHeight="1">
      <c r="A3" s="4"/>
      <c r="B3" s="234" t="s">
        <v>319</v>
      </c>
      <c r="C3" s="4"/>
      <c r="E3" s="4"/>
      <c r="F3" s="4"/>
      <c r="G3" s="4"/>
      <c r="H3" s="4"/>
    </row>
    <row r="4" ht="15.75" customHeight="1">
      <c r="A4" s="4"/>
      <c r="B4" s="235" t="s">
        <v>320</v>
      </c>
      <c r="C4" s="4"/>
      <c r="E4" s="4"/>
      <c r="F4" s="4"/>
      <c r="G4" s="4"/>
      <c r="H4" s="4"/>
    </row>
    <row r="5" ht="15.75" customHeight="1">
      <c r="A5" s="4"/>
      <c r="B5" s="235" t="s">
        <v>321</v>
      </c>
      <c r="C5" s="4"/>
      <c r="E5" s="4"/>
      <c r="F5" s="4"/>
      <c r="G5" s="4"/>
      <c r="H5" s="4"/>
    </row>
    <row r="6" ht="54.0" customHeight="1">
      <c r="A6" s="4"/>
      <c r="B6" s="4"/>
      <c r="C6" s="4"/>
      <c r="D6" s="4"/>
      <c r="E6" s="4"/>
      <c r="F6" s="4"/>
      <c r="G6" s="4"/>
      <c r="H6" s="4"/>
    </row>
    <row r="7" ht="15.75" customHeight="1">
      <c r="A7" s="66"/>
      <c r="B7" s="236"/>
      <c r="C7" s="66"/>
      <c r="D7" s="66"/>
      <c r="E7" s="66"/>
      <c r="F7" s="66"/>
      <c r="G7" s="66"/>
      <c r="H7" s="66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4"/>
      <c r="B8" s="67" t="s">
        <v>322</v>
      </c>
      <c r="C8" s="4"/>
      <c r="D8" s="4"/>
      <c r="E8" s="4"/>
      <c r="F8" s="4"/>
      <c r="G8" s="4"/>
      <c r="H8" s="4"/>
    </row>
    <row r="9" ht="15.75" customHeight="1">
      <c r="A9" s="4"/>
      <c r="B9" s="237"/>
      <c r="C9" s="4"/>
      <c r="D9" s="4"/>
      <c r="E9" s="4"/>
      <c r="F9" s="4"/>
      <c r="G9" s="4"/>
      <c r="H9" s="4"/>
    </row>
    <row r="10" ht="456.0" customHeight="1">
      <c r="A10" s="4"/>
      <c r="B10" s="165"/>
      <c r="C10" s="4"/>
      <c r="D10" s="4"/>
      <c r="E10" s="4"/>
      <c r="F10" s="4"/>
      <c r="G10" s="4"/>
      <c r="H10" s="4"/>
    </row>
    <row r="11" ht="15.75" customHeight="1">
      <c r="A11" s="4"/>
      <c r="B11" s="238"/>
      <c r="C11" s="4"/>
      <c r="D11" s="4"/>
      <c r="E11" s="4"/>
      <c r="F11" s="4"/>
      <c r="G11" s="4"/>
      <c r="H11" s="4"/>
    </row>
    <row r="12" ht="15.75" customHeight="1">
      <c r="A12" s="4"/>
      <c r="D12" s="4"/>
      <c r="E12" s="4"/>
      <c r="F12" s="4"/>
      <c r="G12" s="4"/>
      <c r="H12" s="4"/>
    </row>
    <row r="13" ht="15.75" customHeight="1">
      <c r="A13" s="66"/>
      <c r="B13" s="51"/>
      <c r="C13" s="51"/>
      <c r="D13" s="66"/>
      <c r="E13" s="66"/>
      <c r="F13" s="66"/>
      <c r="G13" s="66"/>
      <c r="H13" s="66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4"/>
      <c r="B14" s="239" t="s">
        <v>323</v>
      </c>
      <c r="C14" s="52"/>
      <c r="D14" s="4"/>
      <c r="E14" s="4"/>
      <c r="F14" s="4"/>
      <c r="G14" s="4"/>
      <c r="H14" s="4"/>
      <c r="I14" s="4"/>
    </row>
    <row r="15" ht="16.5" customHeight="1">
      <c r="A15" s="4"/>
      <c r="B15" s="240" t="s">
        <v>324</v>
      </c>
      <c r="C15" s="52"/>
      <c r="D15" s="4"/>
      <c r="E15" s="4"/>
      <c r="F15" s="4"/>
      <c r="G15" s="4"/>
      <c r="H15" s="4"/>
      <c r="I15" s="4"/>
    </row>
    <row r="16" ht="15.75" customHeight="1">
      <c r="A16" s="241" t="s">
        <v>325</v>
      </c>
      <c r="B16" s="241" t="s">
        <v>326</v>
      </c>
      <c r="C16" s="241" t="s">
        <v>327</v>
      </c>
      <c r="D16" s="242"/>
      <c r="E16" s="242"/>
      <c r="F16" s="242"/>
      <c r="G16" s="242"/>
      <c r="H16" s="242"/>
      <c r="I16" s="24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243">
        <v>45658.0</v>
      </c>
      <c r="B17" s="244" t="s">
        <v>328</v>
      </c>
      <c r="C17" s="244" t="s">
        <v>329</v>
      </c>
      <c r="D17" s="52"/>
      <c r="E17" s="4"/>
      <c r="F17" s="4"/>
      <c r="G17" s="4"/>
      <c r="H17" s="4"/>
      <c r="I17" s="4"/>
    </row>
    <row r="18" ht="15.75" customHeight="1">
      <c r="A18" s="243">
        <v>45689.0</v>
      </c>
      <c r="B18" s="244" t="s">
        <v>330</v>
      </c>
      <c r="C18" s="244" t="s">
        <v>329</v>
      </c>
      <c r="D18" s="245"/>
      <c r="E18" s="4"/>
      <c r="F18" s="4"/>
      <c r="G18" s="4"/>
      <c r="H18" s="4"/>
      <c r="I18" s="4"/>
    </row>
    <row r="19" ht="15.75" customHeight="1">
      <c r="A19" s="243">
        <v>45717.0</v>
      </c>
      <c r="B19" s="246" t="s">
        <v>331</v>
      </c>
      <c r="C19" s="247" t="s">
        <v>332</v>
      </c>
      <c r="D19" s="52"/>
      <c r="E19" s="4"/>
      <c r="F19" s="4"/>
      <c r="G19" s="4"/>
      <c r="H19" s="4"/>
      <c r="I19" s="4"/>
    </row>
    <row r="20" ht="15.75" customHeight="1">
      <c r="A20" s="243">
        <v>45748.0</v>
      </c>
      <c r="B20" s="246" t="s">
        <v>333</v>
      </c>
      <c r="C20" s="247" t="s">
        <v>334</v>
      </c>
      <c r="D20" s="52"/>
      <c r="E20" s="4"/>
      <c r="F20" s="248"/>
      <c r="G20" s="4"/>
      <c r="H20" s="4"/>
      <c r="I20" s="4"/>
    </row>
    <row r="21" ht="26.25" customHeight="1">
      <c r="A21" s="243">
        <v>45778.0</v>
      </c>
      <c r="B21" s="246" t="s">
        <v>335</v>
      </c>
      <c r="C21" s="244" t="s">
        <v>329</v>
      </c>
      <c r="D21" s="52"/>
      <c r="E21" s="4"/>
      <c r="F21" s="248"/>
      <c r="G21" s="4"/>
      <c r="H21" s="4"/>
      <c r="I21" s="4"/>
    </row>
    <row r="22" ht="312.75" customHeight="1">
      <c r="A22" s="4"/>
      <c r="B22" s="4"/>
      <c r="C22" s="4"/>
      <c r="D22" s="4"/>
      <c r="E22" s="4"/>
      <c r="F22" s="249"/>
      <c r="G22" s="4"/>
      <c r="H22" s="4"/>
      <c r="I22" s="4"/>
    </row>
    <row r="23" ht="321.75" customHeight="1">
      <c r="A23" s="4"/>
      <c r="B23" s="4"/>
      <c r="C23" s="4"/>
      <c r="D23" s="4"/>
      <c r="E23" s="4"/>
      <c r="F23" s="4"/>
      <c r="G23" s="4"/>
      <c r="H23" s="4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4"/>
      <c r="B25" s="250" t="s">
        <v>336</v>
      </c>
      <c r="C25" s="251" t="s">
        <v>337</v>
      </c>
      <c r="D25" s="251" t="s">
        <v>338</v>
      </c>
      <c r="E25" s="4"/>
      <c r="F25" s="4"/>
      <c r="G25" s="4"/>
      <c r="H25" s="4"/>
    </row>
    <row r="26" ht="15.75" customHeight="1">
      <c r="A26" s="72" t="s">
        <v>5</v>
      </c>
      <c r="B26" s="252" t="s">
        <v>339</v>
      </c>
      <c r="C26" s="252" t="s">
        <v>340</v>
      </c>
      <c r="D26" s="253" t="s">
        <v>341</v>
      </c>
    </row>
    <row r="27" ht="15.75" customHeight="1">
      <c r="A27" s="252" t="s">
        <v>8</v>
      </c>
      <c r="B27" s="72" t="s">
        <v>342</v>
      </c>
      <c r="C27" s="253" t="s">
        <v>343</v>
      </c>
      <c r="D27" s="253" t="s">
        <v>344</v>
      </c>
    </row>
    <row r="28" ht="15.75" customHeight="1">
      <c r="A28" s="72" t="s">
        <v>11</v>
      </c>
      <c r="B28" s="72" t="s">
        <v>345</v>
      </c>
      <c r="C28" s="253" t="s">
        <v>346</v>
      </c>
      <c r="D28" s="253" t="s">
        <v>347</v>
      </c>
      <c r="E28" s="254"/>
      <c r="F28" s="254"/>
    </row>
    <row r="29" ht="15.75" customHeight="1">
      <c r="A29" s="252" t="s">
        <v>14</v>
      </c>
      <c r="B29" s="72" t="s">
        <v>348</v>
      </c>
      <c r="C29" s="252" t="s">
        <v>349</v>
      </c>
      <c r="D29" s="252" t="s">
        <v>350</v>
      </c>
    </row>
    <row r="30" ht="15.75" customHeight="1">
      <c r="A30" s="73" t="s">
        <v>17</v>
      </c>
      <c r="B30" s="72" t="s">
        <v>351</v>
      </c>
      <c r="C30" s="252" t="s">
        <v>352</v>
      </c>
      <c r="D30" s="252" t="s">
        <v>353</v>
      </c>
    </row>
    <row r="31" ht="15.75" customHeight="1">
      <c r="B31" s="255"/>
    </row>
    <row r="32" ht="13.5" customHeight="1">
      <c r="A32" s="51"/>
      <c r="B32" s="256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29.0"/>
    <col customWidth="1" min="3" max="3" width="27.63"/>
    <col customWidth="1" min="4" max="4" width="28.5"/>
    <col customWidth="1" min="5" max="5" width="25.5"/>
    <col customWidth="1" min="6" max="6" width="24.0"/>
  </cols>
  <sheetData>
    <row r="1" ht="15.75" customHeight="1">
      <c r="A1" s="257"/>
    </row>
    <row r="2" ht="15.75" customHeight="1">
      <c r="A2" s="238" t="s">
        <v>354</v>
      </c>
    </row>
    <row r="3" ht="100.5" customHeight="1">
      <c r="A3" s="258" t="s">
        <v>355</v>
      </c>
      <c r="B3" s="259"/>
      <c r="C3" s="259"/>
      <c r="D3" s="260" t="s">
        <v>356</v>
      </c>
      <c r="F3" s="261"/>
    </row>
    <row r="4" ht="90.0" customHeight="1">
      <c r="A4" s="262" t="s">
        <v>357</v>
      </c>
      <c r="B4" s="263"/>
      <c r="C4" s="264" t="s">
        <v>358</v>
      </c>
      <c r="D4" s="265" t="s">
        <v>131</v>
      </c>
    </row>
    <row r="5" ht="106.5" customHeight="1">
      <c r="A5" s="266" t="s">
        <v>359</v>
      </c>
      <c r="B5" s="264" t="s">
        <v>360</v>
      </c>
      <c r="C5" s="265" t="s">
        <v>361</v>
      </c>
      <c r="D5" s="264" t="s">
        <v>362</v>
      </c>
    </row>
    <row r="6" ht="15.75" customHeight="1">
      <c r="A6" s="267"/>
      <c r="B6" s="268" t="s">
        <v>363</v>
      </c>
      <c r="C6" s="269" t="s">
        <v>364</v>
      </c>
      <c r="D6" s="270" t="s">
        <v>365</v>
      </c>
    </row>
    <row r="7" ht="15.75" customHeight="1">
      <c r="A7" s="33"/>
      <c r="B7" s="33"/>
      <c r="C7" s="33"/>
      <c r="D7" s="33"/>
      <c r="E7" s="33"/>
    </row>
    <row r="8" ht="15.75" customHeight="1">
      <c r="A8" s="271" t="s">
        <v>366</v>
      </c>
      <c r="B8" s="272" t="s">
        <v>356</v>
      </c>
      <c r="D8" s="33"/>
      <c r="E8" s="33"/>
    </row>
    <row r="9" ht="76.5" customHeight="1">
      <c r="A9" s="273" t="s">
        <v>367</v>
      </c>
      <c r="B9" s="274" t="s">
        <v>368</v>
      </c>
      <c r="C9" s="33"/>
      <c r="D9" s="33"/>
      <c r="E9" s="33"/>
    </row>
    <row r="10" ht="15.75" customHeight="1"/>
    <row r="11" ht="16.5" customHeight="1">
      <c r="A11" s="238" t="s">
        <v>369</v>
      </c>
      <c r="B11" s="33"/>
      <c r="E11" s="33"/>
    </row>
    <row r="12" ht="15.75" customHeight="1">
      <c r="A12" s="275" t="s">
        <v>370</v>
      </c>
      <c r="B12" s="275" t="s">
        <v>371</v>
      </c>
      <c r="E12" s="33"/>
    </row>
    <row r="13" ht="71.25" customHeight="1">
      <c r="A13" s="276" t="s">
        <v>372</v>
      </c>
      <c r="B13" s="277" t="s">
        <v>373</v>
      </c>
      <c r="E13" s="33"/>
    </row>
    <row r="14" ht="101.25" customHeight="1">
      <c r="A14" s="278" t="s">
        <v>374</v>
      </c>
      <c r="B14" s="277" t="s">
        <v>375</v>
      </c>
      <c r="E14" s="33"/>
    </row>
    <row r="15" ht="69.75" customHeight="1">
      <c r="A15" s="279"/>
      <c r="B15" s="280" t="s">
        <v>360</v>
      </c>
      <c r="C15" s="33"/>
      <c r="D15" s="33"/>
      <c r="E15" s="33"/>
    </row>
    <row r="16" ht="15.75" customHeight="1">
      <c r="A16" s="52"/>
      <c r="B16" s="52"/>
      <c r="C16" s="33"/>
      <c r="D16" s="33"/>
      <c r="E16" s="33"/>
    </row>
    <row r="17" ht="142.5" customHeight="1">
      <c r="A17" s="281" t="s">
        <v>376</v>
      </c>
      <c r="B17" s="272" t="s">
        <v>377</v>
      </c>
      <c r="C17" s="33"/>
      <c r="D17" s="33"/>
      <c r="E17" s="33"/>
    </row>
    <row r="18" ht="15.75" customHeight="1"/>
    <row r="19" ht="15.75" customHeight="1">
      <c r="A19" s="257" t="s">
        <v>378</v>
      </c>
    </row>
    <row r="20" ht="15.75" customHeight="1">
      <c r="A20" s="282" t="s">
        <v>379</v>
      </c>
      <c r="B20" s="283"/>
      <c r="C20" s="283"/>
    </row>
    <row r="21" ht="15.75" customHeight="1">
      <c r="A21" s="284" t="s">
        <v>380</v>
      </c>
      <c r="B21" s="285"/>
      <c r="C21" s="286"/>
    </row>
    <row r="22" ht="15.75" customHeight="1">
      <c r="A22" s="284" t="s">
        <v>381</v>
      </c>
      <c r="B22" s="285"/>
      <c r="C22" s="286"/>
    </row>
    <row r="23" ht="15.75" customHeight="1">
      <c r="A23" s="284" t="s">
        <v>382</v>
      </c>
      <c r="B23" s="285"/>
      <c r="C23" s="286"/>
    </row>
    <row r="24" ht="15.75" customHeight="1">
      <c r="A24" s="287" t="s">
        <v>383</v>
      </c>
      <c r="B24" s="285"/>
      <c r="C24" s="286"/>
    </row>
    <row r="25" ht="15.75" customHeight="1">
      <c r="A25" s="284" t="s">
        <v>384</v>
      </c>
      <c r="B25" s="285"/>
      <c r="C25" s="286"/>
    </row>
    <row r="26" ht="15.75" customHeight="1">
      <c r="A26" s="284" t="s">
        <v>385</v>
      </c>
      <c r="B26" s="285"/>
      <c r="C26" s="286"/>
    </row>
    <row r="27" ht="15.75" customHeight="1">
      <c r="A27" s="284" t="s">
        <v>386</v>
      </c>
      <c r="B27" s="285"/>
      <c r="C27" s="286"/>
    </row>
    <row r="28" ht="15.75" customHeight="1">
      <c r="A28" s="284" t="s">
        <v>387</v>
      </c>
      <c r="B28" s="288"/>
      <c r="C28" s="286"/>
    </row>
    <row r="29" ht="15.75" customHeight="1">
      <c r="A29" s="284" t="s">
        <v>388</v>
      </c>
      <c r="B29" s="285"/>
      <c r="C29" s="286"/>
    </row>
    <row r="30" ht="15.75" customHeight="1">
      <c r="A30" s="289" t="s">
        <v>389</v>
      </c>
      <c r="B30" s="290"/>
      <c r="C30" s="291"/>
    </row>
    <row r="31" ht="15.75" customHeight="1"/>
    <row r="32" ht="15.75" customHeight="1">
      <c r="A32" s="257" t="s">
        <v>390</v>
      </c>
    </row>
    <row r="33" ht="15.75" customHeight="1">
      <c r="A33" s="257"/>
    </row>
    <row r="34" ht="15.75" customHeight="1">
      <c r="A34" s="292"/>
      <c r="B34" s="293" t="s">
        <v>391</v>
      </c>
      <c r="C34" s="293" t="s">
        <v>392</v>
      </c>
      <c r="D34" s="293" t="s">
        <v>393</v>
      </c>
      <c r="E34" s="292"/>
    </row>
    <row r="35" ht="75.75" customHeight="1">
      <c r="A35" s="294" t="s">
        <v>394</v>
      </c>
      <c r="B35" s="295" t="s">
        <v>395</v>
      </c>
      <c r="C35" s="296" t="s">
        <v>396</v>
      </c>
      <c r="D35" s="297" t="s">
        <v>397</v>
      </c>
      <c r="E35" s="298" t="s">
        <v>398</v>
      </c>
    </row>
    <row r="36" ht="85.5" customHeight="1">
      <c r="A36" s="299"/>
      <c r="B36" s="300" t="s">
        <v>399</v>
      </c>
      <c r="C36" s="295" t="s">
        <v>400</v>
      </c>
      <c r="D36" s="301">
        <v>45689.0</v>
      </c>
      <c r="E36" s="298" t="s">
        <v>401</v>
      </c>
    </row>
    <row r="37" ht="87.0" customHeight="1">
      <c r="A37" s="302"/>
      <c r="B37" s="303">
        <v>3.0</v>
      </c>
      <c r="C37" s="304"/>
      <c r="D37" s="305"/>
      <c r="E37" s="298" t="s">
        <v>402</v>
      </c>
    </row>
    <row r="38" ht="15.75" customHeight="1">
      <c r="A38" s="292"/>
      <c r="B38" s="306" t="s">
        <v>403</v>
      </c>
      <c r="C38" s="307"/>
      <c r="D38" s="308"/>
      <c r="E38" s="292"/>
    </row>
    <row r="39" ht="15.75" customHeight="1"/>
    <row r="40" ht="15.75" customHeight="1">
      <c r="A40" s="309" t="s">
        <v>404</v>
      </c>
      <c r="B40" s="310" t="s">
        <v>327</v>
      </c>
    </row>
    <row r="41" ht="15.75" customHeight="1">
      <c r="A41" s="311" t="s">
        <v>405</v>
      </c>
      <c r="B41" s="312" t="s">
        <v>406</v>
      </c>
    </row>
    <row r="42" ht="15.75" customHeight="1">
      <c r="A42" s="313" t="s">
        <v>407</v>
      </c>
      <c r="B42" s="314" t="s">
        <v>408</v>
      </c>
    </row>
    <row r="43" ht="15.75" customHeight="1">
      <c r="A43" s="313" t="s">
        <v>409</v>
      </c>
      <c r="B43" s="315" t="s">
        <v>410</v>
      </c>
    </row>
    <row r="44" ht="15.75" customHeight="1">
      <c r="A44" s="313" t="s">
        <v>411</v>
      </c>
      <c r="B44" s="315" t="s">
        <v>412</v>
      </c>
    </row>
    <row r="45" ht="15.75" customHeight="1">
      <c r="A45" s="315" t="s">
        <v>384</v>
      </c>
      <c r="B45" s="315" t="s">
        <v>413</v>
      </c>
    </row>
    <row r="46" ht="15.75" customHeight="1">
      <c r="A46" s="45"/>
    </row>
    <row r="47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257" t="s">
        <v>414</v>
      </c>
    </row>
    <row r="49" ht="15.75" customHeight="1"/>
    <row r="50" ht="15.75" customHeight="1">
      <c r="A50" s="309" t="s">
        <v>415</v>
      </c>
      <c r="B50" s="316" t="s">
        <v>416</v>
      </c>
      <c r="C50" s="316" t="s">
        <v>327</v>
      </c>
      <c r="D50" s="317" t="s">
        <v>417</v>
      </c>
    </row>
    <row r="51" ht="15.75" customHeight="1">
      <c r="A51" s="274" t="s">
        <v>418</v>
      </c>
      <c r="B51" s="318" t="s">
        <v>419</v>
      </c>
      <c r="C51" s="274" t="s">
        <v>420</v>
      </c>
      <c r="D51" s="274" t="s">
        <v>421</v>
      </c>
    </row>
    <row r="52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67" t="s">
        <v>422</v>
      </c>
    </row>
    <row r="54" ht="15.75" customHeight="1">
      <c r="A54" s="67"/>
      <c r="C54" s="319" t="s">
        <v>327</v>
      </c>
    </row>
    <row r="55" ht="15.75" customHeight="1">
      <c r="A55" s="320" t="s">
        <v>423</v>
      </c>
      <c r="B55" s="274" t="s">
        <v>424</v>
      </c>
      <c r="C55" s="321" t="s">
        <v>425</v>
      </c>
    </row>
    <row r="56" ht="15.75" customHeight="1">
      <c r="A56" s="320" t="s">
        <v>426</v>
      </c>
      <c r="B56" s="274" t="s">
        <v>427</v>
      </c>
      <c r="C56" s="321" t="s">
        <v>425</v>
      </c>
    </row>
    <row r="57" ht="15.75" customHeight="1">
      <c r="A57" s="320" t="s">
        <v>428</v>
      </c>
      <c r="B57" s="274" t="s">
        <v>429</v>
      </c>
      <c r="C57" s="315" t="s">
        <v>430</v>
      </c>
    </row>
    <row r="58" ht="15.75" customHeight="1">
      <c r="A58" s="320" t="s">
        <v>431</v>
      </c>
      <c r="B58" s="274" t="s">
        <v>432</v>
      </c>
      <c r="C58" s="315" t="s">
        <v>433</v>
      </c>
    </row>
    <row r="59" ht="15.75" customHeight="1">
      <c r="A59" s="320" t="s">
        <v>434</v>
      </c>
      <c r="B59" s="274" t="s">
        <v>435</v>
      </c>
      <c r="C59" s="315" t="s">
        <v>436</v>
      </c>
    </row>
    <row r="60" ht="15.75" customHeight="1"/>
    <row r="61" ht="15.75" customHeight="1">
      <c r="A61" s="257" t="s">
        <v>437</v>
      </c>
    </row>
    <row r="62" ht="15.75" customHeight="1">
      <c r="A62" s="322" t="s">
        <v>438</v>
      </c>
    </row>
    <row r="63" ht="15.75" customHeight="1">
      <c r="A63" s="323"/>
      <c r="B63" s="324"/>
      <c r="C63" s="325"/>
      <c r="D63" s="325"/>
      <c r="E63" s="325"/>
      <c r="F63" s="325"/>
    </row>
    <row r="64" ht="15.75" customHeight="1">
      <c r="A64" s="326" t="s">
        <v>439</v>
      </c>
      <c r="B64" s="327">
        <v>0.00949</v>
      </c>
      <c r="C64" s="328"/>
      <c r="D64" s="325"/>
      <c r="E64" s="325"/>
      <c r="F64" s="325"/>
    </row>
    <row r="65" ht="15.75" customHeight="1">
      <c r="A65" s="329" t="s">
        <v>440</v>
      </c>
      <c r="B65" s="330">
        <v>-200000.0</v>
      </c>
      <c r="C65" s="325"/>
      <c r="D65" s="325"/>
      <c r="E65" s="325"/>
      <c r="F65" s="325"/>
    </row>
    <row r="66" ht="15.75" customHeight="1">
      <c r="A66" s="329" t="s">
        <v>441</v>
      </c>
      <c r="B66" s="330">
        <v>120000.0</v>
      </c>
      <c r="C66" s="325"/>
      <c r="D66" s="325"/>
      <c r="E66" s="325"/>
      <c r="F66" s="325"/>
    </row>
    <row r="67" ht="15.75" customHeight="1">
      <c r="A67" s="325"/>
      <c r="B67" s="325"/>
      <c r="C67" s="325"/>
      <c r="D67" s="325"/>
      <c r="E67" s="325"/>
      <c r="F67" s="325"/>
    </row>
    <row r="68" ht="15.75" customHeight="1">
      <c r="A68" s="331"/>
      <c r="B68" s="331"/>
      <c r="C68" s="331"/>
      <c r="D68" s="331"/>
      <c r="E68" s="331"/>
      <c r="F68" s="331"/>
    </row>
    <row r="69" ht="15.75" customHeight="1">
      <c r="A69" s="332" t="s">
        <v>442</v>
      </c>
      <c r="B69" s="333" t="s">
        <v>443</v>
      </c>
      <c r="C69" s="333" t="s">
        <v>444</v>
      </c>
      <c r="D69" s="333" t="s">
        <v>445</v>
      </c>
      <c r="E69" s="333" t="s">
        <v>446</v>
      </c>
      <c r="F69" s="333" t="s">
        <v>447</v>
      </c>
      <c r="G69" s="334"/>
      <c r="H69" s="334"/>
      <c r="I69" s="334"/>
      <c r="J69" s="334"/>
      <c r="K69" s="334"/>
      <c r="L69" s="334"/>
      <c r="M69" s="334"/>
      <c r="N69" s="334"/>
      <c r="O69" s="334"/>
      <c r="P69" s="334"/>
      <c r="Q69" s="334"/>
      <c r="R69" s="334"/>
      <c r="S69" s="334"/>
      <c r="T69" s="334"/>
      <c r="U69" s="334"/>
      <c r="V69" s="334"/>
      <c r="W69" s="334"/>
      <c r="X69" s="334"/>
      <c r="Y69" s="334"/>
      <c r="Z69" s="334"/>
    </row>
    <row r="70" ht="15.75" customHeight="1">
      <c r="A70" s="335">
        <v>0.0</v>
      </c>
      <c r="B70" s="336">
        <v>0.0</v>
      </c>
      <c r="C70" s="337">
        <f>B65</f>
        <v>-200000</v>
      </c>
      <c r="D70" s="336">
        <f t="shared" ref="D70:D73" si="1">B70+C70</f>
        <v>-200000</v>
      </c>
      <c r="E70" s="336">
        <f t="shared" ref="E70:E73" si="2">D70/POWER(1+$B$64,A70)</f>
        <v>-200000</v>
      </c>
      <c r="F70" s="336">
        <f>E70</f>
        <v>-200000</v>
      </c>
    </row>
    <row r="71" ht="15.75" customHeight="1">
      <c r="A71" s="335">
        <v>1.0</v>
      </c>
      <c r="B71" s="337">
        <f>B66</f>
        <v>120000</v>
      </c>
      <c r="C71" s="336">
        <v>0.0</v>
      </c>
      <c r="D71" s="336">
        <f t="shared" si="1"/>
        <v>120000</v>
      </c>
      <c r="E71" s="336">
        <f t="shared" si="2"/>
        <v>118871.9056</v>
      </c>
      <c r="F71" s="336">
        <f t="shared" ref="F71:F73" si="3">F70+E71</f>
        <v>-81128.09438</v>
      </c>
    </row>
    <row r="72" ht="15.75" customHeight="1">
      <c r="A72" s="335">
        <v>2.0</v>
      </c>
      <c r="B72" s="337">
        <f>B66</f>
        <v>120000</v>
      </c>
      <c r="C72" s="336">
        <v>0.0</v>
      </c>
      <c r="D72" s="336">
        <f t="shared" si="1"/>
        <v>120000</v>
      </c>
      <c r="E72" s="336">
        <f t="shared" si="2"/>
        <v>117754.4162</v>
      </c>
      <c r="F72" s="336">
        <f t="shared" si="3"/>
        <v>36626.32182</v>
      </c>
    </row>
    <row r="73" ht="15.75" customHeight="1">
      <c r="A73" s="335">
        <v>3.0</v>
      </c>
      <c r="B73" s="337">
        <f>B66</f>
        <v>120000</v>
      </c>
      <c r="C73" s="336">
        <v>0.0</v>
      </c>
      <c r="D73" s="336">
        <f t="shared" si="1"/>
        <v>120000</v>
      </c>
      <c r="E73" s="336">
        <f t="shared" si="2"/>
        <v>116647.4321</v>
      </c>
      <c r="F73" s="336">
        <f t="shared" si="3"/>
        <v>153273.7539</v>
      </c>
    </row>
    <row r="74" ht="15.75" customHeight="1">
      <c r="A74" s="325"/>
      <c r="B74" s="325"/>
      <c r="C74" s="325"/>
      <c r="D74" s="325"/>
      <c r="E74" s="325"/>
      <c r="F74" s="325"/>
    </row>
    <row r="75" ht="15.75" customHeight="1">
      <c r="A75" s="338" t="s">
        <v>448</v>
      </c>
      <c r="B75" s="339">
        <f>F73</f>
        <v>153273.7539</v>
      </c>
      <c r="C75" s="325"/>
      <c r="D75" s="340"/>
      <c r="E75" s="325"/>
      <c r="F75" s="325"/>
    </row>
    <row r="76" ht="15.75" customHeight="1">
      <c r="A76" s="341" t="s">
        <v>449</v>
      </c>
      <c r="B76" s="308"/>
      <c r="C76" s="325"/>
      <c r="D76" s="325"/>
      <c r="E76" s="325"/>
      <c r="F76" s="325"/>
    </row>
    <row r="77" ht="15.75" customHeight="1">
      <c r="A77" s="331"/>
      <c r="B77" s="331"/>
      <c r="C77" s="325"/>
      <c r="D77" s="325"/>
      <c r="E77" s="325"/>
      <c r="F77" s="325"/>
    </row>
    <row r="78" ht="15.75" customHeight="1">
      <c r="A78" s="342" t="s">
        <v>450</v>
      </c>
      <c r="B78" s="343">
        <f>SUM(E71:E73)/ABS(B65)</f>
        <v>1.766368769</v>
      </c>
      <c r="C78" s="325"/>
      <c r="D78" s="325"/>
      <c r="E78" s="325"/>
      <c r="F78" s="325"/>
    </row>
    <row r="79" ht="15.75" customHeight="1">
      <c r="A79" s="344" t="s">
        <v>451</v>
      </c>
      <c r="B79" s="101"/>
      <c r="C79" s="325"/>
      <c r="D79" s="325"/>
      <c r="E79" s="325"/>
      <c r="F79" s="325"/>
    </row>
    <row r="80" ht="15.75" customHeight="1">
      <c r="A80" s="331"/>
      <c r="B80" s="331"/>
      <c r="C80" s="325"/>
      <c r="D80" s="325"/>
      <c r="E80" s="325"/>
      <c r="F80" s="325"/>
    </row>
    <row r="81" ht="15.75" customHeight="1">
      <c r="A81" s="345" t="s">
        <v>452</v>
      </c>
      <c r="B81" s="346">
        <f>IRR(D70:D73)</f>
        <v>0.3630965395</v>
      </c>
      <c r="C81" s="325"/>
      <c r="D81" s="325"/>
      <c r="E81" s="325"/>
      <c r="F81" s="325"/>
    </row>
    <row r="82" ht="15.75" customHeight="1">
      <c r="A82" s="344" t="s">
        <v>453</v>
      </c>
      <c r="B82" s="101"/>
      <c r="C82" s="325"/>
      <c r="D82" s="325"/>
      <c r="E82" s="325"/>
      <c r="F82" s="325"/>
    </row>
    <row r="83" ht="15.75" customHeight="1">
      <c r="A83" s="347"/>
      <c r="B83" s="348"/>
      <c r="C83" s="349"/>
      <c r="D83" s="349"/>
      <c r="E83" s="349"/>
      <c r="F83" s="349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</row>
    <row r="84" ht="15.75" customHeight="1">
      <c r="C84" s="325"/>
      <c r="D84" s="325"/>
      <c r="E84" s="325"/>
      <c r="F84" s="325"/>
    </row>
    <row r="85" ht="15.75" customHeight="1">
      <c r="C85" s="325"/>
      <c r="D85" s="325"/>
      <c r="E85" s="325"/>
      <c r="F85" s="325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35:A37"/>
    <mergeCell ref="B38:D38"/>
    <mergeCell ref="A76:B76"/>
    <mergeCell ref="A79:B79"/>
    <mergeCell ref="A82:B82"/>
  </mergeCells>
  <dataValidations>
    <dataValidation type="list" allowBlank="1" showErrorMessage="1" sqref="B51">
      <formula1>"Принятие,Уклонение,Снижение,Передача"</formula1>
    </dataValidation>
  </dataValidations>
  <drawing r:id="rId1"/>
</worksheet>
</file>