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7e5082e41f52e1/Documents/"/>
    </mc:Choice>
  </mc:AlternateContent>
  <xr:revisionPtr revIDLastSave="249" documentId="8_{2FAC58EF-BCF5-498A-8225-7147C970255B}" xr6:coauthVersionLast="41" xr6:coauthVersionMax="41" xr10:uidLastSave="{BE14D699-F280-4E3D-9087-9E201848D785}"/>
  <bookViews>
    <workbookView xWindow="-98" yWindow="-98" windowWidth="20715" windowHeight="13276" xr2:uid="{00000000-000D-0000-FFFF-FFFF00000000}"/>
  </bookViews>
  <sheets>
    <sheet name="Data" sheetId="1" r:id="rId1"/>
    <sheet name="Category Data" sheetId="2" r:id="rId2"/>
    <sheet name="Sub-Category Data" sheetId="4" r:id="rId3"/>
    <sheet name="Date Created Data" sheetId="6" r:id="rId4"/>
    <sheet name="Bonus " sheetId="7" r:id="rId5"/>
  </sheets>
  <definedNames>
    <definedName name="_xlnm._FilterDatabase" localSheetId="0" hidden="1">Data!$A$1:$R$4115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7" i="7"/>
  <c r="B8" i="7" s="1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<sst xmlns="http://schemas.openxmlformats.org/spreadsheetml/2006/main" count="33049" uniqueCount="8402">
  <si>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</si>
  <si>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</si>
  <si>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</si>
  <si>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</si>
  <si>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</si>
  <si>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</si>
  <si>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</si>
  <si>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</si>
  <si>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</si>
  <si>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</si>
  <si>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</si>
  <si>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</si>
  <si>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</si>
  <si>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</si>
  <si>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</si>
  <si>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</si>
  <si>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</si>
  <si>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</si>
  <si>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</si>
  <si>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</si>
  <si>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</si>
  <si>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</si>
  <si>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</si>
  <si>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</si>
  <si>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</si>
  <si>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</si>
  <si>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</si>
  <si>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</si>
  <si>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</si>
  <si>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</si>
  <si>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</si>
  <si>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</si>
  <si>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</si>
  <si>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</si>
  <si>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</si>
  <si>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</si>
  <si>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</si>
  <si>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</si>
  <si>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</si>
  <si>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</si>
  <si>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</si>
  <si>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</si>
  <si>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</si>
  <si>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</si>
  <si>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</si>
  <si>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</si>
  <si>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</si>
  <si>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</si>
  <si>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</si>
  <si>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</si>
  <si>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</si>
  <si>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</si>
  <si>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</si>
  <si>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</si>
  <si>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</si>
  <si>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</si>
  <si>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</si>
  <si>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</si>
  <si>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</si>
  <si>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</si>
  <si>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</si>
  <si>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</si>
  <si>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</si>
  <si>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</si>
  <si>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</si>
  <si>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</si>
  <si>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</si>
  <si>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</si>
  <si>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</si>
  <si>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</si>
  <si>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</si>
  <si>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</si>
  <si>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</si>
  <si>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</si>
  <si>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</si>
  <si>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</si>
  <si>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</si>
  <si>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</si>
  <si>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</si>
  <si>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</si>
  <si>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</si>
  <si>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</si>
  <si>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</si>
  <si>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</si>
  <si>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</si>
  <si>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</si>
  <si>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</si>
  <si>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</si>
  <si>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</si>
  <si>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</si>
  <si>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</si>
  <si>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</si>
  <si>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</si>
  <si>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</si>
  <si>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</si>
  <si>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</si>
  <si>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</si>
  <si>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</si>
  <si>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</si>
  <si>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</si>
  <si>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</si>
  <si>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</si>
  <si>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</si>
  <si>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</si>
  <si>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</si>
  <si>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</si>
  <si>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</si>
  <si>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</si>
  <si>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</si>
  <si>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</si>
  <si>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</si>
  <si>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</si>
  <si>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</si>
  <si>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</si>
  <si>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</si>
  <si>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</si>
  <si>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</si>
  <si>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</si>
  <si>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</si>
  <si>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</si>
  <si>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</si>
  <si>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</si>
  <si>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</si>
  <si>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</si>
  <si>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</si>
  <si>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</si>
  <si>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</si>
  <si>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</si>
  <si>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</si>
  <si>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</si>
  <si>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</si>
  <si>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</si>
  <si>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</si>
  <si>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</si>
  <si>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</si>
  <si>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</si>
  <si>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</si>
  <si>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</si>
  <si>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</si>
  <si>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</si>
  <si>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</si>
  <si>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</si>
  <si>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</si>
  <si>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</si>
  <si>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</si>
  <si>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</si>
  <si>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</si>
  <si>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</si>
  <si>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</si>
  <si>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</si>
  <si>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</si>
  <si>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</si>
  <si>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</si>
  <si>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</si>
  <si>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</si>
  <si>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</si>
  <si>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</si>
  <si>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</si>
  <si>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</si>
  <si>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</si>
  <si>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</si>
  <si>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</si>
  <si>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</si>
  <si>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</si>
  <si>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</si>
  <si>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</si>
  <si>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</si>
  <si>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</si>
  <si>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</si>
  <si>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</si>
  <si>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</si>
  <si>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</si>
  <si>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</si>
  <si>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</si>
  <si>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</si>
  <si>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</si>
  <si>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</si>
  <si>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</si>
  <si>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</si>
  <si>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</si>
  <si>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</si>
  <si>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</si>
  <si>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</si>
  <si>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</si>
  <si>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</si>
  <si>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</si>
  <si>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</si>
  <si>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</si>
  <si>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</si>
  <si>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</si>
  <si>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</si>
  <si>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</si>
  <si>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</si>
  <si>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</si>
  <si>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</si>
  <si>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</si>
  <si>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</si>
  <si>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</si>
  <si>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</si>
  <si>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</si>
  <si>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</si>
  <si>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</si>
  <si>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</si>
  <si>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</si>
  <si>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</si>
  <si>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</si>
  <si>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</si>
  <si>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</si>
  <si>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</si>
  <si>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</si>
  <si>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</si>
  <si>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</si>
  <si>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</si>
  <si>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</si>
  <si>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</si>
  <si>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</si>
  <si>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</si>
  <si>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</si>
  <si>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</si>
  <si>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</si>
  <si>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</si>
  <si>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</si>
  <si>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</si>
  <si>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</si>
  <si>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</si>
  <si>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</si>
  <si>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</si>
  <si>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</si>
  <si>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</si>
  <si>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</si>
  <si>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</si>
  <si>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</si>
  <si>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</si>
  <si>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</si>
  <si>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</si>
  <si>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</si>
  <si>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</si>
  <si>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</si>
  <si>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</si>
  <si>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</si>
  <si>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</si>
  <si>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</si>
  <si>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</si>
  <si>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</si>
  <si>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</si>
  <si>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</si>
  <si>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</si>
  <si>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</si>
  <si>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</si>
  <si>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</si>
  <si>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</si>
  <si>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</si>
  <si>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</si>
  <si>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</si>
  <si>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</si>
  <si>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</si>
  <si>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</si>
  <si>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</si>
  <si>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</si>
  <si>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</si>
  <si>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</si>
  <si>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</si>
  <si>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</si>
  <si>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</si>
  <si>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</si>
  <si>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</si>
  <si>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</si>
  <si>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</si>
  <si>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</si>
  <si>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</si>
  <si>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</si>
  <si>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</si>
  <si>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</si>
  <si>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</si>
  <si>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</si>
  <si>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</si>
  <si>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</si>
  <si>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</si>
  <si>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</si>
  <si>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</si>
  <si>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</si>
  <si>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</si>
  <si>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</si>
  <si>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</si>
  <si>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</si>
  <si>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</si>
  <si>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</si>
  <si>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</si>
  <si>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</si>
  <si>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</si>
  <si>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</si>
  <si>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</si>
  <si>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</si>
  <si>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</si>
  <si>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</si>
  <si>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</si>
  <si>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</si>
  <si>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</si>
  <si>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</si>
  <si>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</si>
  <si>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</si>
  <si>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</si>
  <si>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</si>
  <si>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</si>
  <si>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</si>
  <si>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</si>
  <si>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</si>
  <si>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</si>
  <si>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</si>
  <si>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</si>
  <si>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</si>
  <si>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</si>
  <si>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</si>
  <si>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</si>
  <si>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</si>
  <si>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</si>
  <si>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</si>
  <si>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</si>
  <si>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</si>
  <si>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</si>
  <si>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</si>
  <si>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</si>
  <si>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</si>
  <si>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</si>
  <si>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</si>
  <si>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</si>
  <si>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</si>
  <si>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</si>
  <si>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</si>
  <si>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</si>
  <si>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</si>
  <si>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</si>
  <si>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</si>
  <si>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</si>
  <si>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</si>
  <si>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</si>
  <si>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</si>
  <si>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</si>
  <si>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</si>
  <si>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</si>
  <si>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</si>
  <si>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</si>
  <si>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</si>
  <si>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</si>
  <si>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</si>
  <si>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</si>
  <si>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</si>
  <si>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</si>
  <si>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</si>
  <si>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</si>
  <si>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</si>
  <si>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</si>
  <si>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</si>
  <si>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</si>
  <si>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</si>
  <si>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</si>
  <si>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</si>
  <si>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</si>
  <si>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</si>
  <si>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</si>
  <si>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</si>
  <si>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</si>
  <si>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</si>
  <si>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</si>
  <si>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</si>
  <si>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</si>
  <si>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</si>
  <si>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</si>
  <si>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</si>
  <si>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</si>
  <si>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</si>
  <si>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</si>
  <si>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</si>
  <si>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</si>
  <si>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</si>
  <si>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</si>
  <si>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</si>
  <si>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</si>
  <si>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</si>
  <si>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</si>
  <si>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</si>
  <si>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</si>
  <si>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</si>
  <si>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</si>
  <si>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</si>
  <si>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</si>
  <si>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</si>
  <si>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</si>
  <si>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</si>
  <si>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</si>
  <si>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</si>
  <si>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</si>
  <si>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</si>
  <si>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</si>
  <si>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</si>
  <si>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</si>
  <si>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</si>
  <si>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</si>
  <si>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</si>
  <si>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</si>
  <si>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</si>
  <si>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</si>
  <si>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</si>
  <si>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</si>
  <si>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</si>
  <si>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</si>
  <si>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</si>
  <si>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</si>
  <si>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</si>
  <si>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</si>
  <si>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</si>
  <si>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</si>
  <si>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</si>
  <si>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</si>
  <si>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</si>
  <si>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</si>
  <si>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</si>
  <si>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</si>
  <si>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</si>
  <si>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</si>
  <si>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</si>
  <si>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</si>
  <si>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</si>
  <si>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</si>
  <si>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</si>
  <si>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</si>
  <si>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</si>
  <si>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</si>
  <si>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</si>
  <si>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</si>
  <si>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</si>
  <si>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</si>
  <si>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</si>
  <si>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</si>
  <si>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</si>
  <si>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</si>
  <si>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</si>
  <si>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</si>
  <si>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</si>
  <si>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</si>
  <si>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</si>
  <si>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</si>
  <si>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</si>
  <si>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</si>
  <si>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</si>
  <si>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</si>
  <si>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</si>
  <si>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</si>
  <si>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</si>
  <si>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</si>
  <si>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</si>
  <si>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</si>
  <si>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</si>
  <si>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</si>
  <si>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</si>
  <si>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</si>
  <si>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</si>
  <si>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</si>
  <si>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</si>
  <si>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</si>
  <si>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</si>
  <si>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</si>
  <si>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</si>
  <si>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</si>
  <si>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</si>
  <si>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</si>
  <si>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</si>
  <si>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</si>
  <si>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</si>
  <si>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</si>
  <si>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</si>
  <si>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</si>
  <si>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</si>
  <si>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</si>
  <si>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</si>
  <si>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</si>
  <si>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</si>
  <si>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</si>
  <si>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</si>
  <si>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</si>
  <si>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</si>
  <si>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</si>
  <si>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</si>
  <si>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</si>
  <si>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</si>
  <si>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</si>
  <si>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</si>
  <si>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</si>
  <si>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</si>
  <si>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</si>
  <si>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</si>
  <si>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</si>
  <si>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</si>
  <si>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</si>
  <si>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</si>
  <si>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</si>
  <si>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</si>
  <si>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</si>
  <si>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</si>
  <si>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</si>
  <si>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</si>
  <si>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</si>
  <si>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</si>
  <si>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</si>
  <si>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</si>
  <si>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</si>
  <si>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</si>
  <si>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</si>
  <si>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</si>
  <si>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</si>
  <si>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</si>
  <si>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</si>
  <si>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</si>
  <si>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</si>
  <si>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</si>
  <si>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</si>
  <si>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</si>
  <si>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</si>
  <si>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</si>
  <si>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</si>
  <si>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</si>
  <si>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</si>
  <si>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</si>
  <si>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</si>
  <si>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</si>
  <si>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</si>
  <si>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</si>
  <si>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</si>
  <si>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</si>
  <si>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</si>
  <si>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</si>
  <si>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</si>
  <si>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</si>
  <si>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</si>
  <si>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</si>
  <si>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</si>
  <si>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</si>
  <si>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</si>
  <si>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</si>
  <si>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</si>
  <si>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</si>
  <si>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</si>
  <si>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</si>
  <si>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</si>
  <si>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</si>
  <si>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</si>
  <si>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</si>
  <si>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</si>
  <si>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</si>
  <si>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</si>
  <si>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</si>
  <si>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</si>
  <si>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</si>
  <si>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</si>
  <si>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</si>
  <si>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</si>
  <si>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</si>
  <si>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</si>
  <si>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</si>
  <si>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</si>
  <si>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</si>
  <si>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</si>
  <si>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</si>
  <si>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</si>
  <si>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</si>
  <si>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</si>
  <si>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</si>
  <si>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</si>
  <si>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</si>
  <si>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</si>
  <si>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</si>
  <si>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</si>
  <si>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</si>
  <si>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</si>
  <si>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</si>
  <si>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</si>
  <si>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</si>
  <si>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</si>
  <si>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</si>
  <si>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</si>
  <si>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</si>
  <si>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</si>
  <si>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</si>
  <si>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</si>
  <si>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</si>
  <si>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</si>
  <si>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</si>
  <si>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</si>
  <si>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</si>
  <si>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</si>
  <si>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</si>
  <si>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</si>
  <si>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</si>
  <si>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</si>
  <si>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</si>
  <si>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</si>
  <si>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</si>
  <si>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</si>
  <si>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</si>
  <si>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</si>
  <si>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</si>
  <si>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</si>
  <si>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</si>
  <si>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</si>
  <si>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</si>
  <si>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</si>
  <si>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</si>
  <si>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</si>
  <si>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</si>
  <si>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</si>
  <si>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</si>
  <si>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</si>
  <si>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</si>
  <si>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</si>
  <si>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</si>
  <si>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</si>
  <si>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</si>
  <si>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</si>
  <si>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</si>
  <si>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</si>
  <si>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</si>
  <si>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</si>
  <si>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</si>
  <si>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</si>
  <si>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</si>
  <si>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</si>
  <si>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</si>
  <si>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</si>
  <si>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</si>
  <si>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</si>
  <si>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</si>
  <si>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</si>
  <si>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</si>
  <si>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</si>
  <si>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</si>
  <si>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</si>
  <si>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</si>
  <si>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</si>
  <si>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</si>
  <si>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</si>
  <si>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</si>
  <si>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</si>
  <si>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</si>
  <si>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</si>
  <si>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</si>
  <si>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</si>
  <si>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</si>
  <si>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</si>
  <si>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</si>
  <si>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</si>
  <si>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</si>
  <si>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</si>
  <si>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</si>
  <si>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</si>
  <si>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</si>
  <si>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</si>
  <si>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</si>
  <si>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</si>
  <si>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</si>
  <si>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</si>
  <si>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</si>
  <si>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</si>
  <si>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</si>
  <si>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</si>
  <si>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</si>
  <si>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</si>
  <si>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</si>
  <si>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</si>
  <si>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</si>
  <si>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</si>
  <si>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</si>
  <si>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</si>
  <si>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</si>
  <si>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</si>
  <si>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</si>
  <si>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</si>
  <si>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</si>
  <si>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</si>
  <si>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</si>
  <si>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</si>
  <si>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</si>
  <si>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</si>
  <si>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</si>
  <si>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</si>
  <si>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</si>
  <si>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</si>
  <si>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</si>
  <si>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</si>
  <si>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</si>
  <si>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</si>
  <si>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</si>
  <si>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</si>
  <si>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</si>
  <si>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</si>
  <si>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</si>
  <si>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</si>
  <si>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</si>
  <si>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</si>
  <si>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</si>
  <si>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</si>
  <si>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</si>
  <si>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</si>
  <si>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</si>
  <si>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</si>
  <si>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</si>
  <si>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</si>
  <si>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</si>
  <si>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</si>
  <si>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</si>
  <si>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</si>
  <si>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</si>
  <si>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</si>
  <si>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</si>
  <si>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</si>
  <si>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</si>
  <si>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</si>
  <si>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</si>
  <si>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</si>
  <si>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</si>
  <si>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</si>
  <si>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</si>
  <si>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</si>
  <si>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</si>
  <si>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</si>
  <si>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</si>
  <si>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</si>
  <si>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</si>
  <si>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</si>
  <si>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</si>
  <si>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</si>
  <si>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</si>
  <si>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</si>
  <si>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</si>
  <si>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</si>
  <si>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</si>
  <si>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</si>
  <si>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</si>
  <si>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</si>
  <si>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</si>
  <si>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</si>
  <si>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</si>
  <si>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</si>
  <si>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</si>
  <si>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</si>
  <si>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</si>
  <si>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</si>
  <si>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</si>
  <si>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</si>
  <si>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</si>
  <si>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</si>
  <si>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</si>
  <si>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</si>
  <si>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</si>
  <si>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</si>
  <si>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</si>
  <si>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</si>
  <si>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</si>
  <si>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</si>
  <si>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</si>
  <si>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</si>
  <si>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</si>
  <si>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</si>
  <si>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</si>
  <si>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</si>
  <si>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</si>
  <si>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</si>
  <si>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</si>
  <si>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</si>
  <si>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</si>
  <si>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</si>
  <si>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</si>
  <si>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</si>
  <si>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</si>
  <si>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</si>
  <si>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</si>
  <si>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</si>
  <si>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</si>
  <si>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</si>
  <si>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</si>
  <si>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</si>
  <si>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</si>
  <si>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</si>
  <si>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</si>
  <si>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</si>
  <si>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</si>
  <si>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</si>
  <si>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</si>
  <si>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</si>
  <si>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</si>
  <si>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</si>
  <si>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</si>
  <si>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</si>
  <si>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</si>
  <si>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</si>
  <si>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</si>
  <si>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</si>
  <si>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</si>
  <si>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</si>
  <si>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</si>
  <si>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</si>
  <si>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</si>
  <si>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</si>
  <si>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</si>
  <si>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</si>
  <si>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</si>
  <si>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</si>
  <si>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</si>
  <si>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</si>
  <si>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</si>
  <si>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</si>
  <si>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</si>
  <si>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</si>
  <si>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</si>
  <si>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</si>
  <si>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</si>
  <si>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</si>
  <si>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</si>
  <si>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</si>
  <si>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</si>
  <si>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</si>
  <si>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</si>
  <si>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</si>
  <si>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</si>
  <si>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</si>
  <si>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</si>
  <si>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</si>
  <si>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</si>
  <si>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</si>
  <si>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</si>
  <si>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</si>
  <si>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</si>
  <si>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</si>
  <si>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</si>
  <si>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</si>
  <si>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</si>
  <si>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</si>
  <si>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</si>
  <si>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</si>
  <si>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</si>
  <si>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</si>
  <si>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</si>
  <si>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</si>
  <si>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</si>
  <si>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</si>
  <si>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</si>
  <si>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</si>
  <si>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</si>
  <si>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</si>
  <si>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</si>
  <si>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</si>
  <si>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</si>
  <si>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</si>
  <si>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</si>
  <si>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</si>
  <si>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</si>
  <si>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</si>
  <si>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</si>
  <si>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</si>
  <si>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</si>
  <si>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</si>
  <si>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</si>
  <si>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</si>
  <si>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</si>
  <si>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</si>
  <si>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</si>
  <si>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</si>
  <si>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</si>
  <si>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</si>
  <si>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</si>
  <si>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</si>
  <si>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</si>
  <si>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</si>
  <si>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</si>
  <si>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</si>
  <si>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</si>
  <si>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</si>
  <si>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</si>
  <si>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</si>
  <si>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</si>
  <si>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</si>
  <si>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</si>
  <si>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</si>
  <si>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</si>
  <si>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</si>
  <si>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</si>
  <si>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</si>
  <si>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</si>
  <si>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</si>
  <si>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</si>
  <si>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</si>
  <si>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</si>
  <si>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</si>
  <si>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</si>
  <si>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</si>
  <si>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</si>
  <si>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</si>
  <si>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</si>
  <si>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</si>
  <si>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</si>
  <si>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</si>
  <si>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</si>
  <si>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</si>
  <si>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</si>
  <si>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</si>
  <si>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</si>
  <si>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</si>
  <si>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</si>
  <si>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</si>
  <si>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</si>
  <si>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</si>
  <si>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</si>
  <si>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</si>
  <si>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</si>
  <si>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</si>
  <si>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</si>
  <si>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</si>
  <si>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</si>
  <si>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</si>
  <si>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</si>
  <si>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</si>
  <si>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</si>
  <si>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</si>
  <si>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</si>
  <si>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</si>
  <si>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</si>
  <si>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</si>
  <si>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</si>
  <si>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</si>
  <si>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</si>
  <si>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</si>
  <si>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</si>
  <si>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</si>
  <si>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</si>
  <si>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</si>
  <si>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</si>
  <si>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</si>
  <si>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</si>
  <si>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</si>
  <si>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</si>
  <si>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</si>
  <si>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</si>
  <si>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</si>
  <si>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</si>
  <si>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</si>
  <si>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</si>
  <si>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</si>
  <si>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</si>
  <si>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</si>
  <si>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</si>
  <si>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</si>
  <si>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</si>
  <si>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</si>
  <si>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</si>
  <si>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</si>
  <si>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</si>
  <si>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</si>
  <si>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</si>
  <si>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</si>
  <si>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</si>
  <si>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</si>
  <si>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</si>
  <si>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</si>
  <si>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</si>
  <si>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</si>
  <si>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</si>
  <si>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</si>
  <si>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</si>
  <si>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</si>
  <si>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</si>
  <si>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</si>
  <si>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</si>
  <si>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</si>
  <si>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</si>
  <si>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</si>
  <si>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</si>
  <si>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</si>
  <si>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</si>
  <si>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</si>
  <si>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</si>
  <si>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</si>
  <si>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</si>
  <si>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</si>
  <si>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</si>
  <si>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</si>
  <si>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</si>
  <si>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</si>
  <si>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</si>
  <si>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</si>
  <si>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</si>
  <si>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</si>
  <si>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</si>
  <si>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</si>
  <si>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</si>
  <si>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</si>
  <si>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</si>
  <si>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</si>
  <si>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</si>
  <si>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</si>
  <si>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</si>
  <si>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</si>
  <si>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</si>
  <si>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</si>
  <si>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</si>
  <si>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</si>
  <si>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</si>
  <si>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</si>
  <si>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</si>
  <si>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</si>
  <si>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</si>
  <si>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</si>
  <si>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</si>
  <si>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</si>
  <si>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</si>
  <si>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</si>
  <si>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</si>
  <si>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</si>
  <si>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</si>
  <si>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</si>
  <si>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</si>
  <si>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</si>
  <si>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</si>
  <si>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</si>
  <si>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</si>
  <si>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</si>
  <si>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</si>
  <si>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</si>
  <si>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</si>
  <si>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</si>
  <si>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</si>
  <si>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</si>
  <si>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</si>
  <si>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</si>
  <si>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</si>
  <si>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</si>
  <si>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</si>
  <si>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</si>
  <si>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</si>
  <si>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</si>
  <si>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</si>
  <si>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</si>
  <si>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</si>
  <si>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</si>
  <si>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</si>
  <si>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</si>
  <si>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</si>
  <si>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</si>
  <si>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</si>
  <si>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</si>
  <si>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</si>
  <si>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</si>
  <si>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</si>
  <si>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</si>
  <si>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</si>
  <si>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</si>
  <si>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</si>
  <si>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</si>
  <si>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</si>
  <si>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</si>
  <si>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</si>
  <si>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</si>
  <si>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</si>
  <si>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</si>
  <si>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</si>
  <si>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</si>
  <si>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</si>
  <si>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</si>
  <si>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</si>
  <si>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</si>
  <si>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</si>
  <si>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</si>
  <si>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</si>
  <si>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</si>
  <si>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</si>
  <si>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</si>
  <si>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</si>
  <si>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</si>
  <si>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</si>
  <si>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</si>
  <si>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</si>
  <si>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</si>
  <si>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</si>
  <si>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</si>
  <si>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</si>
  <si>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</si>
  <si>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</si>
  <si>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</si>
  <si>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</si>
  <si>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</si>
  <si>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</si>
  <si>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</si>
  <si>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</si>
  <si>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</si>
  <si>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</si>
  <si>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</si>
  <si>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</si>
  <si>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</si>
  <si>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</si>
  <si>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</si>
  <si>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</si>
  <si>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</si>
  <si>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</si>
  <si>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</si>
  <si>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</si>
  <si>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</si>
  <si>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</si>
  <si>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</si>
  <si>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</si>
  <si>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</si>
  <si>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</si>
  <si>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</si>
  <si>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</si>
  <si>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</si>
  <si>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</si>
  <si>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</si>
  <si>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</si>
  <si>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</si>
  <si>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</si>
  <si>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</si>
  <si>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</si>
  <si>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</si>
  <si>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</si>
  <si>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</si>
  <si>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</si>
  <si>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</si>
  <si>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</si>
  <si>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</si>
  <si>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</si>
  <si>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</si>
  <si>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</si>
  <si>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</si>
  <si>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</si>
  <si>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</si>
  <si>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</si>
  <si>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</si>
  <si>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</si>
  <si>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</si>
  <si>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</si>
  <si>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</si>
  <si>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</si>
  <si>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</si>
  <si>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</si>
  <si>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</si>
  <si>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</si>
  <si>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</si>
  <si>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</si>
  <si>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</si>
  <si>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</si>
  <si>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</si>
  <si>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</si>
  <si>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</si>
  <si>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</si>
  <si>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</si>
  <si>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</si>
  <si>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</si>
  <si>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</si>
  <si>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</si>
  <si>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</si>
  <si>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</si>
  <si>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</si>
  <si>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</si>
  <si>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</si>
  <si>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</si>
  <si>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</si>
  <si>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</si>
  <si>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</si>
  <si>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</si>
  <si>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</si>
  <si>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</si>
  <si>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</si>
  <si>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</si>
  <si>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</si>
  <si>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</si>
  <si>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</si>
  <si>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</si>
  <si>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</si>
  <si>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</si>
  <si>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</si>
  <si>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</si>
  <si>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</si>
  <si>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</si>
  <si>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</si>
  <si>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</si>
  <si>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</si>
  <si>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</si>
  <si>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</si>
  <si>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</si>
  <si>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</si>
  <si>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</si>
  <si>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</si>
  <si>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</si>
  <si>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</si>
  <si>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</si>
  <si>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</si>
  <si>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</si>
  <si>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</si>
  <si>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</si>
  <si>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</si>
  <si>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</si>
  <si>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</si>
  <si>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</si>
  <si>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</si>
  <si>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</si>
  <si>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</si>
  <si>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</si>
  <si>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</si>
  <si>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</si>
  <si>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</si>
  <si>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</si>
  <si>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</si>
  <si>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</si>
  <si>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</si>
  <si>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</si>
  <si>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</si>
  <si>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</si>
  <si>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</si>
  <si>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</si>
  <si>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</si>
  <si>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</si>
  <si>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</si>
  <si>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</si>
  <si>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</si>
  <si>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</si>
  <si>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</si>
  <si>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</si>
  <si>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</si>
  <si>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</si>
  <si>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</si>
  <si>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</si>
  <si>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</si>
  <si>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</si>
  <si>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</si>
  <si>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</si>
  <si>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</si>
  <si>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</si>
  <si>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</si>
  <si>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</si>
  <si>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</si>
  <si>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</si>
  <si>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</si>
  <si>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</si>
  <si>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</si>
  <si>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</si>
  <si>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</si>
  <si>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</si>
  <si>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</si>
  <si>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</si>
  <si>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</si>
  <si>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</si>
  <si>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</si>
  <si>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</si>
  <si>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</si>
  <si>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</si>
  <si>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</si>
  <si>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</si>
  <si>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</si>
  <si>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</si>
  <si>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</si>
  <si>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</si>
  <si>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</si>
  <si>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</si>
  <si>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</si>
  <si>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</si>
  <si>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</si>
  <si>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</si>
  <si>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</si>
  <si>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</si>
  <si>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</si>
  <si>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</si>
  <si>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</si>
  <si>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</si>
  <si>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</si>
  <si>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</si>
  <si>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</si>
  <si>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</si>
  <si>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</si>
  <si>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</si>
  <si>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</si>
  <si>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</si>
  <si>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</si>
  <si>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</si>
  <si>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</si>
  <si>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</si>
  <si>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</si>
  <si>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</si>
  <si>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</si>
  <si>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</si>
  <si>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</si>
  <si>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</si>
  <si>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</si>
  <si>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</si>
  <si>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</si>
  <si>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</si>
  <si>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</si>
  <si>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</si>
  <si>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</si>
  <si>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</si>
  <si>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</si>
  <si>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</si>
  <si>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</si>
  <si>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</si>
  <si>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</si>
  <si>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</si>
  <si>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</si>
  <si>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</si>
  <si>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</si>
  <si>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</si>
  <si>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</si>
  <si>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</si>
  <si>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</si>
  <si>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</si>
  <si>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</si>
  <si>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</si>
  <si>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</si>
  <si>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</si>
  <si>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</si>
  <si>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</si>
  <si>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</si>
  <si>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</si>
  <si>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</si>
  <si>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</si>
  <si>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</si>
  <si>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</si>
  <si>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</si>
  <si>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</si>
  <si>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</si>
  <si>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</si>
  <si>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</si>
  <si>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</si>
  <si>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</si>
  <si>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</si>
  <si>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</si>
  <si>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</si>
  <si>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</si>
  <si>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</si>
  <si>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</si>
  <si>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</si>
  <si>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</si>
  <si>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</si>
  <si>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</si>
  <si>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</si>
  <si>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</si>
  <si>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</si>
  <si>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</si>
  <si>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</si>
  <si>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</si>
  <si>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</si>
  <si>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</si>
  <si>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</si>
  <si>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</si>
  <si>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</si>
  <si>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</si>
  <si>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</si>
  <si>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</si>
  <si>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</si>
  <si>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</si>
  <si>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</si>
  <si>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</si>
  <si>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</si>
  <si>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</si>
  <si>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</si>
  <si>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</si>
  <si>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</si>
  <si>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</si>
  <si>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</si>
  <si>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</si>
  <si>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</si>
  <si>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</si>
  <si>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</si>
  <si>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</si>
  <si>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</si>
  <si>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</si>
  <si>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</si>
  <si>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</si>
  <si>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</si>
  <si>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</si>
  <si>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</si>
  <si>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</si>
  <si>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</si>
  <si>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</si>
  <si>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</si>
  <si>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</si>
  <si>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</si>
  <si>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</si>
  <si>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</si>
  <si>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</si>
  <si>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</si>
  <si>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</si>
  <si>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</si>
  <si>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</si>
  <si>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</si>
  <si>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</si>
  <si>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</si>
  <si>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</si>
  <si>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</si>
  <si>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</si>
  <si>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</si>
  <si>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</si>
  <si>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</si>
  <si>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</si>
  <si>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</si>
  <si>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</si>
  <si>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</si>
  <si>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</si>
  <si>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</si>
  <si>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</si>
  <si>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</si>
  <si>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</si>
  <si>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</si>
  <si>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</si>
  <si>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</si>
  <si>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</si>
  <si>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</si>
  <si>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</si>
  <si>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</si>
  <si>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</si>
  <si>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</si>
  <si>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</si>
  <si>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</si>
  <si>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</si>
  <si>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</si>
  <si>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</si>
  <si>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</si>
  <si>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</si>
  <si>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</si>
  <si>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</si>
  <si>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</si>
  <si>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</si>
  <si>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</si>
  <si>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</si>
  <si>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</si>
  <si>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</si>
  <si>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</si>
  <si>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</si>
  <si>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</si>
  <si>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</si>
  <si>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</si>
  <si>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</si>
  <si>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</si>
  <si>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</si>
  <si>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</si>
  <si>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</si>
  <si>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</si>
  <si>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</si>
  <si>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</si>
  <si>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</si>
  <si>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</si>
  <si>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</si>
  <si>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</si>
  <si>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</si>
  <si>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</si>
  <si>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</si>
  <si>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</si>
  <si>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</si>
  <si>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</si>
  <si>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</si>
  <si>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</si>
  <si>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</si>
  <si>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</si>
  <si>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</si>
  <si>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</si>
  <si>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</si>
  <si>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</si>
  <si>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</si>
  <si>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</si>
  <si>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</si>
  <si>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</si>
  <si>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</si>
  <si>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</si>
  <si>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</si>
  <si>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</si>
  <si>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</si>
  <si>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</si>
  <si>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</si>
  <si>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</si>
  <si>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</si>
  <si>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</si>
  <si>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</si>
  <si>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</si>
  <si>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</si>
  <si>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</si>
  <si>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</si>
  <si>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</si>
  <si>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</si>
  <si>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</si>
  <si>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</si>
  <si>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</si>
  <si>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</si>
  <si>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</si>
  <si>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</si>
  <si>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</si>
  <si>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</si>
  <si>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</si>
  <si>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</si>
  <si>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</si>
  <si>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</si>
  <si>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</si>
  <si>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</si>
  <si>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</si>
  <si>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</si>
  <si>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</si>
  <si>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</si>
  <si>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</si>
  <si>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</si>
  <si>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</si>
  <si>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</si>
  <si>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</si>
  <si>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</si>
  <si>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</si>
  <si>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</si>
  <si>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</si>
  <si>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</si>
  <si>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</si>
  <si>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</si>
  <si>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</si>
  <si>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</si>
  <si>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</si>
  <si>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</si>
  <si>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</si>
  <si>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</si>
  <si>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</si>
  <si>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</si>
  <si>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</si>
  <si>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</si>
  <si>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</si>
  <si>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</si>
  <si>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</si>
  <si>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</si>
  <si>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</si>
  <si>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</si>
  <si>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</si>
  <si>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</si>
  <si>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</si>
  <si>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</si>
  <si>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</si>
  <si>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</si>
  <si>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</si>
  <si>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</si>
  <si>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</si>
  <si>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</si>
  <si>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</si>
  <si>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</si>
  <si>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</si>
  <si>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</si>
  <si>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</si>
  <si>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</si>
  <si>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</si>
  <si>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</si>
  <si>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</si>
  <si>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</si>
  <si>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</si>
  <si>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</si>
  <si>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</si>
  <si>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</si>
  <si>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</si>
  <si>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</si>
  <si>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</si>
  <si>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</si>
  <si>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</si>
  <si>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</si>
  <si>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</si>
  <si>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</si>
  <si>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</si>
  <si>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</si>
  <si>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</si>
  <si>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</si>
  <si>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</si>
  <si>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</si>
  <si>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</si>
  <si>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</si>
  <si>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</si>
  <si>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</si>
  <si>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</si>
  <si>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</si>
  <si>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</si>
  <si>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</si>
  <si>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</si>
  <si>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</si>
  <si>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</si>
  <si>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</si>
  <si>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</si>
  <si>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</si>
  <si>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</si>
  <si>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</si>
  <si>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</si>
  <si>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</si>
  <si>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</si>
  <si>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</si>
  <si>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</si>
  <si>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</si>
  <si>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</si>
  <si>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</si>
  <si>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</si>
  <si>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</si>
  <si>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</si>
  <si>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</si>
  <si>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</si>
  <si>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</si>
  <si>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</si>
  <si>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</si>
  <si>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</si>
  <si>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</si>
  <si>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</si>
  <si>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</si>
  <si>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</si>
  <si>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</si>
  <si>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</si>
  <si>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</si>
  <si>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</si>
  <si>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</si>
  <si>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</si>
  <si>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</si>
  <si>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</si>
  <si>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</si>
  <si>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</si>
  <si>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</si>
  <si>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</si>
  <si>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</si>
  <si>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</si>
  <si>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</si>
  <si>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</si>
  <si>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</si>
  <si>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</si>
  <si>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</si>
  <si>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</si>
  <si>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</si>
  <si>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</si>
  <si>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</si>
  <si>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</si>
  <si>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</si>
  <si>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</si>
  <si>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</si>
  <si>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</si>
  <si>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</si>
  <si>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</si>
  <si>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</si>
  <si>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</si>
  <si>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</si>
  <si>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</si>
  <si>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</si>
  <si>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</si>
  <si>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</si>
  <si>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</si>
  <si>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</si>
  <si>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</si>
  <si>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</si>
  <si>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</si>
  <si>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</si>
  <si>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</si>
  <si>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</si>
  <si>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</si>
  <si>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</si>
  <si>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</si>
  <si>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</si>
  <si>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</si>
  <si>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</si>
  <si>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</si>
  <si>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</si>
  <si>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</si>
  <si>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</si>
  <si>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</si>
  <si>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</si>
  <si>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</si>
  <si>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</si>
  <si>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</si>
  <si>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</si>
  <si>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</si>
  <si>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</si>
  <si>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</si>
  <si>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</si>
  <si>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</si>
  <si>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</si>
  <si>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</si>
  <si>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</si>
  <si>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</si>
  <si>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</si>
  <si>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</si>
  <si>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</si>
  <si>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</si>
  <si>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</si>
  <si>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</si>
  <si>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</si>
  <si>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</si>
  <si>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</si>
  <si>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</si>
  <si>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</si>
  <si>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</si>
  <si>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</si>
  <si>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</si>
  <si>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</si>
  <si>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</si>
  <si>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</si>
  <si>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</si>
  <si>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</si>
  <si>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</si>
  <si>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</si>
  <si>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</si>
  <si>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</si>
  <si>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</si>
  <si>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</si>
  <si>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</si>
  <si>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</si>
  <si>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</si>
  <si>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</si>
  <si>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</si>
  <si>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</si>
  <si>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</si>
  <si>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</si>
  <si>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</si>
  <si>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</si>
  <si>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</si>
  <si>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</si>
  <si>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</si>
  <si>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</si>
  <si>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</si>
  <si>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</si>
  <si>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</si>
  <si>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</si>
  <si>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</si>
  <si>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</si>
  <si>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</si>
  <si>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</si>
  <si>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</si>
  <si>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</si>
  <si>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</si>
  <si>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</si>
  <si>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</si>
  <si>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</si>
  <si>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</si>
  <si>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</si>
  <si>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</si>
  <si>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</si>
  <si>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</si>
  <si>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</si>
  <si>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</si>
  <si>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</si>
  <si>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</si>
  <si>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</si>
  <si>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</si>
  <si>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</si>
  <si>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</si>
  <si>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</si>
  <si>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</si>
  <si>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</si>
  <si>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</si>
  <si>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</si>
  <si>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</si>
  <si>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</si>
  <si>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</si>
  <si>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</si>
  <si>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</si>
  <si>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</si>
  <si>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</si>
  <si>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</si>
  <si>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</si>
  <si>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</si>
  <si>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</si>
  <si>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</si>
  <si>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</si>
  <si>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</si>
  <si>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</si>
  <si>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</si>
  <si>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</si>
  <si>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</si>
  <si>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</si>
  <si>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</si>
  <si>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</si>
  <si>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</si>
  <si>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</si>
  <si>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</si>
  <si>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</si>
  <si>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</si>
  <si>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</si>
  <si>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</si>
  <si>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</si>
  <si>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</si>
  <si>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</si>
  <si>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</si>
  <si>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</si>
  <si>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</si>
  <si>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</si>
  <si>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</si>
  <si>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</si>
  <si>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</si>
  <si>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</si>
  <si>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</si>
  <si>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</si>
  <si>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</si>
  <si>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</si>
  <si>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</si>
  <si>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</si>
  <si>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</si>
  <si>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</si>
  <si>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</si>
  <si>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</si>
  <si>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</si>
  <si>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</si>
  <si>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</si>
  <si>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</si>
  <si>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</si>
  <si>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</si>
  <si>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</si>
  <si>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</si>
  <si>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</si>
  <si>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</si>
  <si>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</si>
  <si>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</si>
  <si>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</si>
  <si>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</si>
  <si>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</si>
  <si>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</si>
  <si>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</si>
  <si>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</si>
  <si>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</si>
  <si>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</si>
  <si>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</si>
  <si>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</si>
  <si>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</si>
  <si>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</si>
  <si>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</si>
  <si>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</si>
  <si>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</si>
  <si>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</si>
  <si>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</si>
  <si>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</si>
  <si>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</si>
  <si>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</si>
  <si>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</si>
  <si>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</si>
  <si>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</si>
  <si>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</si>
  <si>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</si>
  <si>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</si>
  <si>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</si>
  <si>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</si>
  <si>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</si>
  <si>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</si>
  <si>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</si>
  <si>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</si>
  <si>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</si>
  <si>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</si>
  <si>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</si>
  <si>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</si>
  <si>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</si>
  <si>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</si>
  <si>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</si>
  <si>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</si>
  <si>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</si>
  <si>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</si>
  <si>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</si>
  <si>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</si>
  <si>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</si>
  <si>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</si>
  <si>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</si>
  <si>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</si>
  <si>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</si>
  <si>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</si>
  <si>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</si>
  <si>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</si>
  <si>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</si>
  <si>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</si>
  <si>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</si>
  <si>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</si>
  <si>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</si>
  <si>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</si>
  <si>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</si>
  <si>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</si>
  <si>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</si>
  <si>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</si>
  <si>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</si>
  <si>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</si>
  <si>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</si>
  <si>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</si>
  <si>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</si>
  <si>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</si>
  <si>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</si>
  <si>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</si>
  <si>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</si>
  <si>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</si>
  <si>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</si>
  <si>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</si>
  <si>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</si>
  <si>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</si>
  <si>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</si>
  <si>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</si>
  <si>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</si>
  <si>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</si>
  <si>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</si>
  <si>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</si>
  <si>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</si>
  <si>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</si>
  <si>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</si>
  <si>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</si>
  <si>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</si>
  <si>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</si>
  <si>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</si>
  <si>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</si>
  <si>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</si>
  <si>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</si>
  <si>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</si>
  <si>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</si>
  <si>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</si>
  <si>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</si>
  <si>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</si>
  <si>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</si>
  <si>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</si>
  <si>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</si>
  <si>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</si>
  <si>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</si>
  <si>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</si>
  <si>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</si>
  <si>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</si>
  <si>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</si>
  <si>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</si>
  <si>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</si>
  <si>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</si>
  <si>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</si>
  <si>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</si>
  <si>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</si>
  <si>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</si>
  <si>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</si>
  <si>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</si>
  <si>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</si>
  <si>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</si>
  <si>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</si>
  <si>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</si>
  <si>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</si>
  <si>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</si>
  <si>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</si>
  <si>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</si>
  <si>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</si>
  <si>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</si>
  <si>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</si>
  <si>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</si>
  <si>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</si>
  <si>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</si>
  <si>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</si>
  <si>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</si>
  <si>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</si>
  <si>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</si>
  <si>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</si>
  <si>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</si>
  <si>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</si>
  <si>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</si>
  <si>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</si>
  <si>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</si>
  <si>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</si>
  <si>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</si>
  <si>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</si>
  <si>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</si>
  <si>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</si>
  <si>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</si>
  <si>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</si>
  <si>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</si>
  <si>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</si>
  <si>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</si>
  <si>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</si>
  <si>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</si>
  <si>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</si>
  <si>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</si>
  <si>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</si>
  <si>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</si>
  <si>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</si>
  <si>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</si>
  <si>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</si>
  <si>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</si>
  <si>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</si>
  <si>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</si>
  <si>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</si>
  <si>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</si>
  <si>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</si>
  <si>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</si>
  <si>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</si>
  <si>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</si>
  <si>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</si>
  <si>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</si>
  <si>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</si>
  <si>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</si>
  <si>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</si>
  <si>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</si>
  <si>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</si>
  <si>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</si>
  <si>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</si>
  <si>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</si>
  <si>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</si>
  <si>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</si>
  <si>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</si>
  <si>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</si>
  <si>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</si>
  <si>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</si>
  <si>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</si>
  <si>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</si>
  <si>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</si>
  <si>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</si>
  <si>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</si>
  <si>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</si>
  <si>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</si>
  <si>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</si>
  <si>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</si>
  <si>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</si>
  <si>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</si>
  <si>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</si>
  <si>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</si>
  <si>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</si>
  <si>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</si>
  <si>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</si>
  <si>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</si>
  <si>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</si>
  <si>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</si>
  <si>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</si>
  <si>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</si>
  <si>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</si>
  <si>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</si>
  <si>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</si>
  <si>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</si>
  <si>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</si>
  <si>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</si>
  <si>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</si>
  <si>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</si>
  <si>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</si>
  <si>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</si>
  <si>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</si>
  <si>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</si>
  <si>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</si>
  <si>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</si>
  <si>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</si>
  <si>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</si>
  <si>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</si>
  <si>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</si>
  <si>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</si>
  <si>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</si>
  <si>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</si>
  <si>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</si>
  <si>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</si>
  <si>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</si>
  <si>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</si>
  <si>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</si>
  <si>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</si>
  <si>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</si>
  <si>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</si>
  <si>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</si>
  <si>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</si>
  <si>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</si>
  <si>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</si>
  <si>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</si>
  <si>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</si>
  <si>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</si>
  <si>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</si>
  <si>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</si>
  <si>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</si>
  <si>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</si>
  <si>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</si>
  <si>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</si>
  <si>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</si>
  <si>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</si>
  <si>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</si>
  <si>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</si>
  <si>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</si>
  <si>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</si>
  <si>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</si>
  <si>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</si>
  <si>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</si>
  <si>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</si>
  <si>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</si>
  <si>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</si>
  <si>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</si>
  <si>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</si>
  <si>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</si>
  <si>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</si>
  <si>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</si>
  <si>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</si>
  <si>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</si>
  <si>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</si>
  <si>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</si>
  <si>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</si>
  <si>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</si>
  <si>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</si>
  <si>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</si>
  <si>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</si>
  <si>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</si>
  <si>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</si>
  <si>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</si>
  <si>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</si>
  <si>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</si>
  <si>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</si>
  <si>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</si>
  <si>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</si>
  <si>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</si>
  <si>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</si>
  <si>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</si>
  <si>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</si>
  <si>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</si>
  <si>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</si>
  <si>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</si>
  <si>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</si>
  <si>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</si>
  <si>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</si>
  <si>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</si>
  <si>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</si>
  <si>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</si>
  <si>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</si>
  <si>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</si>
  <si>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</si>
  <si>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</si>
  <si>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</si>
  <si>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</si>
  <si>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</si>
  <si>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</si>
  <si>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</si>
  <si>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</si>
  <si>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</si>
  <si>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</si>
  <si>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</si>
  <si>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</si>
  <si>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</si>
  <si>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</si>
  <si>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</si>
  <si>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</si>
  <si>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</si>
  <si>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</si>
  <si>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</si>
  <si>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</si>
  <si>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</si>
  <si>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</si>
  <si>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</si>
  <si>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</si>
  <si>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</si>
  <si>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</si>
  <si>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</si>
  <si>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</si>
  <si>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</si>
  <si>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</si>
  <si>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</si>
  <si>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</si>
  <si>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</si>
  <si>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</si>
  <si>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</si>
  <si>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</si>
  <si>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</si>
  <si>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</si>
  <si>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</si>
  <si>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</si>
  <si>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</si>
  <si>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</si>
  <si>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</si>
  <si>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</si>
  <si>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</si>
  <si>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</si>
  <si>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</si>
  <si>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</si>
  <si>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</si>
  <si>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</si>
  <si>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</si>
  <si>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</si>
  <si>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</si>
  <si>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</si>
  <si>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</si>
  <si>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</si>
  <si>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</si>
  <si>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</si>
  <si>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</si>
  <si>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</si>
  <si>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</si>
  <si>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</si>
  <si>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</si>
  <si>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</si>
  <si>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</si>
  <si>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</si>
  <si>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</si>
  <si>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</si>
  <si>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</si>
  <si>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</si>
  <si>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</si>
  <si>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</si>
  <si>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</si>
  <si>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</si>
  <si>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</si>
  <si>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</si>
  <si>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</si>
  <si>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</si>
  <si>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</si>
  <si>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</si>
  <si>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</si>
  <si>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</si>
  <si>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</si>
  <si>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</si>
  <si>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</si>
  <si>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</si>
  <si>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</si>
  <si>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</si>
  <si>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</si>
  <si>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</si>
  <si>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</si>
  <si>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</si>
  <si>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</si>
  <si>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</si>
  <si>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</si>
  <si>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</si>
  <si>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</si>
  <si>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</si>
  <si>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</si>
  <si>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</si>
  <si>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</si>
  <si>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</si>
  <si>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</si>
  <si>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</si>
  <si>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</si>
  <si>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</si>
  <si>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</si>
  <si>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</si>
  <si>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</si>
  <si>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</si>
  <si>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</si>
  <si>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</si>
  <si>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</si>
  <si>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</si>
  <si>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</si>
  <si>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</si>
  <si>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</si>
  <si>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</si>
  <si>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</si>
  <si>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</si>
  <si>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</si>
  <si>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</si>
  <si>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</si>
  <si>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</si>
  <si>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</si>
  <si>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</si>
  <si>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</si>
  <si>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</si>
  <si>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</si>
  <si>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</si>
  <si>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</si>
  <si>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</si>
  <si>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</si>
  <si>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</si>
  <si>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</si>
  <si>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</si>
  <si>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</si>
  <si>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</si>
  <si>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</si>
  <si>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</si>
  <si>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</si>
  <si>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</si>
  <si>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</si>
  <si>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</si>
  <si>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</si>
  <si>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</si>
  <si>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</si>
  <si>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</si>
  <si>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</si>
  <si>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</si>
  <si>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</si>
  <si>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</si>
  <si>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</si>
  <si>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</si>
  <si>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</si>
  <si>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</si>
  <si>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</si>
  <si>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</si>
  <si>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</si>
  <si>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</si>
  <si>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</si>
  <si>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</si>
  <si>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</si>
  <si>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</si>
  <si>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</si>
  <si>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</si>
  <si>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</si>
  <si>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</si>
  <si>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</si>
  <si>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</si>
  <si>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</si>
  <si>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</si>
  <si>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</si>
  <si>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</si>
  <si>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</si>
  <si>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</si>
  <si>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</si>
  <si>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</si>
  <si>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</si>
  <si>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</si>
  <si>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</si>
  <si>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</si>
  <si>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</si>
  <si>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</si>
  <si>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</si>
  <si>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</si>
  <si>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</si>
  <si>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</si>
  <si>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</si>
  <si>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</si>
  <si>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</si>
  <si>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</si>
  <si>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</si>
  <si>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</si>
  <si>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</si>
  <si>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</si>
  <si>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</si>
  <si>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</si>
  <si>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</si>
  <si>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</si>
  <si>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</si>
  <si>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</si>
  <si>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</si>
  <si>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</si>
  <si>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</si>
  <si>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</si>
  <si>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</si>
  <si>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</si>
  <si>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</si>
  <si>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</si>
  <si>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</si>
  <si>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</si>
  <si>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</si>
  <si>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</si>
  <si>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</si>
  <si>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</si>
  <si>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</si>
  <si>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</si>
  <si>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</si>
  <si>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</si>
  <si>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</si>
  <si>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</si>
  <si>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</si>
  <si>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</si>
  <si>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</si>
  <si>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</si>
  <si>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</si>
  <si>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</si>
  <si>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</si>
  <si>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</si>
  <si>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</si>
  <si>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</si>
  <si>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</si>
  <si>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</si>
  <si>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</si>
  <si>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</si>
  <si>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</si>
  <si>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</si>
  <si>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</si>
  <si>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</si>
  <si>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</si>
  <si>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</si>
  <si>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</si>
  <si>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</si>
  <si>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</si>
  <si>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</si>
  <si>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</si>
  <si>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</si>
  <si>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</si>
  <si>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</si>
  <si>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</si>
  <si>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</si>
  <si>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</si>
  <si>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</si>
  <si>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</si>
  <si>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</si>
  <si>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</si>
  <si>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</si>
  <si>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</si>
  <si>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</si>
  <si>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</si>
  <si>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</si>
  <si>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</si>
  <si>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</si>
  <si>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</si>
  <si>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</si>
  <si>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</si>
  <si>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</si>
  <si>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</si>
  <si>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</si>
  <si>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</si>
  <si>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</si>
  <si>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</si>
  <si>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</si>
  <si>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</si>
  <si>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</si>
  <si>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</si>
  <si>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</si>
  <si>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</si>
  <si>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</si>
  <si>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</si>
  <si>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</si>
  <si>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</si>
  <si>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</si>
  <si>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</si>
  <si>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</si>
  <si>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</si>
  <si>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</si>
  <si>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</si>
  <si>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</si>
  <si>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</si>
  <si>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</si>
  <si>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</si>
  <si>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</si>
  <si>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</si>
  <si>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</si>
  <si>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</si>
  <si>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</si>
  <si>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</si>
  <si>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</si>
  <si>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</si>
  <si>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</si>
  <si>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</si>
  <si>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</si>
  <si>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</si>
  <si>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</si>
  <si>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</si>
  <si>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</si>
  <si>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</si>
  <si>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</si>
  <si>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</si>
  <si>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</si>
  <si>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</si>
  <si>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</si>
  <si>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</si>
  <si>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</si>
  <si>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</si>
  <si>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</si>
  <si>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</si>
  <si>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</si>
  <si>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</si>
  <si>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</si>
  <si>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</si>
  <si>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</si>
  <si>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</si>
  <si>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</si>
  <si>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</si>
  <si>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</si>
  <si>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</si>
  <si>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</si>
  <si>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</si>
  <si>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</si>
  <si>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</si>
  <si>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</si>
  <si>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</si>
  <si>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</si>
  <si>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</si>
  <si>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</si>
  <si>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</si>
  <si>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</si>
  <si>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</si>
  <si>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</si>
  <si>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</si>
  <si>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</si>
  <si>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</si>
  <si>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</si>
  <si>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</si>
  <si>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</si>
  <si>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</si>
  <si>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</si>
  <si>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</si>
  <si>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</si>
  <si>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</si>
  <si>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</si>
  <si>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</si>
  <si>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</si>
  <si>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</si>
  <si>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</si>
  <si>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</si>
  <si>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</si>
  <si>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</si>
  <si>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</si>
  <si>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</si>
  <si>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</si>
  <si>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</si>
  <si>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</si>
  <si>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</si>
  <si>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</si>
  <si>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</si>
  <si>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</si>
  <si>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</si>
  <si>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</si>
  <si>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</si>
  <si>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</si>
  <si>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</si>
  <si>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</si>
  <si>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</si>
  <si>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</si>
  <si>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</si>
  <si>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</si>
  <si>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</si>
  <si>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</si>
  <si>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</si>
  <si>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</si>
  <si>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</si>
  <si>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</si>
  <si>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</si>
  <si>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</si>
  <si>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</si>
  <si>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</si>
  <si>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</si>
  <si>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</si>
  <si>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</si>
  <si>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</si>
  <si>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</si>
  <si>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</si>
  <si>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</si>
  <si>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</si>
  <si>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</si>
  <si>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</si>
  <si>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</si>
  <si>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</si>
  <si>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</si>
  <si>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</si>
  <si>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</si>
  <si>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</si>
  <si>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</si>
  <si>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</si>
  <si>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</si>
  <si>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</si>
  <si>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</si>
  <si>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</si>
  <si>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</si>
  <si>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</si>
  <si>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</si>
  <si>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</si>
  <si>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</si>
  <si>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</si>
  <si>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</si>
  <si>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</si>
  <si>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</si>
  <si>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</si>
  <si>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</si>
  <si>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</si>
  <si>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</si>
  <si>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</si>
  <si>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</si>
  <si>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</si>
  <si>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</si>
  <si>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</si>
  <si>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</si>
  <si>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</si>
  <si>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</si>
  <si>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</si>
  <si>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</si>
  <si>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</si>
  <si>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</si>
  <si>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</si>
  <si>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</si>
  <si>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</si>
  <si>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</si>
  <si>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</si>
  <si>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</si>
  <si>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</si>
  <si>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</si>
  <si>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</si>
  <si>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</si>
  <si>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</si>
  <si>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</si>
  <si>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</si>
  <si>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</si>
  <si>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</si>
  <si>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</si>
  <si>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</si>
  <si>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</si>
  <si>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</si>
  <si>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</si>
  <si>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</si>
  <si>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</si>
  <si>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</si>
  <si>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</si>
  <si>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</si>
  <si>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</si>
  <si>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</si>
  <si>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</si>
  <si>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</si>
  <si>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</si>
  <si>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</si>
  <si>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</si>
  <si>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</si>
  <si>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</si>
  <si>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</si>
  <si>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</si>
  <si>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</si>
  <si>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</si>
  <si>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</si>
  <si>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</si>
  <si>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</si>
  <si>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</si>
  <si>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</si>
  <si>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</si>
  <si>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</si>
  <si>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</si>
  <si>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</si>
  <si>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</si>
  <si>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</si>
  <si>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</si>
  <si>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</si>
  <si>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</si>
  <si>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</si>
  <si>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</si>
  <si>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</si>
  <si>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</si>
  <si>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</si>
  <si>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</si>
  <si>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</si>
  <si>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</si>
  <si>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</si>
  <si>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</si>
  <si>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</si>
  <si>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</si>
  <si>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</si>
  <si>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</si>
  <si>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</si>
  <si>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</si>
  <si>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</si>
  <si>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</si>
  <si>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</si>
  <si>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</si>
  <si>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</si>
  <si>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</si>
  <si>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</si>
  <si>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</si>
  <si>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</si>
  <si>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</si>
  <si>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</si>
  <si>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</si>
  <si>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</si>
  <si>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</si>
  <si>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</si>
  <si>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</si>
  <si>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</si>
  <si>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</si>
  <si>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</si>
  <si>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</si>
  <si>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</si>
  <si>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</si>
  <si>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</si>
  <si>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</si>
  <si>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</si>
  <si>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</si>
  <si>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</si>
  <si>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</si>
  <si>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</si>
  <si>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</si>
  <si>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</si>
  <si>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</si>
  <si>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</si>
  <si>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</si>
  <si>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</si>
  <si>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</si>
  <si>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</si>
  <si>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</si>
  <si>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</si>
  <si>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</si>
  <si>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</si>
  <si>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</si>
  <si>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</si>
  <si>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</si>
  <si>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</si>
  <si>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</si>
  <si>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</si>
  <si>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</si>
  <si>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</si>
  <si>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</si>
  <si>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</si>
  <si>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</si>
  <si>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</si>
  <si>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</si>
  <si>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</si>
  <si>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</si>
  <si>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</si>
  <si>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</si>
  <si>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</si>
  <si>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</si>
  <si>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</si>
  <si>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</si>
  <si>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</si>
  <si>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</si>
  <si>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</si>
  <si>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</si>
  <si>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</si>
  <si>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</si>
  <si>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</si>
  <si>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</si>
  <si>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</si>
  <si>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</si>
  <si>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</si>
  <si>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</si>
  <si>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</si>
  <si>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</si>
  <si>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</si>
  <si>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</si>
  <si>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</si>
  <si>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</si>
  <si>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</si>
  <si>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</si>
  <si>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</si>
  <si>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</si>
  <si>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</si>
  <si>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</si>
  <si>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</si>
  <si>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</si>
  <si>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</si>
  <si>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</si>
  <si>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</si>
  <si>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</si>
  <si>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</si>
  <si>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</si>
  <si>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</si>
  <si>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</si>
  <si>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</si>
  <si>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</si>
  <si>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</si>
  <si>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</si>
  <si>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</si>
  <si>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</si>
  <si>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</si>
  <si>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</si>
  <si>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</si>
  <si>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</si>
  <si>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</si>
  <si>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</si>
  <si>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</si>
  <si>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</si>
  <si>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</si>
  <si>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</si>
  <si>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</si>
  <si>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</si>
  <si>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</si>
  <si>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</si>
  <si>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</si>
  <si>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</si>
  <si>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</si>
  <si>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</si>
  <si>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</si>
  <si>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</si>
  <si>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</si>
  <si>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</si>
  <si>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</si>
  <si>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</si>
  <si>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</si>
  <si>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</si>
  <si>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</si>
  <si>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</si>
  <si>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</si>
  <si>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</si>
  <si>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</si>
  <si>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</si>
  <si>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</si>
  <si>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</si>
  <si>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</si>
  <si>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</si>
  <si>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</si>
  <si>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</si>
  <si>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</si>
  <si>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</si>
  <si>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</si>
  <si>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</si>
  <si>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</si>
  <si>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</si>
  <si>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</si>
  <si>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</si>
  <si>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</si>
  <si>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</si>
  <si>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</si>
  <si>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</si>
  <si>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</si>
  <si>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</si>
  <si>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</si>
  <si>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</si>
  <si>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</si>
  <si>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</si>
  <si>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</si>
  <si>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</si>
  <si>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</si>
  <si>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</si>
  <si>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</si>
  <si>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</si>
  <si>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</si>
  <si>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</si>
  <si>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</si>
  <si>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</si>
  <si>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</si>
  <si>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</si>
  <si>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</si>
  <si>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</si>
  <si>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</si>
  <si>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</si>
  <si>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</si>
  <si>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</si>
  <si>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</si>
  <si>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</si>
  <si>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</si>
  <si>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</si>
  <si>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</si>
  <si>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</si>
  <si>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</si>
  <si>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</si>
  <si>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</si>
  <si>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</si>
  <si>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</si>
  <si>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</si>
  <si>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</si>
  <si>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</si>
  <si>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</si>
  <si>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</si>
  <si>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</si>
  <si>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</si>
  <si>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</si>
  <si>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</si>
  <si>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</si>
  <si>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</si>
  <si>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</si>
  <si>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</si>
  <si>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</si>
  <si>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</si>
  <si>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</si>
  <si>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</si>
  <si>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</si>
  <si>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</si>
  <si>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</si>
  <si>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</si>
  <si>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</si>
  <si>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</si>
  <si>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</si>
  <si>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</si>
  <si>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</si>
  <si>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</si>
  <si>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</si>
  <si>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</si>
  <si>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</si>
  <si>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</si>
  <si>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</si>
  <si>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</si>
  <si>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</si>
  <si>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</si>
  <si>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</si>
  <si>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</si>
  <si>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</si>
  <si>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</si>
  <si>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</si>
  <si>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</si>
  <si>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</si>
  <si>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</si>
  <si>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</si>
  <si>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</si>
  <si>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</si>
  <si>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</si>
  <si>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</si>
  <si>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</si>
  <si>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</si>
  <si>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</si>
  <si>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</si>
  <si>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</si>
  <si>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</si>
  <si>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</si>
  <si>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</si>
  <si>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</si>
  <si>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</si>
  <si>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</si>
  <si>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</si>
  <si>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</si>
  <si>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</si>
  <si>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</si>
  <si>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</si>
  <si>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</si>
  <si>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</si>
  <si>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</si>
  <si>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</si>
  <si>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</si>
  <si>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</si>
  <si>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</si>
  <si>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</si>
  <si>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</si>
  <si>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</si>
  <si>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</si>
  <si>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</si>
  <si>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</si>
  <si>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</si>
  <si>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</si>
  <si>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</si>
  <si>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</si>
  <si>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</si>
  <si>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</si>
  <si>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</si>
  <si>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</si>
  <si>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</si>
  <si>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</si>
  <si>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</si>
  <si>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</si>
  <si>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</si>
  <si>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</si>
  <si>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</si>
  <si>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</si>
  <si>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</si>
  <si>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</si>
  <si>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</si>
  <si>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</si>
  <si>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</si>
  <si>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</si>
  <si>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</si>
  <si>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</si>
  <si>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</si>
  <si>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</si>
  <si>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</si>
  <si>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</si>
  <si>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</si>
  <si>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</si>
  <si>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</si>
  <si>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</si>
  <si>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</si>
  <si>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</si>
  <si>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</si>
  <si>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</si>
  <si>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</si>
  <si>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</si>
  <si>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</si>
  <si>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</si>
  <si>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</si>
  <si>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</si>
  <si>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</si>
  <si>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</si>
  <si>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</si>
  <si>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</si>
  <si>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</si>
  <si>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</si>
  <si>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</si>
  <si>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</si>
  <si>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</si>
  <si>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</si>
  <si>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</si>
  <si>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</si>
  <si>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</si>
  <si>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</si>
  <si>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</si>
  <si>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</si>
  <si>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</si>
  <si>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</si>
  <si>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</si>
  <si>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</si>
  <si>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</si>
  <si>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</si>
  <si>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</si>
  <si>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</si>
  <si>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</si>
  <si>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</si>
  <si>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</si>
  <si>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</si>
  <si>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</si>
  <si>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</si>
  <si>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</si>
  <si>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</si>
  <si>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</si>
  <si>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</si>
  <si>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</si>
  <si>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</si>
  <si>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</si>
  <si>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</si>
  <si>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</si>
  <si>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</si>
  <si>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</si>
  <si>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</si>
  <si>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</si>
  <si>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</si>
  <si>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</si>
  <si>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</si>
  <si>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</si>
  <si>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</si>
  <si>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</si>
  <si>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</si>
  <si>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</si>
  <si>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</si>
  <si>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</si>
  <si>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</si>
  <si>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</si>
  <si>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</si>
  <si>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</si>
  <si>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</si>
  <si>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</si>
  <si>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</si>
  <si>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</si>
  <si>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</si>
  <si>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</si>
  <si>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</si>
  <si>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</si>
  <si>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</si>
  <si>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</si>
  <si>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</si>
  <si>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</si>
  <si>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</si>
  <si>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</si>
  <si>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</si>
  <si>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</si>
  <si>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</si>
  <si>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</si>
  <si>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</si>
  <si>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</si>
  <si>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</si>
  <si>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</si>
  <si>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</si>
  <si>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</si>
  <si>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</si>
  <si>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</si>
  <si>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</si>
  <si>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</si>
  <si>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</si>
  <si>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</si>
  <si>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</si>
  <si>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</si>
  <si>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</si>
  <si>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</si>
  <si>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</si>
  <si>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</si>
  <si>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</si>
  <si>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</si>
  <si>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</si>
  <si>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</si>
  <si>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</si>
  <si>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</si>
  <si>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</si>
  <si>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</si>
  <si>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</si>
  <si>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</si>
  <si>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</si>
  <si>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</si>
  <si>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</si>
  <si>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</si>
  <si>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</si>
  <si>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</si>
  <si>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</si>
  <si>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</si>
  <si>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</si>
  <si>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</si>
  <si>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</si>
  <si>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</si>
  <si>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</si>
  <si>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</si>
  <si>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</si>
  <si>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</si>
  <si>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</si>
  <si>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</si>
  <si>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</si>
  <si>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</si>
  <si>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</si>
  <si>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</si>
  <si>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</si>
  <si>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</si>
  <si>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</si>
  <si>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</si>
  <si>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</si>
  <si>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</si>
  <si>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</si>
  <si>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</si>
  <si>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</si>
  <si>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</si>
  <si>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</si>
  <si>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</si>
  <si>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</si>
  <si>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</si>
  <si>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</si>
  <si>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</si>
  <si>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</si>
  <si>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</si>
  <si>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</si>
  <si>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</si>
  <si>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</si>
  <si>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</si>
  <si>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</si>
  <si>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</si>
  <si>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</si>
  <si>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</si>
  <si>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</si>
  <si>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</si>
  <si>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</si>
  <si>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</si>
  <si>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</si>
  <si>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</si>
  <si>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</si>
  <si>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</si>
  <si>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</si>
  <si>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</si>
  <si>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</si>
  <si>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</si>
  <si>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</si>
  <si>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</si>
  <si>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</si>
  <si>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</si>
  <si>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</si>
  <si>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</si>
  <si>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</si>
  <si>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</si>
  <si>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</si>
  <si>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</si>
  <si>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</si>
  <si>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</si>
  <si>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</si>
  <si>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</si>
  <si>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</si>
  <si>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</si>
  <si>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</si>
  <si>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</si>
  <si>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</si>
  <si>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</si>
  <si>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</si>
  <si>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</si>
  <si>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</si>
  <si>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</si>
  <si>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</si>
  <si>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</si>
  <si>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</si>
  <si>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</si>
  <si>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</si>
  <si>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</si>
  <si>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</si>
  <si>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</si>
  <si>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</si>
  <si>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</si>
  <si>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</si>
  <si>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</si>
  <si>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</si>
  <si>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</si>
  <si>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</si>
  <si>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</si>
  <si>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</si>
  <si>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</si>
  <si>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</si>
  <si>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</si>
  <si>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</si>
  <si>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</si>
  <si>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</si>
  <si>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</si>
  <si>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</si>
  <si>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</si>
  <si>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</si>
  <si>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</si>
  <si>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</si>
  <si>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</si>
  <si>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</si>
  <si>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</si>
  <si>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</si>
  <si>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</si>
  <si>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</si>
  <si>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</si>
  <si>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</si>
  <si>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</si>
  <si>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</si>
  <si>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</si>
  <si>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</si>
  <si>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</si>
  <si>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</si>
  <si>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</si>
  <si>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</si>
  <si>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</si>
  <si>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</si>
  <si>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</si>
  <si>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</si>
  <si>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</si>
  <si>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</si>
  <si>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</si>
  <si>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</si>
  <si>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</si>
  <si>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</si>
  <si>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</si>
  <si>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</si>
  <si>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</si>
  <si>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</si>
  <si>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</si>
  <si>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</si>
  <si>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</si>
  <si>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</si>
  <si>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</si>
  <si>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</si>
  <si>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</si>
  <si>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</si>
  <si>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</si>
  <si>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</si>
  <si>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</si>
  <si>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</si>
  <si>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</si>
  <si>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</si>
  <si>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</si>
  <si>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</si>
  <si>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</si>
  <si>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</si>
  <si>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</si>
  <si>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</si>
  <si>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</si>
  <si>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</si>
  <si>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</si>
  <si>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</si>
  <si>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</si>
  <si>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</si>
  <si>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</si>
  <si>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</si>
  <si>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</si>
  <si>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</si>
  <si>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</si>
  <si>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</si>
  <si>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</si>
  <si>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</si>
  <si>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</si>
  <si>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</si>
  <si>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</si>
  <si>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</si>
  <si>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</si>
  <si>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</si>
  <si>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</si>
  <si>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</si>
  <si>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</si>
  <si>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</si>
  <si>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</si>
  <si>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</si>
  <si>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</si>
  <si>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</si>
  <si>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</si>
  <si>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</si>
  <si>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</si>
  <si>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</si>
  <si>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</si>
  <si>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</si>
  <si>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</si>
  <si>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</si>
  <si>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</si>
  <si>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</si>
  <si>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</si>
  <si>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</si>
  <si>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</si>
  <si>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</si>
  <si>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</si>
  <si>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</si>
  <si>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</si>
  <si>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</si>
  <si>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</si>
  <si>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</si>
  <si>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</si>
  <si>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</si>
  <si>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</si>
  <si>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</si>
  <si>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</si>
  <si>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</si>
  <si>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</si>
  <si>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</si>
  <si>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</si>
  <si>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</si>
  <si>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</si>
  <si>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</si>
  <si>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</si>
  <si>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</si>
  <si>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</si>
  <si>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</si>
  <si>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</si>
  <si>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</si>
  <si>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</si>
  <si>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</si>
  <si>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</si>
  <si>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</si>
  <si>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</si>
  <si>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</si>
  <si>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</si>
  <si>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</si>
  <si>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</si>
  <si>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</si>
  <si>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</si>
  <si>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</si>
  <si>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</si>
  <si>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</si>
  <si>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</si>
  <si>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</si>
  <si>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</si>
  <si>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</si>
  <si>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</si>
  <si>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</si>
  <si>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</si>
  <si>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</si>
  <si>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</si>
  <si>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</si>
  <si>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</si>
  <si>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</si>
  <si>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</si>
  <si>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</si>
  <si>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</si>
  <si>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</si>
  <si>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</si>
  <si>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</si>
  <si>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</si>
  <si>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</si>
  <si>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</si>
  <si>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</si>
  <si>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</si>
  <si>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</si>
  <si>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</si>
  <si>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</si>
  <si>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</si>
  <si>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</si>
  <si>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</si>
  <si>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</si>
  <si>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</si>
  <si>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</si>
  <si>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</si>
  <si>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</si>
  <si>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</si>
  <si>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</si>
  <si>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</si>
  <si>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</si>
  <si>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</si>
  <si>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</si>
  <si>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</si>
  <si>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</si>
  <si>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</si>
  <si>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</si>
  <si>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</si>
  <si>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</si>
  <si>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</si>
  <si>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</si>
  <si>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</si>
  <si>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</si>
  <si>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</si>
  <si>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</si>
  <si>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</si>
  <si>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</si>
  <si>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</si>
  <si>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</si>
  <si>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</si>
  <si>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</si>
  <si>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</si>
  <si>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</si>
  <si>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</si>
  <si>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</si>
  <si>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</si>
  <si>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</si>
  <si>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</si>
  <si>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</si>
  <si>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</si>
  <si>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</si>
  <si>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</si>
  <si>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</si>
  <si>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</si>
  <si>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</si>
  <si>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</si>
  <si>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</si>
  <si>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</si>
  <si>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</si>
  <si>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</si>
  <si>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</si>
  <si>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</si>
  <si>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</si>
  <si>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</si>
  <si>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</si>
  <si>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</si>
  <si>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</si>
  <si>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</si>
  <si>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</si>
  <si>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</si>
  <si>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</si>
  <si>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</si>
  <si>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</si>
  <si>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</si>
  <si>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</si>
  <si>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</si>
  <si>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</si>
  <si>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</si>
  <si>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</si>
  <si>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</si>
  <si>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</si>
  <si>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</si>
  <si>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</si>
  <si>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</si>
  <si>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</si>
  <si>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</si>
  <si>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</si>
  <si>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</si>
  <si>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</si>
  <si>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</si>
  <si>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</si>
  <si>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</si>
  <si>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</si>
  <si>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</si>
  <si>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</si>
  <si>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</si>
  <si>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</si>
  <si>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</si>
  <si>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</si>
  <si>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</si>
  <si>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</si>
  <si>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</si>
  <si>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</si>
  <si>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</si>
  <si>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</si>
  <si>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</si>
  <si>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</si>
  <si>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</si>
  <si>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</si>
  <si>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</si>
  <si>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</si>
  <si>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</si>
  <si>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</si>
  <si>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</si>
  <si>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</si>
  <si>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</si>
  <si>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</si>
  <si>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</si>
  <si>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</si>
  <si>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</si>
  <si>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</si>
  <si>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</si>
  <si>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</si>
  <si>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</si>
  <si>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</si>
  <si>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</si>
  <si>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</si>
  <si>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</si>
  <si>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</si>
  <si>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</si>
  <si>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</si>
  <si>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</si>
  <si>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</si>
  <si>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</si>
  <si>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</si>
  <si>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</si>
  <si>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</si>
  <si>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</si>
  <si>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</si>
  <si>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</si>
  <si>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</si>
  <si>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</si>
  <si>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</si>
  <si>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</si>
  <si>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</si>
  <si>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</si>
  <si>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</si>
  <si>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</si>
  <si>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</si>
  <si>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</si>
  <si>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</si>
  <si>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</si>
  <si>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</si>
  <si>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</si>
  <si>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</si>
  <si>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</si>
  <si>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</si>
  <si>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</si>
  <si>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</si>
  <si>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</si>
  <si>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</si>
  <si>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</si>
  <si>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</si>
  <si>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</si>
  <si>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</si>
  <si>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</si>
  <si>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</si>
  <si>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</si>
  <si>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</si>
  <si>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</si>
  <si>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</si>
  <si>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</si>
  <si>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</si>
  <si>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</si>
  <si>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</si>
  <si>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</si>
  <si>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</si>
  <si>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</si>
  <si>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</si>
  <si>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</si>
  <si>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</si>
  <si>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</si>
  <si>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</si>
  <si>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</si>
  <si>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</si>
  <si>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</si>
  <si>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</si>
  <si>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</si>
  <si>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</si>
  <si>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</si>
  <si>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</si>
  <si>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</si>
  <si>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</si>
  <si>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</si>
  <si>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</si>
  <si>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</si>
  <si>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</si>
  <si>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</si>
  <si>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</si>
  <si>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</si>
  <si>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</si>
  <si>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</si>
  <si>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</si>
  <si>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</si>
  <si>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</si>
  <si>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</si>
  <si>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</si>
  <si>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</si>
  <si>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</si>
  <si>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</si>
  <si>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</si>
  <si>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</si>
  <si>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</si>
  <si>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</si>
  <si>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</si>
  <si>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</si>
  <si>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</si>
  <si>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</si>
  <si>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</si>
  <si>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</si>
  <si>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</si>
  <si>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</si>
  <si>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</si>
  <si>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</si>
  <si>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</si>
  <si>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</si>
  <si>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</si>
  <si>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</si>
  <si>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</si>
  <si>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</si>
  <si>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</si>
  <si>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</si>
  <si>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</si>
  <si>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</si>
  <si>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</si>
  <si>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</si>
  <si>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</si>
  <si>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</si>
  <si>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</si>
  <si>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</si>
  <si>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</si>
  <si>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</si>
  <si>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</si>
  <si>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</si>
  <si>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</si>
  <si>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</si>
  <si>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</si>
  <si>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</si>
  <si>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</si>
  <si>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</si>
  <si>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</si>
  <si>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</si>
  <si>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</si>
  <si>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</si>
  <si>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</si>
  <si>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</si>
  <si>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</si>
  <si>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</si>
  <si>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</si>
  <si>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</si>
  <si>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</si>
  <si>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</si>
  <si>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</si>
  <si>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</si>
  <si>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</si>
  <si>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</si>
  <si>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</si>
  <si>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</si>
  <si>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</si>
  <si>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</si>
  <si>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</si>
  <si>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</si>
  <si>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</si>
  <si>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</si>
  <si>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</si>
  <si>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</si>
  <si>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</si>
  <si>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</si>
  <si>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</si>
  <si>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</si>
  <si>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</si>
  <si>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</si>
  <si>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</si>
  <si>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</si>
  <si>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</si>
  <si>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</si>
  <si>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</si>
  <si>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</si>
  <si>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</si>
  <si>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</si>
  <si>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</si>
  <si>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</si>
  <si>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</si>
  <si>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</si>
  <si>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</si>
  <si>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</si>
  <si>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</si>
  <si>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</si>
  <si>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</si>
  <si>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</si>
  <si>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</si>
  <si>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</si>
  <si>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</si>
  <si>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</si>
  <si>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</si>
  <si>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</si>
  <si>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</si>
  <si>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</si>
  <si>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</si>
  <si>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</si>
  <si>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</si>
  <si>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</si>
  <si>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</si>
  <si>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</si>
  <si>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</si>
  <si>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</si>
  <si>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</si>
  <si>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</si>
  <si>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</si>
  <si>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</si>
  <si>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</si>
  <si>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</si>
  <si>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</si>
  <si>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</si>
  <si>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</si>
  <si>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</si>
  <si>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</si>
  <si>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</si>
  <si>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</si>
  <si>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</si>
  <si>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</si>
  <si>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</si>
  <si>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</si>
  <si>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</si>
  <si>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</si>
  <si>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</si>
  <si>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</si>
  <si>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</si>
  <si>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</si>
  <si>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</si>
  <si>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</si>
  <si>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</si>
  <si>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</si>
  <si>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</si>
  <si>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</si>
  <si>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</si>
  <si>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</si>
  <si>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</si>
  <si>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</si>
  <si>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</si>
  <si>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</si>
  <si>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</si>
  <si>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</si>
  <si>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</si>
  <si>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</si>
  <si>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</si>
  <si>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</si>
  <si>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</si>
  <si>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</si>
  <si>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</si>
  <si>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</si>
  <si>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</si>
  <si>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</si>
  <si>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</si>
  <si>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</si>
  <si>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</si>
  <si>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</si>
  <si>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</si>
  <si>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</si>
  <si>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</si>
  <si>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</si>
  <si>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</si>
  <si>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</si>
  <si>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</si>
  <si>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</si>
  <si>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</si>
  <si>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</si>
  <si>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</si>
  <si>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</si>
  <si>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</si>
  <si>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</si>
  <si>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</si>
  <si>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</si>
  <si>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</si>
  <si>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</si>
  <si>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</si>
  <si>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</si>
  <si>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</si>
  <si>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</si>
  <si>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</si>
  <si>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</si>
  <si>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</si>
  <si>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</si>
  <si>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</si>
  <si>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</si>
  <si>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</si>
  <si>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</si>
  <si>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</si>
  <si>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</si>
  <si>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</si>
  <si>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</si>
  <si>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</si>
  <si>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</si>
  <si>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</si>
  <si>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</si>
  <si>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</si>
  <si>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</si>
  <si>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</si>
  <si>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</si>
  <si>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</si>
  <si>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</si>
  <si>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</si>
  <si>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</si>
  <si>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</si>
  <si>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</si>
  <si>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</si>
  <si>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</si>
  <si>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</si>
  <si>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</si>
  <si>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</si>
  <si>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</si>
  <si>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</si>
  <si>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</si>
  <si>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</si>
  <si>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</si>
  <si>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</si>
  <si>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</si>
  <si>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</si>
  <si>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</si>
  <si>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</si>
  <si>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</si>
  <si>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</si>
  <si>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</si>
  <si>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</si>
  <si>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</si>
  <si>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</si>
  <si>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</si>
  <si>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</si>
  <si>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</si>
  <si>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</si>
  <si>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</si>
  <si>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</si>
  <si>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</si>
  <si>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</si>
  <si>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</si>
  <si>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</si>
  <si>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</si>
  <si>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</si>
  <si>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</si>
  <si>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</si>
  <si>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</si>
  <si>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</si>
  <si>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</si>
  <si>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</si>
  <si>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</si>
  <si>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</si>
  <si>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</si>
  <si>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</si>
  <si>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</si>
  <si>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</si>
  <si>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</si>
  <si>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</si>
  <si>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</si>
  <si>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</si>
  <si>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</si>
  <si>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</si>
  <si>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</si>
  <si>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</si>
  <si>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</si>
  <si>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</si>
  <si>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</si>
  <si>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</si>
  <si>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</si>
  <si>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</si>
  <si>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</si>
  <si>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</si>
  <si>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</si>
  <si>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</si>
  <si>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</si>
  <si>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</si>
  <si>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</si>
  <si>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</si>
  <si>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</si>
  <si>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</si>
  <si>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</si>
  <si>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</si>
  <si>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</si>
  <si>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</si>
  <si>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</si>
  <si>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</si>
  <si>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</si>
  <si>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</si>
  <si>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</si>
  <si>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</si>
  <si>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</si>
  <si>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</si>
  <si>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</si>
  <si>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</si>
  <si>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</si>
  <si>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</si>
  <si>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</si>
  <si>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</si>
  <si>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</si>
  <si>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</si>
  <si>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</si>
  <si>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</si>
  <si>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</si>
  <si>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</si>
  <si>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</si>
  <si>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</si>
  <si>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</si>
  <si>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</si>
  <si>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</si>
  <si>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</si>
  <si>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</si>
  <si>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</si>
  <si>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</si>
  <si>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</si>
  <si>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</si>
  <si>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</si>
  <si>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</si>
  <si>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</si>
  <si>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</si>
  <si>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</si>
  <si>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</si>
  <si>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</si>
  <si>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</si>
  <si>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</si>
  <si>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</si>
  <si>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</si>
  <si>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</si>
  <si>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</si>
  <si>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</si>
  <si>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</si>
  <si>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</si>
  <si>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</si>
  <si>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</si>
  <si>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</si>
  <si>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</si>
  <si>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</si>
  <si>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</si>
  <si>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</si>
  <si>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</si>
  <si>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</si>
  <si>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</si>
  <si>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</si>
  <si>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</si>
  <si>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</si>
  <si>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</si>
  <si>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</si>
  <si>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</si>
  <si>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</si>
  <si>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</si>
  <si>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</si>
  <si>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</si>
  <si>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</si>
  <si>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</si>
  <si>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</si>
  <si>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</si>
  <si>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</si>
  <si>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</si>
  <si>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</si>
  <si>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</si>
  <si>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</si>
  <si>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</si>
  <si>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</si>
  <si>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</si>
  <si>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</si>
  <si>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</si>
  <si>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</si>
  <si>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</si>
  <si>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</si>
  <si>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</si>
  <si>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</si>
  <si>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</si>
  <si>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</si>
  <si>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</si>
  <si>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</si>
  <si>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</si>
  <si>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</si>
  <si>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</si>
  <si>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</si>
  <si>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</si>
  <si>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</si>
  <si>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</si>
  <si>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</si>
  <si>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</si>
  <si>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</si>
  <si>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</si>
  <si>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</si>
  <si>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</si>
  <si>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</si>
  <si>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</si>
  <si>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</si>
  <si>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</si>
  <si>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</si>
  <si>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</si>
  <si>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</si>
  <si>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</si>
  <si>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</si>
  <si>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</si>
  <si>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</si>
  <si>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</si>
  <si>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</si>
  <si>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</si>
  <si>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</si>
  <si>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</si>
  <si>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</si>
  <si>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</si>
  <si>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</si>
  <si>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</si>
  <si>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</si>
  <si>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</si>
  <si>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</si>
  <si>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</si>
  <si>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</si>
  <si>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</si>
  <si>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</si>
  <si>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</si>
  <si>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</si>
  <si>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</si>
  <si>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</si>
  <si>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</si>
  <si>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</si>
  <si>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</si>
  <si>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</si>
  <si>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</si>
  <si>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</si>
  <si>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</si>
  <si>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</si>
  <si>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</si>
  <si>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</si>
  <si>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</si>
  <si>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</si>
  <si>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</si>
  <si>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</si>
  <si>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</si>
  <si>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</si>
  <si>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</si>
  <si>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</si>
  <si>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</si>
  <si>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</si>
  <si>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</si>
  <si>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</si>
  <si>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</si>
  <si>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</si>
  <si>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</si>
  <si>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</si>
  <si>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</si>
  <si>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</si>
  <si>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</si>
  <si>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</si>
  <si>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</si>
  <si>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</si>
  <si>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</si>
  <si>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</si>
  <si>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</si>
  <si>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</si>
  <si>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</si>
  <si>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</si>
  <si>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</si>
  <si>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</si>
  <si>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</si>
  <si>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</si>
  <si>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</si>
  <si>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</si>
  <si>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</si>
  <si>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</si>
  <si>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</si>
  <si>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</si>
  <si>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</si>
  <si>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</si>
  <si>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</si>
  <si>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</si>
  <si>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</si>
  <si>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</si>
  <si>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</si>
  <si>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</si>
  <si>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</si>
  <si>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</si>
  <si>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</si>
  <si>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</si>
  <si>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</si>
  <si>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</si>
  <si>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</si>
  <si>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</si>
  <si>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</si>
  <si>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</si>
  <si>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</si>
  <si>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</si>
  <si>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</si>
  <si>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</si>
  <si>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</si>
  <si>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</si>
  <si>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</si>
  <si>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</si>
  <si>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</si>
  <si>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</si>
  <si>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</si>
  <si>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</si>
  <si>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</si>
  <si>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</si>
  <si>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</si>
  <si>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</si>
  <si>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</si>
  <si>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</si>
  <si>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</si>
  <si>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</si>
  <si>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</si>
  <si>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</si>
  <si>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</si>
  <si>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</si>
  <si>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</si>
  <si>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</si>
  <si>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</si>
  <si>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</si>
  <si>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</si>
  <si>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</si>
  <si>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</si>
  <si>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</si>
  <si>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</si>
  <si>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</si>
  <si>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</si>
  <si>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</si>
  <si>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</si>
  <si>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</si>
  <si>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</si>
  <si>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</si>
  <si>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</si>
  <si>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</si>
  <si>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</si>
  <si>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</si>
  <si>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</si>
  <si>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</si>
  <si>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</si>
  <si>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</si>
  <si>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</si>
  <si>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</si>
  <si>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</si>
  <si>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</si>
  <si>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</si>
  <si>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</si>
  <si>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</si>
  <si>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</si>
  <si>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</si>
  <si>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</si>
  <si>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</si>
  <si>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</si>
  <si>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</si>
  <si>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</si>
  <si>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</si>
  <si>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</si>
  <si>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</si>
  <si>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</si>
  <si>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</si>
  <si>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</si>
  <si>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</si>
  <si>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</si>
  <si>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</si>
  <si>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</si>
  <si>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</si>
  <si>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</si>
  <si>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</si>
  <si>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</si>
  <si>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</si>
  <si>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</si>
  <si>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</si>
  <si>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</si>
  <si>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</si>
  <si>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</si>
  <si>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</si>
  <si>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</si>
  <si>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</si>
  <si>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</si>
  <si>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</si>
  <si>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</si>
  <si>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</si>
  <si>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</si>
  <si>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</si>
  <si>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</si>
  <si>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</si>
  <si>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</si>
  <si>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</si>
  <si>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</si>
  <si>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</si>
  <si>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</si>
  <si>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</si>
  <si>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</si>
  <si>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</si>
  <si>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</si>
  <si>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</si>
  <si>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</si>
  <si>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</si>
  <si>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</si>
  <si>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</si>
  <si>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</si>
  <si>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</si>
  <si>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</si>
  <si>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</si>
  <si>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</si>
  <si>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</si>
  <si>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</si>
  <si>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</si>
  <si>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</si>
  <si>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</si>
  <si>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</si>
  <si>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</si>
  <si>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</si>
  <si>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</si>
  <si>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</si>
  <si>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</si>
  <si>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</si>
  <si>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</si>
  <si>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</si>
  <si>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</si>
  <si>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</si>
  <si>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</si>
  <si>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</si>
  <si>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</si>
  <si>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</si>
  <si>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</si>
  <si>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</si>
  <si>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</si>
  <si>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</si>
  <si>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</si>
  <si>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</si>
  <si>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</si>
  <si>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</si>
  <si>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</si>
  <si>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</si>
  <si>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</si>
  <si>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</si>
  <si>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</si>
  <si>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</si>
  <si>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</si>
  <si>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</si>
  <si>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</si>
  <si>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</si>
  <si>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</si>
  <si>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</si>
  <si>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</si>
  <si>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</si>
  <si>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</si>
  <si>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</si>
  <si>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</si>
  <si>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</si>
  <si>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</si>
  <si>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</si>
  <si>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</si>
  <si>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</si>
  <si>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</si>
  <si>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</si>
  <si>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</si>
  <si>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</si>
  <si>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</si>
  <si>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</si>
  <si>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</si>
  <si>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</si>
  <si>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</si>
  <si>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</si>
  <si>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</si>
  <si>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</si>
  <si>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</si>
  <si>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</si>
  <si>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</si>
  <si>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</si>
  <si>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</si>
  <si>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</si>
  <si>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</si>
  <si>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</si>
  <si>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</si>
  <si>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</si>
  <si>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</si>
  <si>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</si>
  <si>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</si>
  <si>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</si>
  <si>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</si>
  <si>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</si>
  <si>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</si>
  <si>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</si>
  <si>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</si>
  <si>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</si>
  <si>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</si>
  <si>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</si>
  <si>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</si>
  <si>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</si>
  <si>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</si>
  <si>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</si>
  <si>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</si>
  <si>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</si>
  <si>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</si>
  <si>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</si>
  <si>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</si>
  <si>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</si>
  <si>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</si>
  <si>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</si>
  <si>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</si>
  <si>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</si>
  <si>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</si>
  <si>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</si>
  <si>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</si>
  <si>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</si>
  <si>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</si>
  <si>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</si>
  <si>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</si>
  <si>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</si>
  <si>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</si>
  <si>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</si>
  <si>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</si>
  <si>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</si>
  <si>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</si>
  <si>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</si>
  <si>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</si>
  <si>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</si>
  <si>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</si>
  <si>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</si>
  <si>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</si>
  <si>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</si>
  <si>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</si>
  <si>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</si>
  <si>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</si>
  <si>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</si>
  <si>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</si>
  <si>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</si>
  <si>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</si>
  <si>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</si>
  <si>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</si>
  <si>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</si>
  <si>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</si>
  <si>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</si>
  <si>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</si>
  <si>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</si>
  <si>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</si>
  <si>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</si>
  <si>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</si>
  <si>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</si>
  <si>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</si>
  <si>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</si>
  <si>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</si>
  <si>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</si>
  <si>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</si>
  <si>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</si>
  <si>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</si>
  <si>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</si>
  <si>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</si>
  <si>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</si>
  <si>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</si>
  <si>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</si>
  <si>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</si>
  <si>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</si>
  <si>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</si>
  <si>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</si>
  <si>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</si>
  <si>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</si>
  <si>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</si>
  <si>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</si>
  <si>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</si>
  <si>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</si>
  <si>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</si>
  <si>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</si>
  <si>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</si>
  <si>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</si>
  <si>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</si>
  <si>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</si>
  <si>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</si>
  <si>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</si>
  <si>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</si>
  <si>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</si>
  <si>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</si>
  <si>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</si>
  <si>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</si>
  <si>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</si>
  <si>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</si>
  <si>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</si>
  <si>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</si>
  <si>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</si>
  <si>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</si>
  <si>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</si>
  <si>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</si>
  <si>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</si>
  <si>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</si>
  <si>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</si>
  <si>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</si>
  <si>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</si>
  <si>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</si>
  <si>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</si>
  <si>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</si>
  <si>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</si>
  <si>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</si>
  <si>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</si>
  <si>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</si>
  <si>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</si>
  <si>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</si>
  <si>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</si>
  <si>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</si>
  <si>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</si>
  <si>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</si>
  <si>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</si>
  <si>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</si>
  <si>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</si>
  <si>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</si>
  <si>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</si>
  <si>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</si>
  <si>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</si>
  <si>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</si>
  <si>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</si>
  <si>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</si>
  <si>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</si>
  <si>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</si>
  <si>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</si>
  <si>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</si>
  <si>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</si>
  <si>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</si>
  <si>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</si>
  <si>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</si>
  <si>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</si>
  <si>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</si>
  <si>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</si>
  <si>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</si>
  <si>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</si>
  <si>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</si>
  <si>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</si>
  <si>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</si>
  <si>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</si>
  <si>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</si>
  <si>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</si>
  <si>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</si>
  <si>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</si>
  <si>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</si>
  <si>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</si>
  <si>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</si>
  <si>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</si>
  <si>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</si>
  <si>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</si>
  <si>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</si>
  <si>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</si>
  <si>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</si>
  <si>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</si>
  <si>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</si>
  <si>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</si>
  <si>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</si>
  <si>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</si>
  <si>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</si>
  <si>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</si>
  <si>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</si>
  <si>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</si>
  <si>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</si>
  <si>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</si>
  <si>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</si>
  <si>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</si>
  <si>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</si>
  <si>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</si>
  <si>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</si>
  <si>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</si>
  <si>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</si>
  <si>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</si>
  <si>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</si>
  <si>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</si>
  <si>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</si>
  <si>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</si>
  <si>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</si>
  <si>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</si>
  <si>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</si>
  <si>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</si>
  <si>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</si>
  <si>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</si>
  <si>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</si>
  <si>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</si>
  <si>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</si>
  <si>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</si>
  <si>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</si>
  <si>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</si>
  <si>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</si>
  <si>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</si>
  <si>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</si>
  <si>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</si>
  <si>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</si>
  <si>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</si>
  <si>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</si>
  <si>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</si>
  <si>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</si>
  <si>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</si>
  <si>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</si>
  <si>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</si>
  <si>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</si>
  <si>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</si>
  <si>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</si>
  <si>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</si>
  <si>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</si>
  <si>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</si>
  <si>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</si>
  <si>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</si>
  <si>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</si>
  <si>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</si>
  <si>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</si>
  <si>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</si>
  <si>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</si>
  <si>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</si>
  <si>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</si>
  <si>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</si>
  <si>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</si>
  <si>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</si>
  <si>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</si>
  <si>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</si>
  <si>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</si>
  <si>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</si>
  <si>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</si>
  <si>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</si>
  <si>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</si>
  <si>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</si>
  <si>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</si>
  <si>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</si>
  <si>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</si>
  <si>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</si>
  <si>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</si>
  <si>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</si>
  <si>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</si>
  <si>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</si>
  <si>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</si>
  <si>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</si>
  <si>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</si>
  <si>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</si>
  <si>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</si>
  <si>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</si>
  <si>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</si>
  <si>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</si>
  <si>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</si>
  <si>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</si>
  <si>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</si>
  <si>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</si>
  <si>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</si>
  <si>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</si>
  <si>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</si>
  <si>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</si>
  <si>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</si>
  <si>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</si>
  <si>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</si>
  <si>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</si>
  <si>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</si>
  <si>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</si>
  <si>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</si>
  <si>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</si>
  <si>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</si>
  <si>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</si>
  <si>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</si>
  <si>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</si>
  <si>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</si>
  <si>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</si>
  <si>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</si>
  <si>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</si>
  <si>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</si>
  <si>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</si>
  <si>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</si>
  <si>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</si>
  <si>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</si>
  <si>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</si>
  <si>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</si>
  <si>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</si>
  <si>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</si>
  <si>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</si>
  <si>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</si>
  <si>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</si>
  <si>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</si>
  <si>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</si>
  <si>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</si>
  <si>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</si>
  <si>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</si>
  <si>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</si>
  <si>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</si>
  <si>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</si>
  <si>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</si>
  <si>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</si>
  <si>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</si>
  <si>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</si>
  <si>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</si>
  <si>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</si>
  <si>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</si>
  <si>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</si>
  <si>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</si>
  <si>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</si>
  <si>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</si>
  <si>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</si>
  <si>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</si>
  <si>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</si>
  <si>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</si>
  <si>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</si>
  <si>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</si>
  <si>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</si>
  <si>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</si>
  <si>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</si>
  <si>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</si>
  <si>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</si>
  <si>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</si>
  <si>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</si>
  <si>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</si>
  <si>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</si>
  <si>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</si>
  <si>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</si>
  <si>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</si>
  <si>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</si>
  <si>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</si>
  <si>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</si>
  <si>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</si>
  <si>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</si>
  <si>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</si>
  <si>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</si>
  <si>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</si>
  <si>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</si>
  <si>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</si>
  <si>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</si>
  <si>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</si>
  <si>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</si>
  <si>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</si>
  <si>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</si>
  <si>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</si>
  <si>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</si>
  <si>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</si>
  <si>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</si>
  <si>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</si>
  <si>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</si>
  <si>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</si>
  <si>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</si>
  <si>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</si>
  <si>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</si>
  <si>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</si>
  <si>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</si>
  <si>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</si>
  <si>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</si>
  <si>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</si>
  <si>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</si>
  <si>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</si>
  <si>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</si>
  <si>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</si>
  <si>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</si>
  <si>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</si>
  <si>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</si>
  <si>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</si>
  <si>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</si>
  <si>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</si>
  <si>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</si>
  <si>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</si>
  <si>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</si>
  <si>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</si>
  <si>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</si>
  <si>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</si>
  <si>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</si>
  <si>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</si>
  <si>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</si>
  <si>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</si>
  <si>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</si>
  <si>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</si>
  <si>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</si>
  <si>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</si>
  <si>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</si>
  <si>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</si>
  <si>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</si>
  <si>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</si>
  <si>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</si>
  <si>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</si>
  <si>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</si>
  <si>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</si>
  <si>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</si>
  <si>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</si>
  <si>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</si>
  <si>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</si>
  <si>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</si>
  <si>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</si>
  <si>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</si>
  <si>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</si>
  <si>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</si>
  <si>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</si>
  <si>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</si>
  <si>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</si>
  <si>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</si>
  <si>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</si>
  <si>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</si>
  <si>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</si>
  <si>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</si>
  <si>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</si>
  <si>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</si>
  <si>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</si>
  <si>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</si>
  <si>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</si>
  <si>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</si>
  <si>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</si>
  <si>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</si>
  <si>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</si>
  <si>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</si>
  <si>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</si>
  <si>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</si>
  <si>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</si>
  <si>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</si>
  <si>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</si>
  <si>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</si>
  <si>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</si>
  <si>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</si>
  <si>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</si>
  <si>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</si>
  <si>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</si>
  <si>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</si>
  <si>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</si>
  <si>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</si>
  <si>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</si>
  <si>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</si>
  <si>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</si>
  <si>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</si>
  <si>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</si>
  <si>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</si>
  <si>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</si>
  <si>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</si>
  <si>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</si>
  <si>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</si>
  <si>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</si>
  <si>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</si>
  <si>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</si>
  <si>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</si>
  <si>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</si>
  <si>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</si>
  <si>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</si>
  <si>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</si>
  <si>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</si>
  <si>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</si>
  <si>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</si>
  <si>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</si>
  <si>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</si>
  <si>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</si>
  <si>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</si>
  <si>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</si>
  <si>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</si>
  <si>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</si>
  <si>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</si>
  <si>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</si>
  <si>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</si>
  <si>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</si>
  <si>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</si>
  <si>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</si>
  <si>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</si>
  <si>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</si>
  <si>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</si>
  <si>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</si>
  <si>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</si>
  <si>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</si>
  <si>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</si>
  <si>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</si>
  <si>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</si>
  <si>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</si>
  <si>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</si>
  <si>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</si>
  <si>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</si>
  <si>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</si>
  <si>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</si>
  <si>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</si>
  <si>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</si>
  <si>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</si>
  <si>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</si>
  <si>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</si>
  <si>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</si>
  <si>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</si>
  <si>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</si>
  <si>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</si>
  <si>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</si>
  <si>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</si>
  <si>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</si>
  <si>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</si>
  <si>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</si>
  <si>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</si>
  <si>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</si>
  <si>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</si>
  <si>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</si>
  <si>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</si>
  <si>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</si>
  <si>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</si>
  <si>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</si>
  <si>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</si>
  <si>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</si>
  <si>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</si>
  <si>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</si>
  <si>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</si>
  <si>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</si>
  <si>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</si>
  <si>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</si>
  <si>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</si>
  <si>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</si>
  <si>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</si>
  <si>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</si>
  <si>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</si>
  <si>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</si>
  <si>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</si>
  <si>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</si>
  <si>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</si>
  <si>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</si>
  <si>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</si>
  <si>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</si>
  <si>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</si>
  <si>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</si>
  <si>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</si>
  <si>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</si>
  <si>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</si>
  <si>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</si>
  <si>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</si>
  <si>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</si>
  <si>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</si>
  <si>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</si>
  <si>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</si>
  <si>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</si>
  <si>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</si>
  <si>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</si>
  <si>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</si>
  <si>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</si>
  <si>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</si>
  <si>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</si>
  <si>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</si>
  <si>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</si>
  <si>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</si>
  <si>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</si>
  <si>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</si>
  <si>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</si>
  <si>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</si>
  <si>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</si>
  <si>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</si>
  <si>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</si>
  <si>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</si>
  <si>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</si>
  <si>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</si>
  <si>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</si>
  <si>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</si>
  <si>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</si>
  <si>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</si>
  <si>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</si>
  <si>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</si>
  <si>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</si>
  <si>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</si>
  <si>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</si>
  <si>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</si>
  <si>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</si>
  <si>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</si>
  <si>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</si>
  <si>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</si>
  <si>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</si>
  <si>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</si>
  <si>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</si>
  <si>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</si>
  <si>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</si>
  <si>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</si>
  <si>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</si>
  <si>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</si>
  <si>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</si>
  <si>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</si>
  <si>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</si>
  <si>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</si>
  <si>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</si>
  <si>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</si>
  <si>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</si>
  <si>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</si>
  <si>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</si>
  <si>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</si>
  <si>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</si>
  <si>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</si>
  <si>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</si>
  <si>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</si>
  <si>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</si>
  <si>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</si>
  <si>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</si>
  <si>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</si>
  <si>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</si>
  <si>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</si>
  <si>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</si>
  <si>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</si>
  <si>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</si>
  <si>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</si>
  <si>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</si>
  <si>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</si>
  <si>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</si>
  <si>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</si>
  <si>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</si>
  <si>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</si>
  <si>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</si>
  <si>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</si>
  <si>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</si>
  <si>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</si>
  <si>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</si>
  <si>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</si>
  <si>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</si>
  <si>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</si>
  <si>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</si>
  <si>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</si>
  <si>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</si>
  <si>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</si>
  <si>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</si>
  <si>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</si>
  <si>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</si>
  <si>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</si>
  <si>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</si>
  <si>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</si>
  <si>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</si>
  <si>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</si>
  <si>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</si>
  <si>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</si>
  <si>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</si>
  <si>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</si>
  <si>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</si>
  <si>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</si>
  <si>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</si>
  <si>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</si>
  <si>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</si>
  <si>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</si>
  <si>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</si>
  <si>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</si>
  <si>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</si>
  <si>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</si>
  <si>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</si>
  <si>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</si>
  <si>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</si>
  <si>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</si>
  <si>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</si>
  <si>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</si>
  <si>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</si>
  <si>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</si>
  <si>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</si>
  <si>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</si>
  <si>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</si>
  <si>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</si>
  <si>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</si>
  <si>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</si>
  <si>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</si>
  <si>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</si>
  <si>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</si>
  <si>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</si>
  <si>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</si>
  <si>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</si>
  <si>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</si>
  <si>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</si>
  <si>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</si>
  <si>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</si>
  <si>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</si>
  <si>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</si>
  <si>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</si>
  <si>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</si>
  <si>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</si>
  <si>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</si>
  <si>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</si>
  <si>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</si>
  <si>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</si>
  <si>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</si>
  <si>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</si>
  <si>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</si>
  <si>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</si>
  <si>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</si>
  <si>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</si>
  <si>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</si>
  <si>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</si>
  <si>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</si>
  <si>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</si>
  <si>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</si>
  <si>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</si>
  <si>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</si>
  <si>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</si>
  <si>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</si>
  <si>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</si>
  <si>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</si>
  <si>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</si>
  <si>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</si>
  <si>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</si>
  <si>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</si>
  <si>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</si>
  <si>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</si>
  <si>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</si>
  <si>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</si>
  <si>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</si>
  <si>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</si>
  <si>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</si>
  <si>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</si>
  <si>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</si>
  <si>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</si>
  <si>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</si>
  <si>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</si>
  <si>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</si>
  <si>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</si>
  <si>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</si>
  <si>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</si>
  <si>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</si>
  <si>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</si>
  <si>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</si>
  <si>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</si>
  <si>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</si>
  <si>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</si>
  <si>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</si>
  <si>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</si>
  <si>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</si>
  <si>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</si>
  <si>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</si>
  <si>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</si>
  <si>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</si>
  <si>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</si>
  <si>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</si>
  <si>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</si>
  <si>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</si>
  <si>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</si>
  <si>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</si>
  <si>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</si>
  <si>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</si>
  <si>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</si>
  <si>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</si>
  <si>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</si>
  <si>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</si>
  <si>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</si>
  <si>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</si>
  <si>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</si>
  <si>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</si>
  <si>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</si>
  <si>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</si>
  <si>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</si>
  <si>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</si>
  <si>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</si>
  <si>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</si>
  <si>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</si>
  <si>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</si>
  <si>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</si>
  <si>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</si>
  <si>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</si>
  <si>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</si>
  <si>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</si>
  <si>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</si>
  <si>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</si>
  <si>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</si>
  <si>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</si>
  <si>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</si>
  <si>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</si>
  <si>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</si>
  <si>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</si>
  <si>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</si>
  <si>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</si>
  <si>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</si>
  <si>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</si>
  <si>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</si>
  <si>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</si>
  <si>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</si>
  <si>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</si>
  <si>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</si>
  <si>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</si>
  <si>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</si>
  <si>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</si>
  <si>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</si>
  <si>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</si>
  <si>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</si>
  <si>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</si>
  <si>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</si>
  <si>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</si>
  <si>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</si>
  <si>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</si>
  <si>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</si>
  <si>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</si>
  <si>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</si>
  <si>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</si>
  <si>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</si>
  <si>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</si>
  <si>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</si>
  <si>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</si>
  <si>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</si>
  <si>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</si>
  <si>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</si>
  <si>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</si>
  <si>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</si>
  <si>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</si>
  <si>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</si>
  <si>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</si>
  <si>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</si>
  <si>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</si>
  <si>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</si>
  <si>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</si>
  <si>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</si>
  <si>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</si>
  <si>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</si>
  <si>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</si>
  <si>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</si>
  <si>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</si>
  <si>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</si>
  <si>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</si>
  <si>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</si>
  <si>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</si>
  <si>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</si>
  <si>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</si>
  <si>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</si>
  <si>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</si>
  <si>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</si>
  <si>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</si>
  <si>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</si>
  <si>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</si>
  <si>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</si>
  <si>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</si>
  <si>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</si>
  <si>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</si>
  <si>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</si>
  <si>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</si>
  <si>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</si>
  <si>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</si>
  <si>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</si>
  <si>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</si>
  <si>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</si>
  <si>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</si>
  <si>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</si>
  <si>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</si>
  <si>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</si>
  <si>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</si>
  <si>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</si>
  <si>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</si>
  <si>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</si>
  <si>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</si>
  <si>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</si>
  <si>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</si>
  <si>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</si>
  <si>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</si>
  <si>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</si>
  <si>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</si>
  <si>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</si>
  <si>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</si>
  <si>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</si>
  <si>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</si>
  <si>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</si>
  <si>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</si>
  <si>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</si>
  <si>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</si>
  <si>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</si>
  <si>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</si>
  <si>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</si>
  <si>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</si>
  <si>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</si>
  <si>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</si>
  <si>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</si>
  <si>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</si>
  <si>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</si>
  <si>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</si>
  <si>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</si>
  <si>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</si>
  <si>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</si>
  <si>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</si>
  <si>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</si>
  <si>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</si>
  <si>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</si>
  <si>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</si>
  <si>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</si>
  <si>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</si>
  <si>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</si>
  <si>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</si>
  <si>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</si>
  <si>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</si>
  <si>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</si>
  <si>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</si>
  <si>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</si>
  <si>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</si>
  <si>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</si>
  <si>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</si>
  <si>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</si>
  <si>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</si>
  <si>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</si>
  <si>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</si>
  <si>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</si>
  <si>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</si>
  <si>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</si>
  <si>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</si>
  <si>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</si>
  <si>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</si>
  <si>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</si>
  <si>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</si>
  <si>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</si>
  <si>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</si>
  <si>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</si>
  <si>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</si>
  <si>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</si>
  <si>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</si>
  <si>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</si>
  <si>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</si>
  <si>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</si>
  <si>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</si>
  <si>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</si>
  <si>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</si>
  <si>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</si>
  <si>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</si>
  <si>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</si>
  <si>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</si>
  <si>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</si>
  <si>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</si>
  <si>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</si>
  <si>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</si>
  <si>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</si>
  <si>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</si>
  <si>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</si>
  <si>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</si>
  <si>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</si>
  <si>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</si>
  <si>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</si>
  <si>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</si>
  <si>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</si>
  <si>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</si>
  <si>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</si>
  <si>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</si>
  <si>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</si>
  <si>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</si>
  <si>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</si>
  <si>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</si>
  <si>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</si>
  <si>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</si>
  <si>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</si>
  <si>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</si>
  <si>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</si>
  <si>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</si>
  <si>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</si>
  <si>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</si>
  <si>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</si>
  <si>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</si>
  <si>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</si>
  <si>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</si>
  <si>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</si>
  <si>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</si>
  <si>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</si>
  <si>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</si>
  <si>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</si>
  <si>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</si>
  <si>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</si>
  <si>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</si>
  <si>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</si>
  <si>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</si>
  <si>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</si>
  <si>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</si>
  <si>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</si>
  <si>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</si>
  <si>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</si>
  <si>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</si>
  <si>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</si>
  <si>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</si>
  <si>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</si>
  <si>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</si>
  <si>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</si>
  <si>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</si>
  <si>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</si>
  <si>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</si>
  <si>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</si>
  <si>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</si>
  <si>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</si>
  <si>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</si>
  <si>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</si>
  <si>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</si>
  <si>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</si>
  <si>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</si>
  <si>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</si>
  <si>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</si>
  <si>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</si>
  <si>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</si>
  <si>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</si>
  <si>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</si>
  <si>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</si>
  <si>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</si>
  <si>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</si>
  <si>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</si>
  <si>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</si>
  <si>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</si>
  <si>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</si>
  <si>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</si>
  <si>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</si>
  <si>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</si>
  <si>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</si>
  <si>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</si>
  <si>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</si>
  <si>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</si>
  <si>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</si>
  <si>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</si>
  <si>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</si>
  <si>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</si>
  <si>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</si>
  <si>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</si>
  <si>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</si>
  <si>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</si>
  <si>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</si>
  <si>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</si>
  <si>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</si>
  <si>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</si>
  <si>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</si>
  <si>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</si>
  <si>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</si>
  <si>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</si>
  <si>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</si>
  <si>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</si>
  <si>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</si>
  <si>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</si>
  <si>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</si>
  <si>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</si>
  <si>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</si>
  <si>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</si>
  <si>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</si>
  <si>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</si>
  <si>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</si>
  <si>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</si>
  <si>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</si>
  <si>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</si>
  <si>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</si>
  <si>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</si>
  <si>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</si>
  <si>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</si>
  <si>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</si>
  <si>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</si>
  <si>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</si>
  <si>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</si>
  <si>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</si>
  <si>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</si>
  <si>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</si>
  <si>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</si>
  <si>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</si>
  <si>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</si>
  <si>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</si>
  <si>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</si>
  <si>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</si>
  <si>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</si>
  <si>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</si>
  <si>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</si>
  <si>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</si>
  <si>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</si>
  <si>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</si>
  <si>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</si>
  <si>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</si>
  <si>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</si>
  <si>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</si>
  <si>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</si>
  <si>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</si>
  <si>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</si>
  <si>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</si>
  <si>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</si>
  <si>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</si>
  <si>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</si>
  <si>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</si>
  <si>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</si>
  <si>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</si>
  <si>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</si>
  <si>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</si>
  <si>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</si>
  <si>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</si>
  <si>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</si>
  <si>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</si>
  <si>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</si>
  <si>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</si>
  <si>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</si>
  <si>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</si>
  <si>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</si>
  <si>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</si>
  <si>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</si>
  <si>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</si>
  <si>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</si>
  <si>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</si>
  <si>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</si>
  <si>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</si>
  <si>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</si>
  <si>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</si>
  <si>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</si>
  <si>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</si>
  <si>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</si>
  <si>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</si>
  <si>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</si>
  <si>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</si>
  <si>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</si>
  <si>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</si>
  <si>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</si>
  <si>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</si>
  <si>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</si>
  <si>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</si>
  <si>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</si>
  <si>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</si>
  <si>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</si>
  <si>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</si>
  <si>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</si>
  <si>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</si>
  <si>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</si>
  <si>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</si>
  <si>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</si>
  <si>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</si>
  <si>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</si>
  <si>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</si>
  <si>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</si>
  <si>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</si>
  <si>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</si>
  <si>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</si>
  <si>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</si>
  <si>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</si>
  <si>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</si>
  <si>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</si>
  <si>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</si>
  <si>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</si>
  <si>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</si>
  <si>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</si>
  <si>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</si>
  <si>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</si>
  <si>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</si>
  <si>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</si>
  <si>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</si>
  <si>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</si>
  <si>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</si>
  <si>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</si>
  <si>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</si>
  <si>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</si>
  <si>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</si>
  <si>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</si>
  <si>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</si>
  <si>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</si>
  <si>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</si>
  <si>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</si>
  <si>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</si>
  <si>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</si>
  <si>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</si>
  <si>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</si>
  <si>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</si>
  <si>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</si>
  <si>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</si>
  <si>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</si>
  <si>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</si>
  <si>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</si>
  <si>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</si>
  <si>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</si>
  <si>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</si>
  <si>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</si>
  <si>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</si>
  <si>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</si>
  <si>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</si>
  <si>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</si>
  <si>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</si>
  <si>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</si>
  <si>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</si>
  <si>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</si>
  <si>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</si>
  <si>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</si>
  <si>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</si>
  <si>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</si>
  <si>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</si>
  <si>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</si>
  <si>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</si>
  <si>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</si>
  <si>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</si>
  <si>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</si>
  <si>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</si>
  <si>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</si>
  <si>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</si>
  <si>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</si>
  <si>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</si>
  <si>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</si>
  <si>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</si>
  <si>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</si>
  <si>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</si>
  <si>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</si>
  <si>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</si>
  <si>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</si>
  <si>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</si>
  <si>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</si>
  <si>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</si>
  <si>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</si>
  <si>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</si>
  <si>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</si>
  <si>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</si>
  <si>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</si>
  <si>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</si>
  <si>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</si>
  <si>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</si>
  <si>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</si>
  <si>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</si>
  <si>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</si>
  <si>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</si>
  <si>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</si>
  <si>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</si>
  <si>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</si>
  <si>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</si>
  <si>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</si>
  <si>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</si>
  <si>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</si>
  <si>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</si>
  <si>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</si>
  <si>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</si>
  <si>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</si>
  <si>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</si>
  <si>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</si>
  <si>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</si>
  <si>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</si>
  <si>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</si>
  <si>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</si>
  <si>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</si>
  <si>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</si>
  <si>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</si>
  <si>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</si>
  <si>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</si>
  <si>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</si>
  <si>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</si>
  <si>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</si>
  <si>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</si>
  <si>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</si>
  <si>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</si>
  <si>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</si>
  <si>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</si>
  <si>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</si>
  <si>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</si>
  <si>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</si>
  <si>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</si>
  <si>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</si>
  <si>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</si>
  <si>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</si>
  <si>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</si>
  <si>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</si>
  <si>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</si>
  <si>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</si>
  <si>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</si>
  <si>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</si>
  <si>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</si>
  <si>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</si>
  <si>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</si>
  <si>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</si>
  <si>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</si>
  <si>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</si>
  <si>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</si>
  <si>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</si>
  <si>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</si>
  <si>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</si>
  <si>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</si>
  <si>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</si>
  <si>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</si>
  <si>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</si>
  <si>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</si>
  <si>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</si>
  <si>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</si>
  <si>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</si>
  <si>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</si>
  <si>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</si>
  <si>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</si>
  <si>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</si>
  <si>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</si>
  <si>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</si>
  <si>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</si>
  <si>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</si>
  <si>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</si>
  <si>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</si>
  <si>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</si>
  <si>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</si>
  <si>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</si>
  <si>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</si>
  <si>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</si>
  <si>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</si>
  <si>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</si>
  <si>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</si>
  <si>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</si>
  <si>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</si>
  <si>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</si>
  <si>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</si>
  <si>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</si>
  <si>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</si>
  <si>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</si>
  <si>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</si>
  <si>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</si>
  <si>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</si>
  <si>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</si>
  <si>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</si>
  <si>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</si>
  <si>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</si>
  <si>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</si>
  <si>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</si>
  <si>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</si>
  <si>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</si>
  <si>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</si>
  <si>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</si>
  <si>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</si>
  <si>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</si>
  <si>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</si>
  <si>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</si>
  <si>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</si>
  <si>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</si>
  <si>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</si>
  <si>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</si>
  <si>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</si>
  <si>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</si>
  <si>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</si>
  <si>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</si>
  <si>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</si>
  <si>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</si>
  <si>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</si>
  <si>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</si>
  <si>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</si>
  <si>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</si>
  <si>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</si>
  <si>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</si>
  <si>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</si>
  <si>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</si>
  <si>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</si>
  <si>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</si>
  <si>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</si>
  <si>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</si>
  <si>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</si>
  <si>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</si>
  <si>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</si>
  <si>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</si>
  <si>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</si>
  <si>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</si>
  <si>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</si>
  <si>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</si>
  <si>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</si>
  <si>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</si>
  <si>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</si>
  <si>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</si>
  <si>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</si>
  <si>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</si>
  <si>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</si>
  <si>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</si>
  <si>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</si>
  <si>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</si>
  <si>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</si>
  <si>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</si>
  <si>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</si>
  <si>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</si>
  <si>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</si>
  <si>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</si>
  <si>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</si>
  <si>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</si>
  <si>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</si>
  <si>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</si>
  <si>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</si>
  <si>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</si>
  <si>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</si>
  <si>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</si>
  <si>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</si>
  <si>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</si>
  <si>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</si>
  <si>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</si>
  <si>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</si>
  <si>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</si>
  <si>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</si>
  <si>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</si>
  <si>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</si>
  <si>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</si>
  <si>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</si>
  <si>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</si>
  <si>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</si>
  <si>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</si>
  <si>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</si>
  <si>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</si>
  <si>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</si>
  <si>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</si>
  <si>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</si>
  <si>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</si>
  <si>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</si>
  <si>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</si>
  <si>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</si>
  <si>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</si>
  <si>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</si>
  <si>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</si>
  <si>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</si>
  <si>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</si>
  <si>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</si>
  <si>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</si>
  <si>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</si>
  <si>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</si>
  <si>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</si>
  <si>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</si>
  <si>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</si>
  <si>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</si>
  <si>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</si>
  <si>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</si>
  <si>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</si>
  <si>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</si>
  <si>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</si>
  <si>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</si>
  <si>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</si>
  <si>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</si>
  <si>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</si>
  <si>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</si>
  <si>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</si>
  <si>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</si>
  <si>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</si>
  <si>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</si>
  <si>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</si>
  <si>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</si>
  <si>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</si>
  <si>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</si>
  <si>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</si>
  <si>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</si>
  <si>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</si>
  <si>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</si>
  <si>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</si>
  <si>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</si>
  <si>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</si>
  <si>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</si>
  <si>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</si>
  <si>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</si>
  <si>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</si>
  <si>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</si>
  <si>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</si>
  <si>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</si>
  <si>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</si>
  <si>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</si>
  <si>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</si>
  <si>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</si>
  <si>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</si>
  <si>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</si>
  <si>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</si>
  <si>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</si>
  <si>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</si>
  <si>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</si>
  <si>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</si>
  <si>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</si>
  <si>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</si>
  <si>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</si>
  <si>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</si>
  <si>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</si>
  <si>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</si>
  <si>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</si>
  <si>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</si>
  <si>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</si>
  <si>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</si>
  <si>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</si>
  <si>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</si>
  <si>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</si>
  <si>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</si>
  <si>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</si>
  <si>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</si>
  <si>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</si>
  <si>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</si>
  <si>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</si>
  <si>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</si>
  <si>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</si>
  <si>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</si>
  <si>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</si>
  <si>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</si>
  <si>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</si>
  <si>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</si>
  <si>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</si>
  <si>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</si>
  <si>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</si>
  <si>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</si>
  <si>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</si>
  <si>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</si>
  <si>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</si>
  <si>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</si>
  <si>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</si>
  <si>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</si>
  <si>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</si>
  <si>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</si>
  <si>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</si>
  <si>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</si>
  <si>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</si>
  <si>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</si>
  <si>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</si>
  <si>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</si>
  <si>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</si>
  <si>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</si>
  <si>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</si>
  <si>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</si>
  <si>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</si>
  <si>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</si>
  <si>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</si>
  <si>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</si>
  <si>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</si>
  <si>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</si>
  <si>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</si>
  <si>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</si>
  <si>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</si>
  <si>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</si>
  <si>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</si>
  <si>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</si>
  <si>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</si>
  <si>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</si>
  <si>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</si>
  <si>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</si>
  <si>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</si>
  <si>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</si>
  <si>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</si>
  <si>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</si>
  <si>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</si>
  <si>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</si>
  <si>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</si>
  <si>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</si>
  <si>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</si>
  <si>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</si>
  <si>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</si>
  <si>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</si>
  <si>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</si>
  <si>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</si>
  <si>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</si>
  <si>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</si>
  <si>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</si>
  <si>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</si>
  <si>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</si>
  <si>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</si>
  <si>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</si>
  <si>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</si>
  <si>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</si>
  <si>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</si>
  <si>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</si>
  <si>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</si>
  <si>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</si>
  <si>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</si>
  <si>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</si>
  <si>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</si>
  <si>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</si>
  <si>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</si>
  <si>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</si>
  <si>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</si>
  <si>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</si>
  <si>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</si>
  <si>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</si>
  <si>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</si>
  <si>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</si>
  <si>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</si>
  <si>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</si>
  <si>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</si>
  <si>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</si>
  <si>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</si>
  <si>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</si>
  <si>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</si>
  <si>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</si>
  <si>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</si>
  <si>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</si>
  <si>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</si>
  <si>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</si>
  <si>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</si>
  <si>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</si>
  <si>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</si>
  <si>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</si>
  <si>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</si>
  <si>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</si>
  <si>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</si>
  <si>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</si>
  <si>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</si>
  <si>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</si>
  <si>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</si>
  <si>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</si>
  <si>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</si>
  <si>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</si>
  <si>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</si>
  <si>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</si>
  <si>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</si>
  <si>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</si>
  <si>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</si>
  <si>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</si>
  <si>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</si>
  <si>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</si>
  <si>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</si>
  <si>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</si>
  <si>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</si>
  <si>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</si>
  <si>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</si>
  <si>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</si>
  <si>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</si>
  <si>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</si>
  <si>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</si>
  <si>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</si>
  <si>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</si>
  <si>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</si>
  <si>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</si>
  <si>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</si>
  <si>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</si>
  <si>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</si>
  <si>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</si>
  <si>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</si>
  <si>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</si>
  <si>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</si>
  <si>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</si>
  <si>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</si>
  <si>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</si>
  <si>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</si>
  <si>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</si>
  <si>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</si>
  <si>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</si>
  <si>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</si>
  <si>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</si>
  <si>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</si>
  <si>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</si>
  <si>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</si>
  <si>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</si>
  <si>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</si>
  <si>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</si>
  <si>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</si>
  <si>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</si>
  <si>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</si>
  <si>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</si>
  <si>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</si>
  <si>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</si>
  <si>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</si>
  <si>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</si>
  <si>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</si>
  <si>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</si>
  <si>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</si>
  <si>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</si>
  <si>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</si>
  <si>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</si>
  <si>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</si>
  <si>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</si>
  <si>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</si>
  <si>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</si>
  <si>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</si>
  <si>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</si>
  <si>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</si>
  <si>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</si>
  <si>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</si>
  <si>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</si>
  <si>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</si>
  <si>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</si>
  <si>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</si>
  <si>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</si>
  <si>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</si>
  <si>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</si>
  <si>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</si>
  <si>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</si>
  <si>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</si>
  <si>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</si>
  <si>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</si>
  <si>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</si>
  <si>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</si>
  <si>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</si>
  <si>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</si>
  <si>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</si>
  <si>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</si>
  <si>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</si>
  <si>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</si>
  <si>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</si>
  <si>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</si>
  <si>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</si>
  <si>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</si>
  <si>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</si>
  <si>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</si>
  <si>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</si>
  <si>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</si>
  <si>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</si>
  <si>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</si>
  <si>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</si>
  <si>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</si>
  <si>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</si>
  <si>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</si>
  <si>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</si>
  <si>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</si>
  <si>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</si>
  <si>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</si>
  <si>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</si>
  <si>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</si>
  <si>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</si>
  <si>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</si>
  <si>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</si>
  <si>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</si>
  <si>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</si>
  <si>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</si>
  <si>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</si>
  <si>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</si>
  <si>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</si>
  <si>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</si>
  <si>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</si>
  <si>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</si>
  <si>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</si>
  <si>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</si>
  <si>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</si>
  <si>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</si>
  <si>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</si>
  <si>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</si>
  <si>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</si>
  <si>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</si>
  <si>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</si>
  <si>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</si>
  <si>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</si>
  <si>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</si>
  <si>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</si>
  <si>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</si>
  <si>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</si>
  <si>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</si>
  <si>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</si>
  <si>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</si>
  <si>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</si>
  <si>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</si>
  <si>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</si>
  <si>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</si>
  <si>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</si>
  <si>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</si>
  <si>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</si>
  <si>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</si>
  <si>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</si>
  <si>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</si>
  <si>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</si>
  <si>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</si>
  <si>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</si>
  <si>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</si>
  <si>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</si>
  <si>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</si>
  <si>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</si>
  <si>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</si>
  <si>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</si>
  <si>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</si>
  <si>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</si>
  <si>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</si>
  <si>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</si>
  <si>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</si>
  <si>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</si>
  <si>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</si>
  <si>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</si>
  <si>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</si>
  <si>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</si>
  <si>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</si>
  <si>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</si>
  <si>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</si>
  <si>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</si>
  <si>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</si>
  <si>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</si>
  <si>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</si>
  <si>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</si>
  <si>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</si>
  <si>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</si>
  <si>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</si>
  <si>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</si>
  <si>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</si>
  <si>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</si>
  <si>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</si>
  <si>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</si>
  <si>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</si>
  <si>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</si>
  <si>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</si>
  <si>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</si>
  <si>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</si>
  <si>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</si>
  <si>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</si>
  <si>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</si>
  <si>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</si>
  <si>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</si>
  <si>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</si>
  <si>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</si>
  <si>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</si>
  <si>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</si>
  <si>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</si>
  <si>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</si>
  <si>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</si>
  <si>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</si>
  <si>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</si>
  <si>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</si>
  <si>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</si>
  <si>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</si>
  <si>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</si>
  <si>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</si>
  <si>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</si>
  <si>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</si>
  <si>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</si>
  <si>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</si>
  <si>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</si>
  <si>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</si>
  <si>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</si>
  <si>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</si>
  <si>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</si>
  <si>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</si>
  <si>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</si>
  <si>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</si>
  <si>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</si>
  <si>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</si>
  <si>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</si>
  <si>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</si>
  <si>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</si>
  <si>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</si>
  <si>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</si>
  <si>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</si>
  <si>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</si>
  <si>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</si>
  <si>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</si>
  <si>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</si>
  <si>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</si>
  <si>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</si>
  <si>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</si>
  <si>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</si>
  <si>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</si>
  <si>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</si>
  <si>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</si>
  <si>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</si>
  <si>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</si>
  <si>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</si>
  <si>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</si>
  <si>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</si>
  <si>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</si>
  <si>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</si>
  <si>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</si>
  <si>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</si>
  <si>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</si>
  <si>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</si>
  <si>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</si>
  <si>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</si>
  <si>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</si>
  <si>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</si>
  <si>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</si>
  <si>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</si>
  <si>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</si>
  <si>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</si>
  <si>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</si>
  <si>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</si>
  <si>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</si>
  <si>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</si>
  <si>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</si>
  <si>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</si>
  <si>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</si>
  <si>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</si>
  <si>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</si>
  <si>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</si>
  <si>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</si>
  <si>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</si>
  <si>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</si>
  <si>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</si>
  <si>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</si>
  <si>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</si>
  <si>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</si>
  <si>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</si>
  <si>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</si>
  <si>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</si>
  <si>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</si>
  <si>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</si>
  <si>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</si>
  <si>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</si>
  <si>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</si>
  <si>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</si>
  <si>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</si>
  <si>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</si>
  <si>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</si>
  <si>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</si>
  <si>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</si>
  <si>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</si>
  <si>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</si>
  <si>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</si>
  <si>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</si>
  <si>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</si>
  <si>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</si>
  <si>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</si>
  <si>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</si>
  <si>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</si>
  <si>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</si>
  <si>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</si>
  <si>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</si>
  <si>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</si>
  <si>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</si>
  <si>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</si>
  <si>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</si>
  <si>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</si>
  <si>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</si>
  <si>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</si>
  <si>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</si>
  <si>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</si>
  <si>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</si>
  <si>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</si>
  <si>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</si>
  <si>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</si>
  <si>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</si>
  <si>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</si>
  <si>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</si>
  <si>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</si>
  <si>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</si>
  <si>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</si>
  <si>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</si>
  <si>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</si>
  <si>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</si>
  <si>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</si>
  <si>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</si>
  <si>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</si>
  <si>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</si>
  <si>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</si>
  <si>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</si>
  <si>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</si>
  <si>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</si>
  <si>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</si>
  <si>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</si>
  <si>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</si>
  <si>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</si>
  <si>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</si>
  <si>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</si>
  <si>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</si>
  <si>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</si>
  <si>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</si>
  <si>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</si>
  <si>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</si>
  <si>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</si>
  <si>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</si>
  <si>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</si>
  <si>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</si>
  <si>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</si>
  <si>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</si>
  <si>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</si>
  <si>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</si>
  <si>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</si>
  <si>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</si>
  <si>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</si>
  <si>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</si>
  <si>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</si>
  <si>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</si>
  <si>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</si>
  <si>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</si>
  <si>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</si>
  <si>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</si>
  <si>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</si>
  <si>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</si>
  <si>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</si>
  <si>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</si>
  <si>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</si>
  <si>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</si>
  <si>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</si>
  <si>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</si>
  <si>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</si>
  <si>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</si>
  <si>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</si>
  <si>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</si>
  <si>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</si>
  <si>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</si>
  <si>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</si>
  <si>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</si>
  <si>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</si>
  <si>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</si>
  <si>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</si>
  <si>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</si>
  <si>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</si>
  <si>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</si>
  <si>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</si>
  <si>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</si>
  <si>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</si>
  <si>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</si>
  <si>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</si>
  <si>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</si>
  <si>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</si>
  <si>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</si>
  <si>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</si>
  <si>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</si>
  <si>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</si>
  <si>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</si>
  <si>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</si>
  <si>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</si>
  <si>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</si>
  <si>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</si>
  <si>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</si>
  <si>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</si>
  <si>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</si>
  <si>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</si>
  <si>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</si>
  <si>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</si>
  <si>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</si>
  <si>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</si>
  <si>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</si>
  <si>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</si>
  <si>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</si>
  <si>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</si>
  <si>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</si>
  <si>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</si>
  <si>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</si>
  <si>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</si>
  <si>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</si>
  <si>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</si>
  <si>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</si>
  <si>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</si>
  <si>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</si>
  <si>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</si>
  <si>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</si>
  <si>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</si>
  <si>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</si>
  <si>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</si>
  <si>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</si>
  <si>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</si>
  <si>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</si>
  <si>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</si>
  <si>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</si>
  <si>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</si>
  <si>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</si>
  <si>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</si>
  <si>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</si>
  <si>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</si>
  <si>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</si>
  <si>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</si>
  <si>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</si>
  <si>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</si>
  <si>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</si>
  <si>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</si>
  <si>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</si>
  <si>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</si>
  <si>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</si>
  <si>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</si>
  <si>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</si>
  <si>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</si>
  <si>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</si>
  <si>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</si>
  <si>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</si>
  <si>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</si>
  <si>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</si>
  <si>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</si>
  <si>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</si>
  <si>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</si>
  <si>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</si>
  <si>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</si>
  <si>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</si>
  <si>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</si>
  <si>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</si>
  <si>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</si>
  <si>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</si>
  <si>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</si>
  <si>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</si>
  <si>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</si>
  <si>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</si>
  <si>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</si>
  <si>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</si>
  <si>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</si>
  <si>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</si>
  <si>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</si>
  <si>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</si>
  <si>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</si>
  <si>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</si>
  <si>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</si>
  <si>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</si>
  <si>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</si>
  <si>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</si>
  <si>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</si>
  <si>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</si>
  <si>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</si>
  <si>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</si>
  <si>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</si>
  <si>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</si>
  <si>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</si>
  <si>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</si>
  <si>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</si>
  <si>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</si>
  <si>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</si>
  <si>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</si>
  <si>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</si>
  <si>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</si>
  <si>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</si>
  <si>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</si>
  <si>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</si>
  <si>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</si>
  <si>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</si>
  <si>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</si>
  <si>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</si>
  <si>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</si>
  <si>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</si>
  <si>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</si>
  <si>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</si>
  <si>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</si>
  <si>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</si>
  <si>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</si>
  <si>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</si>
  <si>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</si>
  <si>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</si>
  <si>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</si>
  <si>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</si>
  <si>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</si>
  <si>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</si>
  <si>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</si>
  <si>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</si>
  <si>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</si>
  <si>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</si>
  <si>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</si>
  <si>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</si>
  <si>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</si>
  <si>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</si>
  <si>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</si>
  <si>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</si>
  <si>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</si>
  <si>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</si>
  <si>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</si>
  <si>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</si>
  <si>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</si>
  <si>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</si>
  <si>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</si>
  <si>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</si>
  <si>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</si>
  <si>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</si>
  <si>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</si>
  <si>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</si>
  <si>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</si>
  <si>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</si>
  <si>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</si>
  <si>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</si>
  <si>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</si>
  <si>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</si>
  <si>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</si>
  <si>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</si>
  <si>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</si>
  <si>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</si>
  <si>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</si>
  <si>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</si>
  <si>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</si>
  <si>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</si>
  <si>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</si>
  <si>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</si>
  <si>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</si>
  <si>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</si>
  <si>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</si>
  <si>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</si>
  <si>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</si>
  <si>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</si>
  <si>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</si>
  <si>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</si>
  <si>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</si>
  <si>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</si>
  <si>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</si>
  <si>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</si>
  <si>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</si>
  <si>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</si>
  <si>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</si>
  <si>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</si>
  <si>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</si>
  <si>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</si>
  <si>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</si>
  <si>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</si>
  <si>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</si>
  <si>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</si>
  <si>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</si>
  <si>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</si>
  <si>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</si>
  <si>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</si>
  <si>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</si>
  <si>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</si>
  <si>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</si>
  <si>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</si>
  <si>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</si>
  <si>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</si>
  <si>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</si>
  <si>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</si>
  <si>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</si>
  <si>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</si>
  <si>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</si>
  <si>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</si>
  <si>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</si>
  <si>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</si>
  <si>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</si>
  <si>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</si>
  <si>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</si>
  <si>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</si>
  <si>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</si>
  <si>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</si>
  <si>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</si>
  <si>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</si>
  <si>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</si>
  <si>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</si>
  <si>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</si>
  <si>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</si>
  <si>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</si>
  <si>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</si>
  <si>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</si>
  <si>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</si>
  <si>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</si>
  <si>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</si>
  <si>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</si>
  <si>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</si>
  <si>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</si>
  <si>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</si>
  <si>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</si>
  <si>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</si>
  <si>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</si>
  <si>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</si>
  <si>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</si>
  <si>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</si>
  <si>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</si>
  <si>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</si>
  <si>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</si>
  <si>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</si>
  <si>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</si>
  <si>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</si>
  <si>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</si>
  <si>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</si>
  <si>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</si>
  <si>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</si>
  <si>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</si>
  <si>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</si>
  <si>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</si>
  <si>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</si>
  <si>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</si>
  <si>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</si>
  <si>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</si>
  <si>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</si>
  <si>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</si>
  <si>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</si>
  <si>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</si>
  <si>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</si>
  <si>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</si>
  <si>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</si>
  <si>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</si>
  <si>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</si>
  <si>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</si>
  <si>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</si>
  <si>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</si>
  <si>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</si>
  <si>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</si>
  <si>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</si>
  <si>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</si>
  <si>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</si>
  <si>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</si>
  <si>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</si>
  <si>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</si>
  <si>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</si>
  <si>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</si>
  <si>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</si>
  <si>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</si>
  <si>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</si>
  <si>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</si>
  <si>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</si>
  <si>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</si>
  <si>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</si>
  <si>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</si>
  <si>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</si>
  <si>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</si>
  <si>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</si>
  <si>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</si>
  <si>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</si>
  <si>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</si>
  <si>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</si>
  <si>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</si>
  <si>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</si>
  <si>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</si>
  <si>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</si>
  <si>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</si>
  <si>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</si>
  <si>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</si>
  <si>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</si>
  <si>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</si>
  <si>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</si>
  <si>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</si>
  <si>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</si>
  <si>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</si>
  <si>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</si>
  <si>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</si>
  <si>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</si>
  <si>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</si>
  <si>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</si>
  <si>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</si>
  <si>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</si>
  <si>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</si>
  <si>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</si>
  <si>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</si>
  <si>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</si>
  <si>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</si>
  <si>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</si>
  <si>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</si>
  <si>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</si>
  <si>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</si>
  <si>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</si>
  <si>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</si>
  <si>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</si>
  <si>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</si>
  <si>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</si>
  <si>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</si>
  <si>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</si>
  <si>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</si>
  <si>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</si>
  <si>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</si>
  <si>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</si>
  <si>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</si>
  <si>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</si>
  <si>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</si>
  <si>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</si>
  <si>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</si>
  <si>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</si>
  <si>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</si>
  <si>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</si>
  <si>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</si>
  <si>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</si>
  <si>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</si>
  <si>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</si>
  <si>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</si>
  <si>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</si>
  <si>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</si>
  <si>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</si>
  <si>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</si>
  <si>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</si>
  <si>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</si>
  <si>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</si>
  <si>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</si>
  <si>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</si>
  <si>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</si>
  <si>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</si>
  <si>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</si>
  <si>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</si>
  <si>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</si>
  <si>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</si>
  <si>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</si>
  <si>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</si>
  <si>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</si>
  <si>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</si>
  <si>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</si>
  <si>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</si>
  <si>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</si>
  <si>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</si>
  <si>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</si>
  <si>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</si>
  <si>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</si>
  <si>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</si>
  <si>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</si>
  <si>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</si>
  <si>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</si>
  <si>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</si>
  <si>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</si>
  <si>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</si>
  <si>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</si>
  <si>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</si>
  <si>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</si>
  <si>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</si>
  <si>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</si>
  <si>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</si>
  <si>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</si>
  <si>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</si>
  <si>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</si>
  <si>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</si>
  <si>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</si>
  <si>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</si>
  <si>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</si>
  <si>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</si>
  <si>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</si>
  <si>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</si>
  <si>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</si>
  <si>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</si>
  <si>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</si>
  <si>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</si>
  <si>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</si>
  <si>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</si>
  <si>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</si>
  <si>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</si>
  <si>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</si>
  <si>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</si>
  <si>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</si>
  <si>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</si>
  <si>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</si>
  <si>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</si>
  <si>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</si>
  <si>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</si>
  <si>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</si>
  <si>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</si>
  <si>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</si>
  <si>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</si>
  <si>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</si>
  <si>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</si>
  <si>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</si>
  <si>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</si>
  <si>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</si>
  <si>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</si>
  <si>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</si>
  <si>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</si>
  <si>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</si>
  <si>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</si>
  <si>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</si>
  <si>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</si>
  <si>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</si>
  <si>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</si>
  <si>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</si>
  <si>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</si>
  <si>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</si>
  <si>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</si>
  <si>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</si>
  <si>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</si>
  <si>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</si>
  <si>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</si>
  <si>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</si>
  <si>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</si>
  <si>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</si>
  <si>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</si>
  <si>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</si>
  <si>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</si>
  <si>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</si>
  <si>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</si>
  <si>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</si>
  <si>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</si>
  <si>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</si>
  <si>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</si>
  <si>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</si>
  <si>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</si>
  <si>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</si>
  <si>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</si>
  <si>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</si>
  <si>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</si>
  <si>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</si>
  <si>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</si>
  <si>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</si>
  <si>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</si>
  <si>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</si>
  <si>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</si>
  <si>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</si>
  <si>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</si>
  <si>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</si>
  <si>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</si>
  <si>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</si>
  <si>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</si>
  <si>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</si>
  <si>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</si>
  <si>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</si>
  <si>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</si>
  <si>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</si>
  <si>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</si>
  <si>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</si>
  <si>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</si>
  <si>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</si>
  <si>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</si>
  <si>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</si>
  <si>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</si>
  <si>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</si>
  <si>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</si>
  <si>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</si>
  <si>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</si>
  <si>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</si>
  <si>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</si>
  <si>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</si>
  <si>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</si>
  <si>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</si>
  <si>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</si>
  <si>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</si>
  <si>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</si>
  <si>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</si>
  <si>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</si>
  <si>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</si>
  <si>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</si>
  <si>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</si>
  <si>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</si>
  <si>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</si>
  <si>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</si>
  <si>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</si>
  <si>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</si>
  <si>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</si>
  <si>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</si>
  <si>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</si>
  <si>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</si>
  <si>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</si>
  <si>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</si>
  <si>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</si>
  <si>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</si>
  <si>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</si>
  <si>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</si>
  <si>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</si>
  <si>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</si>
  <si>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</si>
  <si>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</si>
  <si>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</si>
  <si>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</si>
  <si>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</si>
  <si>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</si>
  <si>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</si>
  <si>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</si>
  <si>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</si>
  <si>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</si>
  <si>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</si>
  <si>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</si>
  <si>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</si>
  <si>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</si>
  <si>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</si>
  <si>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</si>
  <si>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</si>
  <si>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</si>
  <si>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</si>
  <si>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</si>
  <si>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</si>
  <si>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</si>
  <si>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</si>
  <si>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</si>
  <si>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</si>
  <si>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</si>
  <si>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</si>
  <si>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</si>
  <si>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</si>
  <si>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</si>
  <si>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</si>
  <si>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</si>
  <si>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</si>
  <si>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</si>
  <si>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</si>
  <si>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</si>
  <si>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</si>
  <si>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</si>
  <si>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</si>
  <si>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</si>
  <si>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</si>
  <si>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</si>
  <si>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</si>
  <si>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</si>
  <si>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</si>
  <si>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</si>
  <si>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</si>
  <si>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</si>
  <si>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</si>
  <si>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</si>
  <si>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</si>
  <si>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</si>
  <si>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</si>
  <si>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</si>
  <si>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</si>
  <si>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</si>
  <si>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</si>
  <si>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</si>
  <si>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</si>
  <si>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</si>
  <si>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</si>
  <si>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</si>
  <si>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</si>
  <si>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</si>
  <si>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</si>
  <si>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</si>
  <si>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</si>
  <si>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</si>
  <si>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</si>
  <si>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</si>
  <si>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</si>
  <si>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</si>
  <si>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</si>
  <si>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</si>
  <si>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</si>
  <si>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</si>
  <si>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</si>
  <si>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</si>
  <si>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</si>
  <si>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</si>
  <si>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</si>
  <si>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</si>
  <si>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</si>
  <si>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</si>
  <si>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</si>
  <si>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</si>
  <si>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</si>
  <si>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</si>
  <si>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</si>
  <si>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</si>
  <si>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</si>
  <si>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</si>
  <si>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</si>
  <si>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</si>
  <si>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</si>
  <si>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</si>
  <si>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</si>
  <si>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</si>
  <si>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</si>
  <si>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</si>
  <si>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</si>
  <si>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</si>
  <si>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</si>
  <si>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</si>
  <si>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</si>
  <si>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</si>
  <si>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</si>
  <si>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</si>
  <si>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</si>
  <si>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</si>
  <si>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</si>
  <si>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</si>
  <si>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</si>
  <si>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</si>
  <si>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</si>
  <si>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</si>
  <si>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</si>
  <si>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</si>
  <si>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</si>
  <si>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</si>
  <si>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</si>
  <si>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</si>
  <si>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</si>
  <si>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</si>
  <si>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</si>
  <si>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</si>
  <si>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</si>
  <si>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</si>
  <si>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</si>
  <si>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</si>
  <si>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</si>
  <si>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</si>
  <si>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</si>
  <si>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</si>
  <si>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</si>
  <si>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</si>
  <si>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</si>
  <si>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</si>
  <si>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</si>
  <si>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</si>
  <si>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</si>
  <si>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</si>
  <si>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</si>
  <si>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</si>
  <si>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</si>
  <si>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</si>
  <si>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</si>
  <si>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</si>
  <si>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</si>
  <si>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</si>
  <si>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</si>
  <si>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</si>
  <si>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</si>
  <si>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</si>
  <si>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</si>
  <si>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</si>
  <si>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</si>
  <si>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</si>
  <si>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</si>
  <si>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</si>
  <si>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</si>
  <si>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</si>
  <si>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</si>
  <si>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</si>
  <si>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</si>
  <si>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</si>
  <si>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</si>
  <si>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</si>
  <si>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</si>
  <si>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</si>
  <si>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</si>
  <si>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</si>
  <si>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</si>
  <si>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</si>
  <si>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</si>
  <si>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</si>
  <si>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</si>
  <si>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</si>
  <si>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</si>
  <si>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</si>
  <si>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</si>
  <si>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</si>
  <si>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</si>
  <si>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</si>
  <si>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</si>
  <si>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</si>
  <si>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</si>
  <si>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</si>
  <si>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</si>
  <si>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</si>
  <si>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</si>
  <si>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</si>
  <si>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</si>
  <si>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</si>
  <si>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</si>
  <si>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</si>
  <si>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</si>
  <si>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</si>
  <si>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</si>
  <si>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</si>
  <si>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</si>
  <si>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</si>
  <si>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</si>
  <si>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</si>
  <si>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</si>
  <si>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</si>
  <si>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</si>
  <si>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</si>
  <si>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</si>
  <si>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</si>
  <si>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</si>
  <si>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</si>
  <si>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</si>
  <si>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</si>
  <si>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</si>
  <si>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</si>
  <si>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</si>
  <si>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</si>
  <si>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</si>
  <si>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</si>
  <si>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</si>
  <si>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</si>
  <si>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</si>
  <si>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</si>
  <si>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</si>
  <si>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</si>
  <si>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</si>
  <si>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</si>
  <si>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</si>
  <si>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</si>
  <si>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</si>
  <si>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</si>
  <si>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</si>
  <si>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</si>
  <si>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</si>
  <si>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</si>
  <si>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</si>
  <si>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</si>
  <si>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</si>
  <si>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</si>
  <si>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</si>
  <si>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</si>
  <si>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</si>
  <si>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</si>
  <si>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</si>
  <si>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</si>
  <si>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</si>
  <si>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</si>
  <si>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</si>
  <si>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</si>
  <si>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</si>
  <si>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</si>
  <si>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</si>
  <si>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</si>
  <si>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</si>
  <si>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</si>
  <si>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</si>
  <si>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</si>
  <si>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</si>
  <si>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</si>
  <si>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</si>
  <si>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</si>
  <si>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</si>
  <si>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</si>
  <si>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</si>
  <si>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</si>
  <si>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</si>
  <si>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</si>
  <si>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</si>
  <si>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</si>
  <si>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</si>
  <si>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</si>
  <si>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</si>
  <si>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</si>
  <si>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</si>
  <si>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</si>
  <si>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</si>
  <si>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</si>
  <si>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</si>
  <si>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</si>
  <si>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</si>
  <si>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</si>
  <si>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</si>
  <si>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</si>
  <si>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</si>
  <si>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</si>
  <si>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</si>
  <si>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</si>
  <si>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</si>
  <si>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</si>
  <si>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</si>
  <si>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</si>
  <si>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</si>
  <si>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</si>
  <si>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</si>
  <si>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</si>
  <si>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</si>
  <si>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</si>
  <si>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</si>
  <si>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</si>
  <si>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</si>
  <si>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</si>
  <si>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</si>
  <si>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</si>
  <si>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</si>
  <si>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</si>
  <si>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</si>
  <si>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</si>
  <si>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</si>
  <si>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</si>
  <si>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</si>
  <si>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</si>
  <si>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</si>
  <si>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</si>
  <si>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</si>
  <si>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</si>
  <si>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</si>
  <si>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</si>
  <si>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</si>
  <si>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</si>
  <si>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</si>
  <si>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</si>
  <si>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</si>
  <si>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</si>
  <si>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</si>
  <si>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</si>
  <si>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</si>
  <si>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</si>
  <si>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</si>
  <si>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</si>
  <si>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</si>
  <si>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</si>
  <si>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</si>
  <si>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</si>
  <si>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</si>
  <si>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</si>
  <si>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</si>
  <si>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</si>
  <si>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</si>
  <si>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</si>
  <si>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</si>
  <si>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</si>
  <si>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</si>
  <si>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</si>
  <si>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</si>
  <si>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</si>
  <si>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</si>
  <si>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</si>
  <si>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</si>
  <si>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</si>
  <si>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</si>
  <si>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</si>
  <si>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</si>
  <si>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</si>
  <si>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</si>
  <si>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</si>
  <si>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</si>
  <si>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</si>
  <si>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</si>
  <si>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</si>
  <si>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</si>
  <si>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</si>
  <si>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</si>
  <si>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</si>
  <si>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</si>
  <si>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</si>
  <si>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</si>
  <si>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</si>
  <si>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</si>
  <si>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</si>
  <si>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</si>
  <si>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</si>
  <si>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</si>
  <si>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</si>
  <si>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</si>
  <si>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</si>
  <si>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</si>
  <si>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</si>
  <si>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</si>
  <si>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</si>
  <si>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</si>
  <si>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</si>
  <si>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</si>
  <si>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</si>
  <si>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</si>
  <si>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</si>
  <si>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</si>
  <si>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</si>
  <si>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</si>
  <si>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</si>
  <si>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</si>
  <si>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</si>
  <si>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</si>
  <si>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</si>
  <si>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</si>
  <si>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</si>
  <si>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</si>
  <si>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</si>
  <si>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</si>
  <si>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</si>
  <si>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</si>
  <si>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</si>
  <si>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</si>
  <si>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</si>
  <si>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</si>
  <si>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</si>
  <si>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</si>
  <si>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</si>
  <si>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</si>
  <si>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</si>
  <si>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</si>
  <si>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</si>
  <si>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</si>
  <si>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</si>
  <si>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</si>
  <si>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</si>
  <si>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</si>
  <si>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</si>
  <si>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</si>
  <si>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</si>
  <si>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</si>
  <si>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</si>
  <si>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</si>
  <si>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</si>
  <si>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</si>
  <si>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</si>
  <si>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</si>
  <si>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</si>
  <si>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</si>
  <si>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</si>
  <si>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</si>
  <si>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</si>
  <si>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</si>
  <si>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</si>
  <si>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</si>
  <si>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</si>
  <si>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</si>
  <si>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</si>
  <si>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</si>
  <si>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</si>
  <si>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</si>
  <si>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</si>
  <si>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</si>
  <si>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</si>
  <si>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</si>
  <si>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</si>
  <si>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</si>
  <si>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</si>
  <si>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</si>
  <si>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</si>
  <si>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</si>
  <si>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</si>
  <si>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</si>
  <si>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</si>
  <si>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</si>
  <si>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</si>
  <si>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</si>
  <si>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</si>
  <si>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</si>
  <si>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</si>
  <si>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</si>
  <si>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</si>
  <si>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</si>
  <si>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</si>
  <si>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</si>
  <si>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</si>
  <si>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</si>
  <si>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</si>
  <si>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</si>
  <si>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</si>
  <si>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</si>
  <si>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</si>
  <si>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</si>
  <si>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</si>
  <si>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</si>
  <si>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</si>
  <si>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</si>
  <si>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</si>
  <si>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</si>
  <si>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</si>
  <si>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</si>
  <si>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</si>
  <si>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</si>
  <si>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</si>
  <si>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</si>
  <si>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</si>
  <si>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</si>
  <si>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</si>
  <si>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</si>
  <si>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</si>
  <si>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</si>
  <si>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</si>
  <si>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</si>
  <si>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</si>
  <si>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</si>
  <si>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</si>
  <si>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</si>
  <si>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</si>
  <si>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</si>
  <si>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</si>
  <si>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</si>
  <si>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</si>
  <si>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</si>
  <si>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</si>
  <si>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</si>
  <si>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</si>
  <si>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</si>
  <si>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</si>
  <si>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</si>
  <si>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</si>
  <si>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</si>
  <si>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</si>
  <si>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</si>
  <si>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</si>
  <si>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</si>
  <si>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</si>
  <si>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</si>
  <si>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</si>
  <si>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</si>
  <si>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</si>
  <si>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</si>
  <si>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</si>
  <si>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</si>
  <si>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</si>
  <si>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</si>
  <si>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</si>
  <si>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</si>
  <si>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</si>
  <si>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</si>
  <si>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</si>
  <si>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</si>
  <si>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</si>
  <si>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</si>
  <si>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</si>
  <si>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</si>
  <si>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</si>
  <si>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</si>
  <si>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</si>
  <si>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</si>
  <si>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</si>
  <si>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</si>
  <si>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</si>
  <si>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</si>
  <si>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</si>
  <si>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</si>
  <si>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</si>
  <si>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</si>
  <si>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</si>
  <si>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</si>
  <si>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</si>
  <si>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</si>
  <si>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</si>
  <si>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</si>
  <si>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</si>
  <si>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</si>
  <si>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</si>
  <si>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</si>
  <si>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</si>
  <si>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</si>
  <si>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</si>
  <si>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</si>
  <si>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</si>
  <si>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</si>
  <si>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</si>
  <si>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</si>
  <si>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</si>
  <si>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</si>
  <si>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</si>
  <si>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</si>
  <si>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</si>
  <si>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</si>
  <si>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</si>
  <si>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</si>
  <si>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</si>
  <si>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</si>
  <si>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</si>
  <si>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</si>
  <si>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</si>
  <si>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</si>
  <si>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</si>
  <si>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</si>
  <si>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</si>
  <si>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</si>
  <si>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</si>
  <si>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</si>
  <si>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</si>
  <si>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</si>
  <si>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</si>
  <si>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</si>
  <si>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</si>
  <si>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</si>
  <si>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</si>
  <si>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</si>
  <si>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</si>
  <si>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</si>
  <si>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</si>
  <si>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</si>
  <si>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</si>
  <si>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</si>
  <si>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</si>
  <si>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</si>
  <si>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</si>
  <si>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</si>
  <si>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</si>
  <si>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</si>
  <si>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</si>
  <si>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</si>
  <si>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</si>
  <si>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</si>
  <si>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</si>
  <si>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</si>
  <si>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</si>
  <si>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</si>
  <si>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</si>
  <si>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</si>
  <si>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</si>
  <si>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</si>
  <si>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</si>
  <si>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</si>
  <si>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</si>
  <si>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</si>
  <si>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</si>
  <si>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</si>
  <si>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</si>
  <si>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</si>
  <si>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</si>
  <si>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</si>
  <si>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</si>
  <si>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</si>
  <si>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</si>
  <si>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</si>
  <si>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</si>
  <si>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</si>
  <si>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</si>
  <si>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</si>
  <si>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</si>
  <si>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</si>
  <si>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</si>
  <si>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</si>
  <si>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</si>
  <si>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</si>
  <si>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</si>
  <si>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</si>
  <si>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</si>
  <si>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</si>
  <si>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</si>
  <si>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</si>
  <si>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</si>
  <si>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</si>
  <si>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</si>
  <si>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</si>
  <si>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</si>
  <si>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</si>
  <si>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</si>
  <si>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</si>
  <si>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</si>
  <si>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</si>
  <si>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</si>
  <si>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</si>
  <si>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</si>
  <si>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</si>
  <si>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</si>
  <si>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</si>
  <si>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</si>
  <si>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</si>
  <si>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</si>
  <si>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</si>
  <si>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</si>
  <si>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</si>
  <si>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</si>
  <si>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</si>
  <si>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</si>
  <si>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</si>
  <si>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</si>
  <si>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</si>
  <si>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</si>
  <si>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</si>
  <si>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</si>
  <si>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</si>
  <si>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</si>
  <si>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</si>
  <si>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</si>
  <si>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</si>
  <si>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</si>
  <si>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</si>
  <si>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</si>
  <si>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</si>
  <si>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</si>
  <si>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</si>
  <si>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</si>
  <si>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</si>
  <si>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</si>
  <si>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</si>
  <si>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</si>
  <si>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</si>
  <si>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</si>
  <si>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</si>
  <si>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</si>
  <si>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</si>
  <si>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</si>
  <si>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</si>
  <si>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</si>
  <si>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</si>
  <si>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</si>
  <si>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</si>
  <si>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</si>
  <si>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</si>
  <si>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</si>
  <si>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</si>
  <si>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</si>
  <si>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</si>
  <si>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</si>
  <si>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</si>
  <si>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</si>
  <si>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</si>
  <si>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</si>
  <si>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</si>
  <si>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</si>
  <si>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</si>
  <si>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</si>
  <si>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</si>
  <si>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</si>
  <si>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</si>
  <si>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</si>
  <si>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</si>
  <si>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</si>
  <si>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</si>
  <si>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</si>
  <si>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</si>
  <si>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</si>
  <si>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</si>
  <si>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</si>
  <si>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</si>
  <si>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</si>
  <si>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</si>
  <si>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</si>
  <si>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</si>
  <si>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</si>
  <si>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</si>
  <si>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</si>
  <si>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</si>
  <si>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</si>
  <si>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</si>
  <si>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</si>
  <si>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</si>
  <si>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</si>
  <si>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</si>
  <si>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</si>
  <si>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</si>
  <si>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</si>
  <si>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</si>
  <si>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</si>
  <si>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</si>
  <si>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</si>
  <si>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</si>
  <si>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</si>
  <si>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</si>
  <si>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</si>
  <si>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</si>
  <si>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</si>
  <si>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</si>
  <si>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</si>
  <si>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</si>
  <si>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</si>
  <si>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</si>
  <si>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</si>
  <si>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</si>
  <si>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</si>
  <si>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</si>
  <si>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</si>
  <si>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</si>
  <si>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</si>
  <si>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</si>
  <si>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</si>
  <si>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</si>
  <si>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</si>
  <si>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</si>
  <si>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</si>
  <si>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</si>
  <si>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</si>
  <si>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</si>
  <si>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</si>
  <si>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</si>
  <si>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</si>
  <si>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</si>
  <si>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</si>
  <si>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</si>
  <si>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</si>
  <si>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</si>
  <si>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</si>
  <si>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</si>
  <si>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</si>
  <si>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</si>
  <si>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</si>
  <si>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</si>
  <si>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</si>
  <si>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</si>
  <si>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</si>
  <si>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</si>
  <si>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</si>
  <si>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</si>
  <si>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</si>
  <si>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</si>
  <si>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</si>
  <si>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</si>
  <si>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</si>
  <si>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</si>
  <si>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</si>
  <si>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</si>
  <si>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</si>
  <si>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</si>
  <si>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</si>
  <si>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</si>
  <si>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</si>
  <si>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</si>
  <si>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</si>
  <si>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</si>
  <si>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</si>
  <si>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</si>
  <si>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</si>
  <si>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</si>
  <si>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</si>
  <si>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</si>
  <si>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</si>
  <si>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</si>
  <si>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</si>
  <si>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</si>
  <si>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</si>
  <si>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</si>
  <si>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</si>
  <si>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</si>
  <si>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</si>
  <si>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</si>
  <si>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</si>
  <si>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</si>
  <si>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</si>
  <si>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</si>
  <si>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</si>
  <si>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</si>
  <si>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</si>
  <si>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</si>
  <si>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</si>
  <si>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</si>
  <si>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</si>
  <si>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</si>
  <si>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</si>
  <si>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</si>
  <si>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</si>
  <si>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</si>
  <si>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</si>
  <si>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</si>
  <si>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</si>
  <si>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</si>
  <si>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</si>
  <si>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</si>
  <si>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</si>
  <si>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</si>
  <si>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</si>
  <si>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</si>
  <si>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</si>
  <si>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</si>
  <si>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</si>
  <si>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</si>
  <si>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</si>
  <si>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</si>
  <si>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</si>
  <si>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</si>
  <si>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</si>
  <si>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</si>
  <si>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</si>
  <si>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</si>
  <si>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</si>
  <si>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</si>
  <si>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</si>
  <si>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</si>
  <si>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</si>
  <si>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</si>
  <si>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</si>
  <si>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</si>
  <si>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</si>
  <si>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</si>
  <si>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</si>
  <si>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</si>
  <si>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</si>
  <si>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</si>
  <si>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</si>
  <si>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</si>
  <si>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</si>
  <si>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</si>
  <si>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</si>
  <si>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</si>
  <si>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</si>
  <si>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</si>
  <si>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</si>
  <si>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</si>
  <si>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</si>
  <si>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</si>
  <si>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</si>
  <si>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</si>
  <si>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</si>
  <si>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</si>
  <si>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</si>
  <si>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</si>
  <si>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</si>
  <si>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</si>
  <si>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</si>
  <si>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</si>
  <si>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</si>
  <si>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</si>
  <si>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</si>
  <si>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</si>
  <si>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</si>
  <si>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</si>
  <si>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</si>
  <si>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</si>
  <si>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</si>
  <si>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</si>
  <si>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</si>
  <si>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</si>
  <si>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</si>
  <si>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</si>
  <si>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</si>
  <si>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</si>
  <si>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</si>
  <si>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</si>
  <si>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</si>
  <si>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</si>
  <si>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</si>
  <si>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</si>
  <si>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</si>
  <si>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</si>
  <si>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</si>
  <si>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</si>
  <si>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</si>
  <si>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</si>
  <si>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</si>
  <si>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</si>
  <si>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</si>
  <si>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</si>
  <si>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</si>
  <si>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</si>
  <si>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</si>
  <si>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</si>
  <si>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</si>
  <si>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</si>
  <si>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</si>
  <si>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</si>
  <si>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</si>
  <si>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</si>
  <si>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</si>
  <si>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</si>
  <si>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</si>
  <si>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</si>
  <si>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</si>
  <si>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</si>
  <si>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</si>
  <si>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</si>
  <si>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</si>
  <si>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</si>
  <si>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</si>
  <si>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</si>
  <si>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</si>
  <si>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</si>
  <si>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</si>
  <si>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</si>
  <si>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</si>
  <si>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</si>
  <si>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</si>
  <si>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</si>
  <si>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</si>
  <si>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</si>
  <si>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</si>
  <si>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</si>
  <si>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</si>
  <si>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</si>
  <si>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</si>
  <si>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</si>
  <si>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</si>
  <si>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</si>
  <si>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</si>
  <si>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</si>
  <si>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</si>
  <si>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</si>
  <si>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</si>
  <si>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</si>
  <si>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</si>
  <si>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</si>
  <si>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</si>
  <si>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</si>
  <si>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</si>
  <si>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</si>
  <si>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</si>
  <si>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</si>
  <si>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</si>
  <si>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</si>
  <si>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</si>
  <si>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</si>
  <si>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</si>
  <si>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</si>
  <si>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</si>
  <si>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</si>
  <si>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</si>
  <si>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</si>
  <si>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</si>
  <si>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</si>
  <si>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</si>
  <si>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</si>
  <si>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</si>
  <si>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</si>
  <si>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</si>
  <si>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</si>
  <si>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</si>
  <si>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</si>
  <si>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</si>
  <si>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</si>
  <si>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</si>
  <si>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</si>
  <si>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</si>
  <si>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</si>
  <si>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</si>
  <si>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</si>
  <si>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</si>
  <si>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</si>
  <si>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</si>
  <si>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</si>
  <si>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</si>
  <si>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</si>
  <si>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</si>
  <si>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</si>
  <si>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</si>
  <si>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</si>
  <si>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</si>
  <si>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</si>
  <si>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</si>
  <si>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</si>
  <si>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</si>
  <si>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</si>
  <si>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</si>
  <si>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</si>
  <si>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</si>
  <si>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</si>
  <si>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</si>
  <si>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</si>
  <si>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</si>
  <si>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</si>
  <si>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</si>
  <si>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</si>
  <si>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</si>
  <si>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</si>
  <si>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</si>
  <si>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</si>
  <si>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</si>
  <si>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</si>
  <si>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</si>
  <si>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</si>
  <si>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</si>
  <si>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</si>
  <si>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</si>
  <si>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</si>
  <si>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</si>
  <si>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</si>
  <si>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</si>
  <si>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</si>
  <si>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</si>
  <si>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</si>
  <si>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</si>
  <si>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</si>
  <si>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</si>
  <si>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</si>
  <si>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</si>
  <si>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</si>
  <si>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</si>
  <si>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</si>
  <si>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</si>
  <si>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</si>
  <si>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</si>
  <si>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</si>
  <si>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</si>
  <si>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</si>
  <si>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</si>
  <si>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</si>
  <si>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</si>
  <si>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</si>
  <si>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</si>
  <si>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</si>
  <si>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</si>
  <si>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</si>
  <si>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</si>
  <si>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</si>
  <si>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</si>
  <si>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</si>
  <si>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</si>
  <si>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</si>
  <si>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</si>
  <si>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</si>
  <si>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</si>
  <si>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</si>
  <si>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</si>
  <si>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</si>
  <si>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</si>
  <si>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</si>
  <si>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</si>
  <si>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</si>
  <si>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</si>
  <si>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</si>
  <si>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</si>
  <si>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</si>
  <si>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</si>
  <si>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</si>
  <si>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</si>
  <si>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</si>
  <si>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</si>
  <si>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</si>
  <si>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</si>
  <si>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</si>
  <si>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</si>
  <si>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</si>
  <si>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</si>
  <si>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</si>
  <si>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</si>
  <si>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</si>
  <si>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</si>
  <si>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</si>
  <si>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</si>
  <si>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</si>
  <si>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</si>
  <si>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</si>
  <si>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</si>
  <si>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</si>
  <si>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</si>
  <si>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</si>
  <si>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</si>
  <si>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</si>
  <si>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</si>
  <si>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</si>
  <si>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</si>
  <si>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</si>
  <si>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</si>
  <si>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</si>
  <si>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</si>
  <si>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</si>
  <si>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</si>
  <si>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</si>
  <si>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</si>
  <si>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</si>
  <si>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</si>
  <si>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</si>
  <si>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</si>
  <si>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</si>
  <si>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</si>
  <si>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</si>
  <si>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</si>
  <si>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</si>
  <si>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</si>
  <si>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</si>
  <si>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</si>
  <si>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</si>
  <si>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</si>
  <si>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</si>
  <si>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</si>
  <si>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</si>
  <si>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</si>
  <si>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</si>
  <si>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</si>
  <si>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</si>
  <si>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</si>
  <si>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</si>
  <si>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</si>
  <si>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</si>
  <si>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</si>
  <si>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</si>
  <si>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</si>
  <si>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</si>
  <si>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</si>
  <si>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</si>
  <si>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</si>
  <si>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</si>
  <si>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</si>
  <si>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</si>
  <si>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</si>
  <si>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</si>
  <si>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</si>
  <si>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</si>
  <si>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</si>
  <si>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</si>
  <si>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</si>
  <si>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</si>
  <si>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</si>
  <si>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</si>
  <si>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</si>
  <si>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</si>
  <si>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</si>
  <si>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</si>
  <si>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</si>
  <si>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</si>
  <si>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</si>
  <si>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</si>
  <si>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</si>
  <si>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</si>
  <si>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</si>
  <si>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</si>
  <si>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</si>
  <si>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</si>
  <si>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</si>
  <si>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</si>
  <si>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</si>
  <si>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</si>
  <si>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</si>
  <si>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</si>
  <si>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</si>
  <si>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</si>
  <si>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</si>
  <si>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</si>
  <si>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</si>
  <si>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</si>
  <si>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</si>
  <si>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</si>
  <si>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</si>
  <si>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</si>
  <si>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</si>
  <si>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</si>
  <si>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</si>
  <si>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</si>
  <si>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</si>
  <si>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</si>
  <si>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</si>
  <si>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</si>
  <si>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</si>
  <si>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</si>
  <si>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</si>
  <si>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</si>
  <si>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</si>
  <si>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</si>
  <si>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</si>
  <si>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</si>
  <si>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</si>
  <si>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</si>
  <si>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</si>
  <si>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</si>
  <si>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</si>
  <si>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</si>
  <si>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</si>
  <si>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</si>
  <si>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</si>
  <si>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</si>
  <si>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</si>
  <si>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</si>
  <si>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</si>
  <si>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</si>
  <si>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</si>
  <si>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</si>
  <si>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</si>
  <si>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</si>
  <si>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</si>
  <si>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</si>
  <si>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</si>
  <si>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</si>
  <si>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</si>
  <si>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</si>
  <si>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</si>
  <si>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</si>
  <si>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</si>
  <si>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</si>
  <si>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</si>
  <si>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</si>
  <si>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</si>
  <si>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</si>
  <si>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</si>
  <si>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</si>
  <si>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</si>
  <si>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</si>
  <si>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</si>
  <si>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</si>
  <si>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</si>
  <si>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</si>
  <si>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</si>
  <si>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</si>
  <si>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</si>
  <si>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</si>
  <si>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</si>
  <si>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</si>
  <si>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</si>
  <si>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</si>
  <si>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</si>
  <si>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</si>
  <si>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</si>
  <si>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</si>
  <si>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</si>
  <si>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</si>
  <si>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</si>
  <si>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</si>
  <si>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</si>
  <si>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</si>
  <si>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</si>
  <si>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</si>
  <si>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</si>
  <si>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</si>
  <si>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</si>
  <si>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</si>
  <si>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</si>
  <si>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</si>
  <si>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</si>
  <si>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</si>
  <si>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</si>
  <si>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</si>
  <si>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</si>
  <si>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</si>
  <si>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</si>
  <si>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</si>
  <si>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</si>
  <si>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</si>
  <si>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</si>
  <si>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</si>
  <si>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</si>
  <si>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</si>
  <si>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</si>
  <si>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</si>
  <si>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</si>
  <si>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</si>
  <si>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</si>
  <si>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</si>
  <si>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</si>
  <si>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</si>
  <si>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</si>
  <si>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</si>
  <si>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</si>
  <si>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</si>
  <si>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</si>
  <si>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</si>
  <si>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</si>
  <si>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</si>
  <si>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</si>
  <si>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</si>
  <si>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</si>
  <si>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</si>
  <si>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</si>
  <si>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</si>
  <si>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</si>
  <si>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</si>
  <si>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</si>
  <si>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</si>
  <si>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</si>
  <si>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</si>
  <si>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</si>
  <si>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</si>
  <si>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</si>
  <si>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</si>
  <si>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</si>
  <si>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</si>
  <si>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</si>
  <si>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</si>
  <si>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</si>
  <si>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</si>
  <si>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</si>
  <si>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</si>
  <si>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</si>
  <si>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</si>
  <si>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</si>
  <si>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</si>
  <si>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</si>
  <si>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</si>
  <si>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</si>
  <si>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</si>
  <si>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</si>
  <si>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</si>
  <si>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</si>
  <si>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</si>
  <si>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</si>
  <si>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</si>
  <si>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</si>
  <si>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</si>
  <si>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</si>
  <si>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</si>
  <si>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</si>
  <si>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</si>
  <si>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</si>
  <si>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</si>
  <si>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</si>
  <si>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</si>
  <si>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</si>
  <si>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</si>
  <si>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</si>
  <si>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</si>
  <si>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</si>
  <si>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</si>
  <si>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</si>
  <si>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</si>
  <si>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</si>
  <si>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</si>
  <si>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</si>
  <si>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</si>
  <si>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</si>
  <si>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</si>
  <si>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</si>
  <si>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</si>
  <si>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</si>
  <si>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</si>
  <si>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</si>
  <si>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</si>
  <si>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</si>
  <si>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</si>
  <si>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</si>
  <si>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</si>
  <si>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</si>
  <si>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</si>
  <si>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</si>
  <si>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</si>
  <si>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</si>
  <si>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</si>
  <si>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</si>
  <si>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</si>
  <si>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</si>
  <si>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</si>
  <si>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</si>
  <si>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</si>
  <si>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</si>
  <si>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</si>
  <si>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</si>
  <si>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</si>
  <si>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</si>
  <si>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</si>
  <si>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</si>
  <si>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</si>
  <si>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</si>
  <si>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</si>
  <si>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</si>
  <si>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</si>
  <si>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</si>
  <si>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</si>
  <si>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</si>
  <si>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</si>
  <si>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</si>
  <si>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</si>
  <si>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</si>
  <si>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</si>
  <si>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</si>
  <si>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</si>
  <si>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</si>
  <si>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</si>
  <si>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</si>
  <si>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</si>
  <si>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</si>
  <si>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</si>
  <si>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</si>
  <si>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</si>
  <si>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</si>
  <si>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</si>
  <si>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</si>
  <si>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</si>
  <si>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</si>
  <si>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</si>
  <si>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</si>
  <si>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</si>
  <si>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</si>
  <si>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</si>
  <si>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</si>
  <si>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</si>
  <si>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</si>
  <si>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</si>
  <si>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</si>
  <si>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</si>
  <si>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</si>
  <si>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</si>
  <si>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</si>
  <si>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</si>
  <si>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</si>
  <si>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</si>
  <si>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</si>
  <si>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</si>
  <si>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</si>
  <si>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</si>
  <si>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</si>
  <si>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</si>
  <si>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</si>
  <si>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</si>
  <si>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</si>
  <si>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</si>
  <si>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</si>
  <si>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</si>
  <si>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</si>
  <si>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</si>
  <si>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</si>
  <si>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</si>
  <si>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</si>
  <si>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</si>
  <si>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</si>
  <si>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</si>
  <si>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</si>
  <si>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</si>
  <si>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</si>
  <si>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</si>
  <si>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</si>
  <si>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</si>
  <si>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</si>
  <si>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</si>
  <si>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</si>
  <si>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</si>
  <si>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</si>
  <si>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</si>
  <si>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</si>
  <si>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</si>
  <si>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</si>
  <si>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</si>
  <si>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</si>
  <si>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</si>
  <si>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</si>
  <si>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</si>
  <si>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</si>
  <si>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</si>
  <si>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</si>
  <si>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</si>
  <si>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</si>
  <si>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</si>
  <si>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</si>
  <si>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</si>
  <si>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</si>
  <si>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</si>
  <si>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</si>
  <si>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</si>
  <si>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</si>
  <si>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</si>
  <si>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</si>
  <si>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</si>
  <si>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</si>
  <si>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</si>
  <si>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</si>
  <si>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</si>
  <si>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</si>
  <si>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</si>
  <si>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</si>
  <si>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</si>
  <si>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</si>
  <si>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</si>
  <si>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</si>
  <si>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</si>
  <si>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</si>
  <si>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</si>
  <si>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</si>
  <si>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</si>
  <si>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</si>
  <si>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</si>
  <si>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</si>
  <si>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</si>
  <si>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</si>
  <si>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</si>
  <si>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</si>
  <si>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</si>
  <si>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</si>
  <si>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</si>
  <si>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</si>
  <si>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</si>
  <si>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</si>
  <si>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</si>
  <si>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</si>
  <si>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</si>
  <si>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</si>
  <si>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</si>
  <si>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</si>
  <si>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</si>
  <si>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</si>
  <si>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</si>
  <si>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</si>
  <si>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</si>
  <si>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</si>
  <si>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</si>
  <si>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</si>
  <si>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</si>
  <si>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</si>
  <si>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</si>
  <si>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</si>
  <si>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</si>
  <si>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</si>
  <si>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</si>
  <si>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</si>
  <si>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</si>
  <si>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</si>
  <si>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</si>
  <si>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</si>
  <si>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</si>
  <si>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</si>
  <si>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</si>
  <si>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</si>
  <si>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</si>
  <si>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</si>
  <si>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</si>
  <si>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</si>
  <si>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</si>
  <si>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</si>
  <si>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</si>
  <si>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</si>
  <si>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</si>
  <si>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</si>
  <si>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</si>
  <si>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</si>
  <si>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</si>
  <si>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</si>
  <si>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</si>
  <si>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</si>
  <si>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</si>
  <si>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</si>
  <si>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</si>
  <si>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</si>
  <si>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</si>
  <si>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</si>
  <si>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</si>
  <si>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</si>
  <si>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</si>
  <si>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</si>
  <si>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</si>
  <si>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</si>
  <si>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</si>
  <si>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</si>
  <si>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</si>
  <si>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</si>
  <si>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</si>
  <si>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</si>
  <si>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</si>
  <si>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</si>
  <si>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</si>
  <si>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</si>
  <si>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</si>
  <si>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</si>
  <si>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</si>
  <si>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</si>
  <si>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</si>
  <si>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</si>
  <si>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</si>
  <si>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</si>
  <si>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</si>
  <si>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</si>
  <si>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</si>
  <si>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</si>
  <si>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</si>
  <si>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</si>
  <si>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</si>
  <si>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</si>
  <si>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</si>
  <si>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</si>
  <si>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</si>
  <si>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</si>
  <si>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</si>
  <si>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</si>
  <si>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</si>
  <si>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</si>
  <si>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</si>
  <si>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</si>
  <si>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</si>
  <si>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</si>
  <si>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</si>
  <si>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</si>
  <si>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</si>
  <si>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</si>
  <si>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</si>
  <si>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</si>
  <si>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</si>
  <si>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</si>
  <si>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</si>
  <si>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</si>
  <si>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</si>
  <si>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</si>
  <si>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</si>
  <si>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</si>
  <si>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</si>
  <si>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</si>
  <si>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</si>
  <si>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</si>
  <si>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</si>
  <si>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</si>
  <si>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</si>
  <si>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</si>
  <si>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</si>
  <si>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</si>
  <si>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</si>
  <si>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</si>
  <si>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</si>
  <si>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</si>
  <si>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</si>
  <si>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</si>
  <si>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</si>
  <si>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</si>
  <si>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</si>
  <si>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</si>
  <si>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</si>
  <si>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</si>
  <si>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</si>
  <si>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</si>
  <si>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</si>
  <si>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</si>
  <si>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</si>
  <si>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</si>
  <si>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</si>
  <si>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</si>
  <si>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</si>
  <si>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</si>
  <si>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</si>
  <si>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</si>
  <si>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</si>
  <si>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</si>
  <si>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</si>
  <si>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</si>
  <si>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</si>
  <si>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</si>
  <si>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</si>
  <si>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</si>
  <si>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</si>
  <si>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</si>
  <si>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</si>
  <si>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</si>
  <si>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</si>
  <si>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</si>
  <si>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</si>
  <si>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</si>
  <si>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</si>
  <si>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</si>
  <si>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</si>
  <si>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</si>
  <si>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</si>
  <si>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</si>
  <si>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</si>
  <si>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</si>
  <si>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</si>
  <si>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</si>
  <si>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</si>
  <si>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</si>
  <si>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</si>
  <si>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</si>
  <si>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</si>
  <si>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</si>
  <si>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</si>
  <si>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</si>
  <si>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</si>
  <si>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</si>
  <si>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</si>
  <si>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</si>
  <si>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</si>
  <si>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</si>
  <si>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</si>
  <si>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</si>
  <si>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</si>
  <si>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</si>
  <si>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</si>
  <si>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</si>
  <si>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</si>
  <si>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</si>
  <si>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</si>
  <si>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</si>
  <si>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</si>
  <si>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</si>
  <si>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</si>
  <si>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</si>
  <si>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</si>
  <si>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</si>
  <si>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</si>
  <si>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</si>
  <si>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</si>
  <si>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</si>
  <si>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</si>
  <si>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</si>
  <si>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</si>
  <si>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</si>
  <si>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</si>
  <si>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</si>
  <si>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</si>
  <si>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</si>
  <si>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</si>
  <si>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</si>
  <si>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</si>
  <si>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</si>
  <si>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</si>
  <si>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</si>
  <si>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</si>
  <si>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 xml:space="preserve">Count of Category </t>
  </si>
  <si>
    <t>Column Labels</t>
  </si>
  <si>
    <t>(All)</t>
  </si>
  <si>
    <t>Count of Outcome</t>
  </si>
  <si>
    <t xml:space="preserve">Parent Category 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</si>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</sst>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3" fillId="0" borderId="0" xfId="0" applyNumberFormat="1" applyFont="1"/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[Griffin.Rodrigue.MWSStarterBook.xlsx]Category Data!PivotTable1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2-4B20-A2F1-FD59E1D2696B}"/>
            </c:ext>
          </c:extLst>
        </c:ser>
        <c:ser>
          <c:idx val="1"/>
          <c:order val="1"/>
          <c:tx>
            <c:strRef>
              <c:f>'Category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2-4B20-A2F1-FD59E1D2696B}"/>
            </c:ext>
          </c:extLst>
        </c:ser>
        <c:ser>
          <c:idx val="2"/>
          <c:order val="2"/>
          <c:tx>
            <c:strRef>
              <c:f>'Category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52-4B20-A2F1-FD59E1D2696B}"/>
            </c:ext>
          </c:extLst>
        </c:ser>
        <c:ser>
          <c:idx val="3"/>
          <c:order val="3"/>
          <c:tx>
            <c:strRef>
              <c:f>'Category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52-4B20-A2F1-FD59E1D26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753080"/>
        <c:axId val="666075720"/>
      </c:barChart>
      <c:catAx>
        <c:axId val="67975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5720"/>
        <c:crosses val="autoZero"/>
        <c:auto val="1"/>
        <c:lblAlgn val="ctr"/>
        <c:lblOffset val="100"/>
        <c:noMultiLvlLbl val="0"/>
      </c:catAx>
      <c:valAx>
        <c:axId val="66607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[Griffin.Rodrigue.MWSStarterBook.xlsx]Sub-Category Data!PivotTable2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C-4AC4-A9AD-0FD4A17592F1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C-4AC4-A9AD-0FD4A17592F1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C-4AC4-A9AD-0FD4A17592F1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AC-4AC4-A9AD-0FD4A175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081952"/>
        <c:axId val="666077032"/>
      </c:barChart>
      <c:catAx>
        <c:axId val="6660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7032"/>
        <c:crosses val="autoZero"/>
        <c:auto val="1"/>
        <c:lblAlgn val="ctr"/>
        <c:lblOffset val="100"/>
        <c:noMultiLvlLbl val="0"/>
      </c:catAx>
      <c:valAx>
        <c:axId val="66607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[Griffin.Rodrigue.MWSStarterBook.xlsx]Date Created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3-461A-8970-6AA88009E3F0}"/>
            </c:ext>
          </c:extLst>
        </c:ser>
        <c:ser>
          <c:idx val="1"/>
          <c:order val="1"/>
          <c:tx>
            <c:strRef>
              <c:f>'Date Created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3-461A-8970-6AA88009E3F0}"/>
            </c:ext>
          </c:extLst>
        </c:ser>
        <c:ser>
          <c:idx val="2"/>
          <c:order val="2"/>
          <c:tx>
            <c:strRef>
              <c:f>'Date Created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3-461A-8970-6AA88009E3F0}"/>
            </c:ext>
          </c:extLst>
        </c:ser>
        <c:ser>
          <c:idx val="3"/>
          <c:order val="3"/>
          <c:tx>
            <c:strRef>
              <c:f>'Date Created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3-461A-8970-6AA88009E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669624"/>
        <c:axId val="467670280"/>
      </c:lineChart>
      <c:catAx>
        <c:axId val="4676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70280"/>
        <c:crosses val="autoZero"/>
        <c:auto val="1"/>
        <c:lblAlgn val="ctr"/>
        <c:lblOffset val="100"/>
        <c:noMultiLvlLbl val="0"/>
      </c:catAx>
      <c:valAx>
        <c:axId val="4676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6-4E60-85E8-CC789A7D6262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6-4E60-85E8-CC789A7D6262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6-4E60-85E8-CC789A7D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555840"/>
        <c:axId val="668554200"/>
      </c:lineChart>
      <c:catAx>
        <c:axId val="6685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4200"/>
        <c:crosses val="autoZero"/>
        <c:auto val="1"/>
        <c:lblAlgn val="ctr"/>
        <c:lblOffset val="100"/>
        <c:noMultiLvlLbl val="0"/>
      </c:catAx>
      <c:valAx>
        <c:axId val="6685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178593</xdr:colOff>
      <xdr:row>2</xdr:row>
      <xdr:rowOff>80962</xdr:rowOff>
    </xdr:from>
    <xdr:to>
      <xdr:col>13</xdr:col>
      <xdr:colOff>738188</xdr:colOff>
      <xdr:row>24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B9B5D-D193-4E6D-BAA1-BA62CFA4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154780</xdr:colOff>
      <xdr:row>2</xdr:row>
      <xdr:rowOff>147638</xdr:rowOff>
    </xdr:from>
    <xdr:to>
      <xdr:col>14</xdr:col>
      <xdr:colOff>192880</xdr:colOff>
      <xdr:row>17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5ACCA-CCB3-48E3-AA7F-920FCAA75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311942</xdr:colOff>
      <xdr:row>2</xdr:row>
      <xdr:rowOff>38100</xdr:rowOff>
    </xdr:from>
    <xdr:to>
      <xdr:col>13</xdr:col>
      <xdr:colOff>269080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CC727-D58C-451B-9A47-11EDF34E2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254790</xdr:colOff>
      <xdr:row>14</xdr:row>
      <xdr:rowOff>52388</xdr:rowOff>
    </xdr:from>
    <xdr:to>
      <xdr:col>11</xdr:col>
      <xdr:colOff>438149</xdr:colOff>
      <xdr:row>29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FFFD0-9941-4172-8C45-0D3F99824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Rodrigue" refreshedDate="43535.509789351854" createdVersion="6" refreshedVersion="6" minRefreshableVersion="3" recordCount="4115" xr:uid="{5177E005-D029-43E3-9FB2-CAA47DC1EAD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Rodrigue" refreshedDate="43535.630091319443" createdVersion="6" refreshedVersion="6" minRefreshableVersion="3" recordCount="4115" xr:uid="{9AAFD0F1-A4A3-4700-A5F4-F0C15A38F5D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x v="445"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91518-FB94-424A-BA94-CB2D685E229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includeNewItemsInFilter="1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E5352-3DBE-4AA0-AE59-31F976377E3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35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DF080-5CC3-4B7A-94CF-CF326DB70F32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6" zoomScale="86" zoomScaleNormal="86" workbookViewId="0">
      <selection activeCell="L2" sqref="L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59765625" bestFit="1" customWidth="1"/>
    <col min="16" max="16" width="20.53125" style="8" bestFit="1" customWidth="1"/>
    <col min="17" max="17" width="19.53125" bestFit="1" customWidth="1"/>
    <col min="18" max="18" width="16.73046875" bestFit="1" customWidth="1"/>
    <col min="19" max="20" width="27.19921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8366</v>
      </c>
      <c r="R1" s="1" t="s">
        <v>8308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8">
        <f>E:E/L:L</f>
        <v>63.917582417582416</v>
      </c>
      <c r="Q2" t="s">
        <v>8309</v>
      </c>
      <c r="R2" t="s">
        <v>8310</v>
      </c>
      <c r="S2" s="11">
        <f>(J2/86400)+25569+(-5/24)</f>
        <v>42176.798738425925</v>
      </c>
      <c r="T2" s="12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8">
        <f t="shared" ref="P3:P66" si="1">E:E/L:L</f>
        <v>185.48101265822785</v>
      </c>
      <c r="Q3" t="s">
        <v>8309</v>
      </c>
      <c r="R3" t="s">
        <v>8310</v>
      </c>
      <c r="S3" s="11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1">
        <f t="shared" si="2"/>
        <v>42515.838738425919</v>
      </c>
      <c r="T9" s="12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1">
        <f t="shared" si="2"/>
        <v>41869.333981481475</v>
      </c>
      <c r="T20" s="12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1">
        <f t="shared" si="2"/>
        <v>42200.549907407403</v>
      </c>
      <c r="T22" s="12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2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2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1">
        <f t="shared" si="2"/>
        <v>41374.84888888889</v>
      </c>
      <c r="T40" s="12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1">
        <f t="shared" si="2"/>
        <v>41873.890474537031</v>
      </c>
      <c r="T46" s="12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1">
        <f t="shared" si="2"/>
        <v>42323.756643518514</v>
      </c>
      <c r="T48" s="12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1">
        <f t="shared" si="2"/>
        <v>42196.72033564814</v>
      </c>
      <c r="T53" s="12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1">
        <f t="shared" si="2"/>
        <v>42149.340555555558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1">
        <f t="shared" si="2"/>
        <v>42230.027499999997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1">
        <f t="shared" si="2"/>
        <v>41701.693483796298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1">
        <f t="shared" si="2"/>
        <v>41409.605983796289</v>
      </c>
      <c r="T63" s="12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E:E/D:D</f>
        <v>1.0752857142857142</v>
      </c>
      <c r="P67" s="8">
        <f t="shared" ref="P67:P130" si="5">E:E/L:L</f>
        <v>132.05263157894737</v>
      </c>
      <c r="Q67" t="s">
        <v>8309</v>
      </c>
      <c r="R67" t="s">
        <v>8311</v>
      </c>
      <c r="S67" s="11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1">
        <f t="shared" si="6"/>
        <v>41207.801863425928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1">
        <f t="shared" si="6"/>
        <v>40996.936539351846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1">
        <f t="shared" si="6"/>
        <v>41099.950543981475</v>
      </c>
      <c r="T83" s="12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1">
        <f t="shared" si="6"/>
        <v>40322.331053240741</v>
      </c>
      <c r="T89" s="12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1">
        <f t="shared" si="6"/>
        <v>41402.543888888882</v>
      </c>
      <c r="T91" s="12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1">
        <f t="shared" si="6"/>
        <v>41214.586504629631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1">
        <f t="shared" si="6"/>
        <v>40987.568298611106</v>
      </c>
      <c r="T108" s="12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1">
        <f t="shared" si="6"/>
        <v>41717.834699074076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1">
        <f t="shared" si="6"/>
        <v>40918.530601851853</v>
      </c>
      <c r="T117" s="12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E:E/D:D</f>
        <v>0</v>
      </c>
      <c r="P131" s="8" t="e">
        <f t="shared" ref="P131:P194" si="9">E:E/L:L</f>
        <v>#DIV/0!</v>
      </c>
      <c r="Q131" t="s">
        <v>8309</v>
      </c>
      <c r="R131" t="s">
        <v>8312</v>
      </c>
      <c r="S131" s="11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1">
        <f t="shared" si="10"/>
        <v>41778.707083333335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1">
        <f t="shared" si="10"/>
        <v>42558.855810185181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1">
        <f t="shared" si="10"/>
        <v>41874.869212962956</v>
      </c>
      <c r="T154" s="12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1">
        <f t="shared" si="10"/>
        <v>42171.70475694444</v>
      </c>
      <c r="T162" s="12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2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E:E/D:D</f>
        <v>0</v>
      </c>
      <c r="P195" s="8" t="e">
        <f t="shared" ref="P195:P258" si="13">E:E/L:L</f>
        <v>#DIV/0!</v>
      </c>
      <c r="Q195" t="s">
        <v>8309</v>
      </c>
      <c r="R195" t="s">
        <v>8313</v>
      </c>
      <c r="S195" s="11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1">
        <f t="shared" si="14"/>
        <v>41866.875034722216</v>
      </c>
      <c r="T202" s="12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1">
        <f t="shared" si="14"/>
        <v>42235.951585648145</v>
      </c>
      <c r="T213" s="12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2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1">
        <f t="shared" si="14"/>
        <v>42129.568877314814</v>
      </c>
      <c r="T232" s="12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1">
        <f t="shared" si="14"/>
        <v>42341.75059027777</v>
      </c>
      <c r="T233" s="12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1">
        <f t="shared" si="14"/>
        <v>42320.876145833332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1">
        <f t="shared" si="14"/>
        <v>42713.754166666666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2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1">
        <f t="shared" si="14"/>
        <v>40266.454374999994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1">
        <f t="shared" si="14"/>
        <v>42263.744328703702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E:E/D:D</f>
        <v>1.0672648571428571</v>
      </c>
      <c r="P259" s="8">
        <f t="shared" ref="P259:P322" si="17">E:E/L:L</f>
        <v>66.70405357142856</v>
      </c>
      <c r="Q259" t="s">
        <v>8309</v>
      </c>
      <c r="R259" t="s">
        <v>8314</v>
      </c>
      <c r="S259" s="11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1">
        <f t="shared" si="18"/>
        <v>40267.03738425926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1">
        <f t="shared" si="18"/>
        <v>40637.658217592594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1">
        <f t="shared" si="18"/>
        <v>41611.891909722217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1">
        <f t="shared" si="18"/>
        <v>40966.873541666668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1">
        <f t="shared" si="18"/>
        <v>41744.382349537038</v>
      </c>
      <c r="T282" s="12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1">
        <f t="shared" si="18"/>
        <v>41313.607916666668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1">
        <f t="shared" si="18"/>
        <v>42089.519687499997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1">
        <f t="shared" si="18"/>
        <v>41031.862800925919</v>
      </c>
      <c r="T305" s="12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2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1">
        <f t="shared" si="18"/>
        <v>41282.736122685186</v>
      </c>
      <c r="T309" s="12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E:E/D:D</f>
        <v>1.0266285714285714</v>
      </c>
      <c r="P323" s="8">
        <f t="shared" ref="P323:P386" si="21">E:E/L:L</f>
        <v>106.62314540059347</v>
      </c>
      <c r="Q323" t="s">
        <v>8309</v>
      </c>
      <c r="R323" t="s">
        <v>8314</v>
      </c>
      <c r="S323" s="11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1">
        <f t="shared" si="22"/>
        <v>42261.291909722218</v>
      </c>
      <c r="T348" s="12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1">
        <f t="shared" si="22"/>
        <v>41934.86215277778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1">
        <f t="shared" si="22"/>
        <v>41019.584699074076</v>
      </c>
      <c r="T368" s="12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E:E/D:D</f>
        <v>1.05982</v>
      </c>
      <c r="P387" s="8">
        <f t="shared" ref="P387:P450" si="25">E:E/L:L</f>
        <v>111.79535864978902</v>
      </c>
      <c r="Q387" t="s">
        <v>8309</v>
      </c>
      <c r="R387" t="s">
        <v>8314</v>
      </c>
      <c r="S387" s="11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1">
        <f t="shared" si="26"/>
        <v>42548.86782407407</v>
      </c>
      <c r="T390" s="12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1">
        <f t="shared" si="26"/>
        <v>41673.854745370372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1">
        <f t="shared" si="26"/>
        <v>40864.833923611106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1">
        <f t="shared" si="26"/>
        <v>41082.356550925928</v>
      </c>
      <c r="T398" s="12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1">
        <f t="shared" si="26"/>
        <v>41646.419699074067</v>
      </c>
      <c r="T406" s="12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1">
        <f t="shared" si="26"/>
        <v>42113.773113425923</v>
      </c>
      <c r="T412" s="12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1">
        <f t="shared" si="26"/>
        <v>41360.762268518512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1">
        <f t="shared" si="26"/>
        <v>41863.052048611113</v>
      </c>
      <c r="T424" s="12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1">
        <f t="shared" si="26"/>
        <v>42285.700694444444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1">
        <f t="shared" si="26"/>
        <v>42526.662997685184</v>
      </c>
      <c r="T433" s="12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1">
        <f t="shared" si="26"/>
        <v>42228.421550925923</v>
      </c>
      <c r="T435" s="12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1">
        <f t="shared" si="26"/>
        <v>41919.553449074076</v>
      </c>
      <c r="T441" s="12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E:E/D:D</f>
        <v>2.2499999999999999E-2</v>
      </c>
      <c r="P451" s="8">
        <f t="shared" ref="P451:P514" si="29">E:E/L:L</f>
        <v>9</v>
      </c>
      <c r="Q451" t="s">
        <v>8309</v>
      </c>
      <c r="R451" t="s">
        <v>8315</v>
      </c>
      <c r="S451" s="11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1">
        <f t="shared" si="30"/>
        <v>42107.49554398148</v>
      </c>
      <c r="T454" s="12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1">
        <f t="shared" si="30"/>
        <v>40970.794236111113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1">
        <f t="shared" si="30"/>
        <v>41547.486122685186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1">
        <f t="shared" si="30"/>
        <v>40704.918298611105</v>
      </c>
      <c r="T464" s="12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1">
        <f t="shared" si="30"/>
        <v>42488.640451388885</v>
      </c>
      <c r="T466" s="12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1">
        <f t="shared" si="30"/>
        <v>41040.959293981483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1">
        <f t="shared" si="30"/>
        <v>41465.29184027778</v>
      </c>
      <c r="T482" s="12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1">
        <f t="shared" si="30"/>
        <v>42447.688541666663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1">
        <f t="shared" si="30"/>
        <v>41381.297442129631</v>
      </c>
      <c r="T487" s="12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1">
        <f t="shared" si="30"/>
        <v>41113.760243055549</v>
      </c>
      <c r="T492" s="12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1">
        <f t="shared" si="30"/>
        <v>42366.774293981478</v>
      </c>
      <c r="T493" s="12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1">
        <f t="shared" si="30"/>
        <v>42114.517800925925</v>
      </c>
      <c r="T495" s="12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1">
        <f t="shared" si="30"/>
        <v>40247.677673611106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E:E/D:D</f>
        <v>0.13924</v>
      </c>
      <c r="P515" s="8">
        <f t="shared" ref="P515:P578" si="33">E:E/L:L</f>
        <v>102.38235294117646</v>
      </c>
      <c r="Q515" t="s">
        <v>8309</v>
      </c>
      <c r="R515" t="s">
        <v>8315</v>
      </c>
      <c r="S515" s="11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1">
        <f t="shared" si="34"/>
        <v>41218.183113425919</v>
      </c>
      <c r="T521" s="12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1">
        <f t="shared" si="34"/>
        <v>42711.336863425924</v>
      </c>
      <c r="T537" s="12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1">
        <f t="shared" si="34"/>
        <v>42179.136655092589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1">
        <f t="shared" si="34"/>
        <v>42692.180729166663</v>
      </c>
      <c r="T564" s="12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1">
        <f t="shared" si="34"/>
        <v>42165.576956018514</v>
      </c>
      <c r="T567" s="12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1">
        <f t="shared" si="34"/>
        <v>42388.589918981474</v>
      </c>
      <c r="T572" s="12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1">
        <f t="shared" si="34"/>
        <v>42282.507962962962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E:E/D:D</f>
        <v>2E-3</v>
      </c>
      <c r="P579" s="8">
        <f t="shared" ref="P579:P642" si="37">E:E/L:L</f>
        <v>10</v>
      </c>
      <c r="Q579" t="s">
        <v>8318</v>
      </c>
      <c r="R579" t="s">
        <v>8319</v>
      </c>
      <c r="S579" s="11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1">
        <f t="shared" si="38"/>
        <v>42631.561180555553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1">
        <f t="shared" si="38"/>
        <v>42082.861550925925</v>
      </c>
      <c r="T597" s="12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1">
        <f t="shared" si="38"/>
        <v>42194.149398148147</v>
      </c>
      <c r="T607" s="12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1">
        <f t="shared" si="38"/>
        <v>42584.823449074072</v>
      </c>
      <c r="T614" s="12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1">
        <f t="shared" si="38"/>
        <v>42761.167905092589</v>
      </c>
      <c r="T618" s="12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1">
        <f t="shared" si="38"/>
        <v>42507.090995370367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1">
        <f t="shared" si="38"/>
        <v>42683.211979166663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E:E/D:D</f>
        <v>1.1916249999999999</v>
      </c>
      <c r="P643" s="8">
        <f t="shared" ref="P643:P706" si="41">E:E/L:L</f>
        <v>151.31746031746033</v>
      </c>
      <c r="Q643" t="s">
        <v>8318</v>
      </c>
      <c r="R643" t="s">
        <v>8320</v>
      </c>
      <c r="S643" s="11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2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2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1">
        <f t="shared" si="42"/>
        <v>41838.623819444438</v>
      </c>
      <c r="T668" s="12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1">
        <f t="shared" si="42"/>
        <v>42012.559965277775</v>
      </c>
      <c r="T678" s="12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2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1">
        <f t="shared" si="42"/>
        <v>41866.722743055558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2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E:E/D:D</f>
        <v>9.7699999999999992E-3</v>
      </c>
      <c r="P707" s="8">
        <f t="shared" ref="P707:P770" si="45">E:E/L:L</f>
        <v>195.4</v>
      </c>
      <c r="Q707" t="s">
        <v>8318</v>
      </c>
      <c r="R707" t="s">
        <v>8320</v>
      </c>
      <c r="S707" s="11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1">
        <f t="shared" si="46"/>
        <v>42384.472592592589</v>
      </c>
      <c r="T714" s="12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1">
        <f t="shared" si="46"/>
        <v>41857.645856481475</v>
      </c>
      <c r="T719" s="12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1">
        <f t="shared" si="46"/>
        <v>42184.608206018514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1">
        <f t="shared" si="46"/>
        <v>41246.811909722222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1">
        <f t="shared" si="46"/>
        <v>41943.39576388889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2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1">
        <f t="shared" si="46"/>
        <v>41471.238518518519</v>
      </c>
      <c r="T765" s="12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E:E/D:D</f>
        <v>0.41399999999999998</v>
      </c>
      <c r="P771" s="8">
        <f t="shared" ref="P771:P834" si="49">E:E/L:L</f>
        <v>31.846153846153847</v>
      </c>
      <c r="Q771" t="s">
        <v>8321</v>
      </c>
      <c r="R771" t="s">
        <v>8323</v>
      </c>
      <c r="S771" s="11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1">
        <f t="shared" si="50"/>
        <v>41289.791307870364</v>
      </c>
      <c r="T772" s="12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1">
        <f t="shared" si="50"/>
        <v>42100.527604166666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1">
        <f t="shared" si="50"/>
        <v>41402.792523148142</v>
      </c>
      <c r="T783" s="12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1">
        <f t="shared" si="50"/>
        <v>41303.38559027778</v>
      </c>
      <c r="T787" s="12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2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1">
        <f t="shared" si="50"/>
        <v>41276.977777777771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1">
        <f t="shared" si="50"/>
        <v>41555.665312499994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1">
        <f t="shared" si="50"/>
        <v>41122.813935185179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1">
        <f t="shared" si="50"/>
        <v>40729.897291666661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1">
        <f t="shared" si="50"/>
        <v>41072.842384259253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2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E:E/D:D</f>
        <v>1.0166666666666666</v>
      </c>
      <c r="P835" s="8">
        <f t="shared" ref="P835:P898" si="53">E:E/L:L</f>
        <v>148.78048780487805</v>
      </c>
      <c r="Q835" t="s">
        <v>8324</v>
      </c>
      <c r="R835" t="s">
        <v>8325</v>
      </c>
      <c r="S835" s="11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1">
        <f t="shared" si="54"/>
        <v>41923.630358796298</v>
      </c>
      <c r="T843" s="12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1">
        <f t="shared" si="54"/>
        <v>41526.384062499994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1">
        <f t="shared" si="54"/>
        <v>42165.59</v>
      </c>
      <c r="T849" s="12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1">
        <f t="shared" si="54"/>
        <v>42544.916863425919</v>
      </c>
      <c r="T857" s="12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1">
        <f t="shared" si="54"/>
        <v>41230.564780092587</v>
      </c>
      <c r="T867" s="12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1">
        <f t="shared" si="54"/>
        <v>41342.637233796289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2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1">
        <f t="shared" si="54"/>
        <v>41183.958796296291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1">
        <f t="shared" si="54"/>
        <v>41597.580555555549</v>
      </c>
      <c r="T879" s="12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1">
        <f t="shared" si="54"/>
        <v>40981.594282407408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1">
        <f t="shared" si="54"/>
        <v>42496.773263888885</v>
      </c>
      <c r="T896" s="12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1">
        <f t="shared" si="54"/>
        <v>42218.66465277777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E:E/D:D</f>
        <v>0</v>
      </c>
      <c r="P899" s="8" t="e">
        <f t="shared" ref="P899:P962" si="57">E:E/L:L</f>
        <v>#DIV/0!</v>
      </c>
      <c r="Q899" t="s">
        <v>8324</v>
      </c>
      <c r="R899" t="s">
        <v>8328</v>
      </c>
      <c r="S899" s="11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2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1">
        <f t="shared" si="58"/>
        <v>41116.554942129624</v>
      </c>
      <c r="T916" s="12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1">
        <f t="shared" si="58"/>
        <v>41562.463217592587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1">
        <f t="shared" si="58"/>
        <v>40846.962685185186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1">
        <f t="shared" si="58"/>
        <v>41288.734594907401</v>
      </c>
      <c r="T926" s="12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1">
        <f t="shared" si="58"/>
        <v>41710.960752314808</v>
      </c>
      <c r="T935" s="12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2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1">
        <f t="shared" si="58"/>
        <v>42382.634953703702</v>
      </c>
      <c r="T944" s="12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1">
        <f t="shared" si="58"/>
        <v>42732.66465277777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1">
        <f t="shared" si="58"/>
        <v>42480.445277777777</v>
      </c>
      <c r="T953" s="12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2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E:E/D:D</f>
        <v>0.42188421052631581</v>
      </c>
      <c r="P963" s="8">
        <f t="shared" ref="P963:P1026" si="61">E:E/L:L</f>
        <v>364.35454545454547</v>
      </c>
      <c r="Q963" t="s">
        <v>8318</v>
      </c>
      <c r="R963" t="s">
        <v>8320</v>
      </c>
      <c r="S963" s="11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1">
        <f t="shared" si="62"/>
        <v>42506.208657407406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1">
        <f t="shared" si="62"/>
        <v>42574.459317129622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2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1">
        <f t="shared" si="62"/>
        <v>42748.851388888885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42276.41646990741</v>
      </c>
      <c r="T1007" s="12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2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42111.438391203701</v>
      </c>
      <c r="T1024" s="12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E:E/D:D</f>
        <v>1.099283142857143</v>
      </c>
      <c r="P1027" s="8">
        <f t="shared" ref="P1027:P1090" si="65">E:E/L:L</f>
        <v>71.848571428571432</v>
      </c>
      <c r="Q1027" t="s">
        <v>8324</v>
      </c>
      <c r="R1027" t="s">
        <v>8329</v>
      </c>
      <c r="S1027" s="11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</v>
      </c>
      <c r="T1035" s="12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1">
        <f t="shared" si="66"/>
        <v>41830.851759259254</v>
      </c>
      <c r="T1043" s="12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1">
        <f t="shared" si="66"/>
        <v>41844.666087962956</v>
      </c>
      <c r="T1047" s="12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1">
        <f t="shared" si="66"/>
        <v>41918.610127314816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2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1">
        <f t="shared" si="66"/>
        <v>42678.662997685184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41445.754421296289</v>
      </c>
      <c r="T1068" s="12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1">
        <f t="shared" si="66"/>
        <v>42440.162777777776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42479.358055555553</v>
      </c>
      <c r="T1081" s="12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41101.697777777772</v>
      </c>
      <c r="T1084" s="12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1">
        <f t="shared" si="66"/>
        <v>41775.505636574067</v>
      </c>
      <c r="T1089" s="12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E:E/D:D</f>
        <v>7.8266666666666665E-2</v>
      </c>
      <c r="P1091" s="8">
        <f t="shared" ref="P1091:P1154" si="69">E:E/L:L</f>
        <v>23.959183673469386</v>
      </c>
      <c r="Q1091" t="s">
        <v>8332</v>
      </c>
      <c r="R1091" t="s">
        <v>8333</v>
      </c>
      <c r="S1091" s="11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2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40795.505011574074</v>
      </c>
      <c r="T1096" s="12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1">
        <f t="shared" si="70"/>
        <v>42346.995254629626</v>
      </c>
      <c r="T1113" s="12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1">
        <f t="shared" si="70"/>
        <v>41009.638981481483</v>
      </c>
      <c r="T1118" s="12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1">
        <f t="shared" si="70"/>
        <v>42535.119143518517</v>
      </c>
      <c r="T1128" s="12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1">
        <f t="shared" si="70"/>
        <v>42558.781180555554</v>
      </c>
      <c r="T1137" s="12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1">
        <f t="shared" si="70"/>
        <v>42327.46329861111</v>
      </c>
      <c r="T1138" s="12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1">
        <f t="shared" si="70"/>
        <v>41975.139189814814</v>
      </c>
      <c r="T1141" s="12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1">
        <f t="shared" si="70"/>
        <v>42021.797766203701</v>
      </c>
      <c r="T1144" s="12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1">
        <f t="shared" si="70"/>
        <v>41854.539259259254</v>
      </c>
      <c r="T1147" s="12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1">
        <f t="shared" si="70"/>
        <v>42223.894247685188</v>
      </c>
      <c r="T1153" s="12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E:E/D:D</f>
        <v>6.2500000000000003E-3</v>
      </c>
      <c r="P1155" s="8">
        <f t="shared" ref="P1155:P1218" si="73">E:E/L:L</f>
        <v>50</v>
      </c>
      <c r="Q1155" t="s">
        <v>8335</v>
      </c>
      <c r="R1155" t="s">
        <v>8336</v>
      </c>
      <c r="S1155" s="11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2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2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1">
        <f t="shared" si="74"/>
        <v>41792.00613425926</v>
      </c>
      <c r="T1167" s="12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1">
        <f t="shared" si="74"/>
        <v>41841.473981481475</v>
      </c>
      <c r="T1174" s="12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2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2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E:E/D:D</f>
        <v>1.026</v>
      </c>
      <c r="P1219" s="8">
        <f t="shared" ref="P1219:P1282" si="77">E:E/L:L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2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1">
        <f t="shared" si="78"/>
        <v>41506.639699074069</v>
      </c>
      <c r="T1234" s="12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41355.617164351854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41774.391597222224</v>
      </c>
      <c r="T1247" s="12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1">
        <f t="shared" si="78"/>
        <v>41067.532534722217</v>
      </c>
      <c r="T1251" s="12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40921.711006944439</v>
      </c>
      <c r="T1258" s="12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1">
        <f t="shared" si="78"/>
        <v>42445.614722222221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40933.648634259254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E:E/D:D</f>
        <v>1.1071428571428572</v>
      </c>
      <c r="P1283" s="8">
        <f t="shared" ref="P1283:P1346" si="81">E:E/L:L</f>
        <v>104.72972972972973</v>
      </c>
      <c r="Q1283" t="s">
        <v>8324</v>
      </c>
      <c r="R1283" t="s">
        <v>8325</v>
      </c>
      <c r="S1283" s="11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41586.266840277771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42708.926446759258</v>
      </c>
      <c r="T1291" s="12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2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42458.472592592589</v>
      </c>
      <c r="T1300" s="12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42387.294895833336</v>
      </c>
      <c r="T1309" s="12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1">
        <f t="shared" si="82"/>
        <v>42393.753576388888</v>
      </c>
      <c r="T1318" s="12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1">
        <f t="shared" si="82"/>
        <v>41974.583657407406</v>
      </c>
      <c r="T1328" s="12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1">
        <f t="shared" si="82"/>
        <v>42172.608090277776</v>
      </c>
      <c r="T1344" s="12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E:E/D:D</f>
        <v>1.25</v>
      </c>
      <c r="P1347" s="8">
        <f t="shared" ref="P1347:P1410" si="85">E:E/L:L</f>
        <v>53.571428571428569</v>
      </c>
      <c r="Q1347" t="s">
        <v>8321</v>
      </c>
      <c r="R1347" t="s">
        <v>8322</v>
      </c>
      <c r="S1347" s="11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41963.297835648147</v>
      </c>
      <c r="T1350" s="12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41429.830555555549</v>
      </c>
      <c r="T1358" s="12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41951.487337962964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42568.551041666666</v>
      </c>
      <c r="T1380" s="12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42130.283287037033</v>
      </c>
      <c r="T1381" s="12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42087.594976851855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2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E:E/D:D</f>
        <v>0</v>
      </c>
      <c r="P1411" s="8" t="e">
        <f t="shared" ref="P1411:P1474" si="89">E:E/L:L</f>
        <v>#DIV/0!</v>
      </c>
      <c r="Q1411" t="s">
        <v>8321</v>
      </c>
      <c r="R1411" t="s">
        <v>8340</v>
      </c>
      <c r="S1411" s="11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2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1">
        <f t="shared" si="90"/>
        <v>42073.852337962962</v>
      </c>
      <c r="T1431" s="12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41961.605185185188</v>
      </c>
      <c r="T1432" s="12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1">
        <f t="shared" si="90"/>
        <v>42040.621539351851</v>
      </c>
      <c r="T1441" s="12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40645.806122685179</v>
      </c>
      <c r="T1470" s="12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E:E/D:D</f>
        <v>1.20516</v>
      </c>
      <c r="P1475" s="8">
        <f t="shared" ref="P1475:P1538" si="93">E:E/L:L</f>
        <v>38.462553191489363</v>
      </c>
      <c r="Q1475" t="s">
        <v>8321</v>
      </c>
      <c r="R1475" t="s">
        <v>8341</v>
      </c>
      <c r="S1475" s="11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41500.519583333335</v>
      </c>
      <c r="T1476" s="12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1">
        <f t="shared" si="94"/>
        <v>41136.649722222217</v>
      </c>
      <c r="T1484" s="12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1">
        <f t="shared" si="94"/>
        <v>41411.658275462956</v>
      </c>
      <c r="T1495" s="12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2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2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2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2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E:E/D:D</f>
        <v>1.7989999999999999</v>
      </c>
      <c r="P1539" s="8">
        <f t="shared" ref="P1539:P1602" si="97">E:E/L:L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2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2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2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2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41671.728530092594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1">
        <f t="shared" si="98"/>
        <v>42144.56114583333</v>
      </c>
      <c r="T1573" s="12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41799.315925925919</v>
      </c>
      <c r="T1577" s="12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1">
        <f t="shared" si="98"/>
        <v>41054.639444444438</v>
      </c>
      <c r="T1579" s="12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1">
        <f t="shared" si="98"/>
        <v>40989.841736111106</v>
      </c>
      <c r="T1582" s="12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2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2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E:E/D:D</f>
        <v>1.082492</v>
      </c>
      <c r="P1603" s="8">
        <f t="shared" ref="P1603:P1666" si="101">E:E/L:L</f>
        <v>48.325535714285714</v>
      </c>
      <c r="Q1603" t="s">
        <v>8324</v>
      </c>
      <c r="R1603" t="s">
        <v>8325</v>
      </c>
      <c r="S1603" s="11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2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2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41794.772789351853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41875.977847222217</v>
      </c>
      <c r="T1621" s="12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41950.086504629631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41579.639664351846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40750.132569444446</v>
      </c>
      <c r="T1634" s="12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2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2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1">
        <f t="shared" si="102"/>
        <v>41521.40902777778</v>
      </c>
      <c r="T1647" s="12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2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40939.553449074076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E:E/D:D</f>
        <v>1.1945714285714286</v>
      </c>
      <c r="P1667" s="8">
        <f t="shared" ref="P1667:P1730" si="105">E:E/L:L</f>
        <v>44.956989247311824</v>
      </c>
      <c r="Q1667" t="s">
        <v>8324</v>
      </c>
      <c r="R1667" t="s">
        <v>8345</v>
      </c>
      <c r="S1667" s="11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40844.941423611112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40313.722210648142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40973.517905092587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42795.493148148147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42804.824629629627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1">
        <f t="shared" si="106"/>
        <v>42187.073344907403</v>
      </c>
      <c r="T1705" s="12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1">
        <f t="shared" si="106"/>
        <v>41841.355486111112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1">
        <f t="shared" si="106"/>
        <v>42341.382962962962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2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42460.773587962962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1">
        <f t="shared" si="106"/>
        <v>42044.719641203701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E:E/D:D</f>
        <v>0</v>
      </c>
      <c r="P1731" s="8" t="e">
        <f t="shared" ref="P1731:P1794" si="109">E:E/L:L</f>
        <v>#DIV/0!</v>
      </c>
      <c r="Q1731" t="s">
        <v>8324</v>
      </c>
      <c r="R1731" t="s">
        <v>8346</v>
      </c>
      <c r="S1731" s="11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1">
        <f t="shared" si="110"/>
        <v>42271.879432870366</v>
      </c>
      <c r="T1732" s="12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1">
        <f t="shared" si="110"/>
        <v>42559.605844907404</v>
      </c>
      <c r="T1737" s="12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42175.740648148145</v>
      </c>
      <c r="T1739" s="12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1">
        <f t="shared" si="110"/>
        <v>42171.609050925923</v>
      </c>
      <c r="T1742" s="12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2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2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2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2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E:E/D:D</f>
        <v>1.3333333333333334E-2</v>
      </c>
      <c r="P1795" s="8">
        <f t="shared" ref="P1795:P1858" si="113">E:E/L:L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2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2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41634.588680555556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1">
        <f t="shared" si="114"/>
        <v>41626.707951388882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E:E/D:D</f>
        <v>1</v>
      </c>
      <c r="P1859" s="8">
        <f t="shared" ref="P1859:P1922" si="117">E:E/L:L</f>
        <v>136.36363636363637</v>
      </c>
      <c r="Q1859" t="s">
        <v>8324</v>
      </c>
      <c r="R1859" t="s">
        <v>8325</v>
      </c>
      <c r="S1859" s="11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41655.500972222224</v>
      </c>
      <c r="T1862" s="12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1">
        <f t="shared" si="118"/>
        <v>42755.284421296295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2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1">
        <f t="shared" si="118"/>
        <v>41776.07644675926</v>
      </c>
      <c r="T1878" s="12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1">
        <f t="shared" si="118"/>
        <v>40920.696562499994</v>
      </c>
      <c r="T1896" s="12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41680.375069444439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1">
        <f t="shared" si="118"/>
        <v>42113.667233796295</v>
      </c>
      <c r="T1921" s="12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E:E/D:D</f>
        <v>1.3680000000000001</v>
      </c>
      <c r="P1923" s="8">
        <f t="shared" ref="P1923:P1986" si="121">E:E/L:L</f>
        <v>54</v>
      </c>
      <c r="Q1923" t="s">
        <v>8324</v>
      </c>
      <c r="R1923" t="s">
        <v>8328</v>
      </c>
      <c r="S1923" s="11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41371.439745370364</v>
      </c>
      <c r="T1930" s="12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40911.601539351854</v>
      </c>
      <c r="T1934" s="12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1">
        <f t="shared" si="122"/>
        <v>41773.724201388883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42157.043495370366</v>
      </c>
      <c r="T1947" s="12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41688.941678240742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41800.21471064815</v>
      </c>
      <c r="T1951" s="12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41178.890196759261</v>
      </c>
      <c r="T1959" s="12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41871.637268518512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2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E:E/D:D</f>
        <v>3.1875000000000001E-2</v>
      </c>
      <c r="P1987" s="8">
        <f t="shared" ref="P1987:P2050" si="125">E:E/L:L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2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41312.672442129631</v>
      </c>
      <c r="T2018" s="12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41736.889166666668</v>
      </c>
      <c r="T2022" s="12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42048.605543981474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41738.656469907401</v>
      </c>
      <c r="T2038" s="12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41578.718784722216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41068.880173611113</v>
      </c>
      <c r="T2047" s="12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E:E/D:D</f>
        <v>1.2019070000000001</v>
      </c>
      <c r="P2051" s="8">
        <f t="shared" ref="P2051:P2114" si="129">E:E/L:L</f>
        <v>80.991037735849048</v>
      </c>
      <c r="Q2051" t="s">
        <v>8318</v>
      </c>
      <c r="R2051" t="s">
        <v>8348</v>
      </c>
      <c r="S2051" s="11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41003.948553240734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2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40395.506388888891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41299.173090277771</v>
      </c>
      <c r="T2092" s="12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40555.114328703705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40758.525150462963</v>
      </c>
      <c r="T2097" s="12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1">
        <f t="shared" si="130"/>
        <v>40818.376562500001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E:E/D:D</f>
        <v>1.0485714285714285</v>
      </c>
      <c r="P2115" s="8">
        <f t="shared" ref="P2115:P2178" si="133">E:E/L:L</f>
        <v>68.598130841121488</v>
      </c>
      <c r="Q2115" t="s">
        <v>8324</v>
      </c>
      <c r="R2115" t="s">
        <v>8328</v>
      </c>
      <c r="S2115" s="11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1">
        <f t="shared" si="134"/>
        <v>40463.819849537038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42045.297025462962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41156.755011574074</v>
      </c>
      <c r="T2137" s="12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42520.639050925922</v>
      </c>
      <c r="T2153" s="12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1">
        <f t="shared" si="134"/>
        <v>40710.522847222222</v>
      </c>
      <c r="T2161" s="12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42240.644201388888</v>
      </c>
      <c r="T2163" s="12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42082.371759259258</v>
      </c>
      <c r="T2174" s="12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E:E/D:D</f>
        <v>1.0012000000000001</v>
      </c>
      <c r="P2179" s="8">
        <f t="shared" ref="P2179:P2242" si="137">E:E/L:L</f>
        <v>65.868421052631575</v>
      </c>
      <c r="Q2179" t="s">
        <v>8324</v>
      </c>
      <c r="R2179" t="s">
        <v>8325</v>
      </c>
      <c r="S2179" s="11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42745.157141203701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41319.141655092586</v>
      </c>
      <c r="T2187" s="12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41276.638483796291</v>
      </c>
      <c r="T2203" s="12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41031.613298611112</v>
      </c>
      <c r="T2207" s="12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2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42194.543344907404</v>
      </c>
      <c r="T2218" s="12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42331.170590277776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2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E:E/D:D</f>
        <v>8.0640000000000001</v>
      </c>
      <c r="P2243" s="8">
        <f t="shared" ref="P2243:P2306" si="141">E:E/L:L</f>
        <v>49.472392638036808</v>
      </c>
      <c r="Q2243" t="s">
        <v>8332</v>
      </c>
      <c r="R2243" t="s">
        <v>8350</v>
      </c>
      <c r="S2243" s="11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2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41660.500196759254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41336.49496527778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42775.874016203707</v>
      </c>
      <c r="T2270" s="12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42315.491157407407</v>
      </c>
      <c r="T2274" s="12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41965.408321759256</v>
      </c>
      <c r="T2277" s="12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42338.500775462962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1">
        <f t="shared" si="142"/>
        <v>42020.598368055558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41058.977349537039</v>
      </c>
      <c r="T2287" s="12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E:E/D:D</f>
        <v>1.0122777777777778</v>
      </c>
      <c r="P2307" s="8">
        <f t="shared" ref="P2307:P2370" si="145">E:E/L:L</f>
        <v>109.10778443113773</v>
      </c>
      <c r="Q2307" t="s">
        <v>8324</v>
      </c>
      <c r="R2307" t="s">
        <v>8328</v>
      </c>
      <c r="S2307" s="11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41004.594131944446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2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1">
        <f t="shared" si="146"/>
        <v>42804.6871412037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1">
        <f t="shared" si="146"/>
        <v>42807.546840277777</v>
      </c>
      <c r="T2325" s="12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41842.708796296291</v>
      </c>
      <c r="T2329" s="12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42139.573344907403</v>
      </c>
      <c r="T2330" s="12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41789.688472222224</v>
      </c>
      <c r="T2340" s="12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1">
        <f t="shared" si="146"/>
        <v>42577.39902777777</v>
      </c>
      <c r="T2349" s="12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1">
        <f t="shared" si="146"/>
        <v>42096.709907407407</v>
      </c>
      <c r="T2357" s="12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1">
        <f t="shared" si="146"/>
        <v>42264.411782407406</v>
      </c>
      <c r="T2359" s="12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2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E:E/D:D</f>
        <v>0</v>
      </c>
      <c r="P2371" s="8" t="e">
        <f t="shared" ref="P2371:P2434" si="149">E:E/L:L</f>
        <v>#DIV/0!</v>
      </c>
      <c r="Q2371" t="s">
        <v>8318</v>
      </c>
      <c r="R2371" t="s">
        <v>8319</v>
      </c>
      <c r="S2371" s="11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1">
        <f t="shared" si="150"/>
        <v>42215.453981481478</v>
      </c>
      <c r="T2375" s="12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1">
        <f t="shared" si="150"/>
        <v>42017.634953703702</v>
      </c>
      <c r="T2376" s="12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42399.67428240741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1">
        <f t="shared" si="150"/>
        <v>41993.529965277776</v>
      </c>
      <c r="T2421" s="12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1">
        <f t="shared" si="150"/>
        <v>42163.961712962962</v>
      </c>
      <c r="T2428" s="12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1">
        <f t="shared" si="150"/>
        <v>42412.110335648147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E:E/D:D</f>
        <v>0</v>
      </c>
      <c r="P2435" s="8" t="e">
        <f t="shared" ref="P2435:P2498" si="153">E:E/L:L</f>
        <v>#DIV/0!</v>
      </c>
      <c r="Q2435" t="s">
        <v>8335</v>
      </c>
      <c r="R2435" t="s">
        <v>8336</v>
      </c>
      <c r="S2435" s="11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1">
        <f t="shared" si="154"/>
        <v>42179.977708333332</v>
      </c>
      <c r="T2436" s="12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1">
        <f t="shared" si="154"/>
        <v>42252.069282407407</v>
      </c>
      <c r="T2437" s="12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1">
        <f t="shared" si="154"/>
        <v>42383.691122685188</v>
      </c>
      <c r="T2442" s="12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42052.458657407406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2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42769.993148148147</v>
      </c>
      <c r="T2456" s="12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41173.945844907408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40310.079340277771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2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1">
        <f t="shared" si="154"/>
        <v>41023.01939814815</v>
      </c>
      <c r="T2492" s="12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2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41022.436851851853</v>
      </c>
      <c r="T2496" s="12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1">
        <f t="shared" si="154"/>
        <v>41327.788101851846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E:E/D:D</f>
        <v>1.127715</v>
      </c>
      <c r="P2499" s="8">
        <f t="shared" ref="P2499:P2562" si="157">E:E/L:L</f>
        <v>80.551071428571419</v>
      </c>
      <c r="Q2499" t="s">
        <v>8324</v>
      </c>
      <c r="R2499" t="s">
        <v>8328</v>
      </c>
      <c r="S2499" s="11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41226.440243055556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41053.564525462956</v>
      </c>
      <c r="T2502" s="12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42244.568333333336</v>
      </c>
      <c r="T2503" s="12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1">
        <f t="shared" si="158"/>
        <v>42078.789027777777</v>
      </c>
      <c r="T2512" s="12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2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2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1">
        <f t="shared" si="158"/>
        <v>41058.636238425919</v>
      </c>
      <c r="T2527" s="12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1">
        <f t="shared" si="158"/>
        <v>40127.492037037031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41483.240949074076</v>
      </c>
      <c r="T2543" s="12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42026.929837962962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41524.650219907409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42618.417094907403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41112.990821759253</v>
      </c>
      <c r="T2555" s="12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42093.651689814811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E:E/D:D</f>
        <v>0</v>
      </c>
      <c r="P2563" s="8" t="e">
        <f t="shared" ref="P2563:P2626" si="161">E:E/L:L</f>
        <v>#DIV/0!</v>
      </c>
      <c r="Q2563" t="s">
        <v>8335</v>
      </c>
      <c r="R2563" t="s">
        <v>8336</v>
      </c>
      <c r="S2563" s="11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1">
        <f t="shared" si="162"/>
        <v>41985.900393518517</v>
      </c>
      <c r="T2577" s="12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1">
        <f t="shared" si="162"/>
        <v>42237.814571759256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1">
        <f t="shared" si="162"/>
        <v>42139.964918981474</v>
      </c>
      <c r="T2586" s="12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1">
        <f t="shared" si="162"/>
        <v>42089.636874999997</v>
      </c>
      <c r="T2595" s="12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41150.693854166668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41726.504421296289</v>
      </c>
      <c r="T2608" s="12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42115.539212962962</v>
      </c>
      <c r="T2623" s="12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41144.213217592587</v>
      </c>
      <c r="T2626" s="12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E:E/D:D</f>
        <v>9.56</v>
      </c>
      <c r="P2627" s="8">
        <f t="shared" ref="P2627:P2690" si="165">E:E/L:L</f>
        <v>27.576923076923077</v>
      </c>
      <c r="Q2627" t="s">
        <v>8318</v>
      </c>
      <c r="R2627" t="s">
        <v>8354</v>
      </c>
      <c r="S2627" s="11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2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1">
        <f t="shared" si="166"/>
        <v>42612.448159722218</v>
      </c>
      <c r="T2636" s="12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42689.374016203707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42327.597326388888</v>
      </c>
      <c r="T2653" s="12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1">
        <f t="shared" si="166"/>
        <v>42055.392662037033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42767.480185185188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1">
        <f t="shared" si="166"/>
        <v>42551.675856481474</v>
      </c>
      <c r="T2660" s="12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42081.861226851848</v>
      </c>
      <c r="T2661" s="12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42275.380381944444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1">
        <f t="shared" si="166"/>
        <v>42318.827499999992</v>
      </c>
      <c r="T2671" s="12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41792.821099537039</v>
      </c>
      <c r="T2679" s="12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1">
        <f t="shared" si="166"/>
        <v>41820.706307870372</v>
      </c>
      <c r="T2686" s="12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2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42027.910532407404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E:E/D:D</f>
        <v>2.8571428571428571E-5</v>
      </c>
      <c r="P2691" s="8">
        <f t="shared" ref="P2691:P2754" si="169">E:E/L:L</f>
        <v>1</v>
      </c>
      <c r="Q2691" t="s">
        <v>8335</v>
      </c>
      <c r="R2691" t="s">
        <v>8336</v>
      </c>
      <c r="S2691" s="11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1">
        <f t="shared" si="170"/>
        <v>41870.666342592587</v>
      </c>
      <c r="T2702" s="12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41780.536921296291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41934.706585648142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2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42655.257557870369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1">
        <f t="shared" si="170"/>
        <v>41044.439780092587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1">
        <f t="shared" si="170"/>
        <v>41078.691493055558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1">
        <f t="shared" si="170"/>
        <v>41747.678726851846</v>
      </c>
      <c r="T2753" s="12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E:E/D:D</f>
        <v>0.19</v>
      </c>
      <c r="P2755" s="8">
        <f t="shared" ref="P2755:P2818" si="173">E:E/L:L</f>
        <v>47.5</v>
      </c>
      <c r="Q2755" t="s">
        <v>8321</v>
      </c>
      <c r="R2755" t="s">
        <v>8357</v>
      </c>
      <c r="S2755" s="11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1">
        <f t="shared" si="174"/>
        <v>41863.427673611106</v>
      </c>
      <c r="T2756" s="12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41620.692141203697</v>
      </c>
      <c r="T2758" s="12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1">
        <f t="shared" si="174"/>
        <v>40736.459699074076</v>
      </c>
      <c r="T2768" s="12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1">
        <f t="shared" si="174"/>
        <v>41745.617939814816</v>
      </c>
      <c r="T2771" s="12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1">
        <f t="shared" si="174"/>
        <v>42550.49355324074</v>
      </c>
      <c r="T2790" s="12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E:E/D:D</f>
        <v>1.3</v>
      </c>
      <c r="P2819" s="8">
        <f t="shared" ref="P2819:P2882" si="177">E:E/L:L</f>
        <v>23.636363636363637</v>
      </c>
      <c r="Q2819" t="s">
        <v>8316</v>
      </c>
      <c r="R2819" t="s">
        <v>8317</v>
      </c>
      <c r="S2819" s="11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2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1">
        <f t="shared" si="178"/>
        <v>42291.531215277777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1">
        <f t="shared" si="178"/>
        <v>41784.744155092594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42480.592314814814</v>
      </c>
      <c r="T2862" s="12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42672.746805555558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E:E/D:D</f>
        <v>0</v>
      </c>
      <c r="P2883" s="8" t="e">
        <f t="shared" ref="P2883:P2946" si="181">E:E/L:L</f>
        <v>#DIV/0!</v>
      </c>
      <c r="Q2883" t="s">
        <v>8316</v>
      </c>
      <c r="R2883" t="s">
        <v>8317</v>
      </c>
      <c r="S2883" s="11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1">
        <f t="shared" si="182"/>
        <v>42444.669409722221</v>
      </c>
      <c r="T2909" s="12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1">
        <f t="shared" si="182"/>
        <v>42499.523368055554</v>
      </c>
      <c r="T2910" s="12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41863.375787037039</v>
      </c>
      <c r="T2927" s="12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E:E/D:D</f>
        <v>0</v>
      </c>
      <c r="P2947" s="8" t="e">
        <f t="shared" ref="P2947:P3010" si="185">E:E/L:L</f>
        <v>#DIV/0!</v>
      </c>
      <c r="Q2947" t="s">
        <v>8316</v>
      </c>
      <c r="R2947" t="s">
        <v>8356</v>
      </c>
      <c r="S2947" s="11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2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2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42654.765370370369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42511.153715277775</v>
      </c>
      <c r="T2990" s="12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42090.704166666663</v>
      </c>
      <c r="T2998" s="12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</v>
      </c>
      <c r="T3008" s="12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E:E/D:D</f>
        <v>1.19756</v>
      </c>
      <c r="P3011" s="8">
        <f t="shared" ref="P3011:P3074" si="189">E:E/L:L</f>
        <v>233.8984375</v>
      </c>
      <c r="Q3011" t="s">
        <v>8316</v>
      </c>
      <c r="R3011" t="s">
        <v>8356</v>
      </c>
      <c r="S3011" s="11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41919.915277777771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1">
        <f t="shared" si="190"/>
        <v>42163.09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42121.467430555553</v>
      </c>
      <c r="T3025" s="12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41975.692847222221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42744.207696759258</v>
      </c>
      <c r="T3053" s="12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42630.714560185188</v>
      </c>
      <c r="T3065" s="12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E:E/D:D</f>
        <v>2.3035714285714285E-4</v>
      </c>
      <c r="P3075" s="8">
        <f t="shared" ref="P3075:P3138" si="193">E:E/L:L</f>
        <v>92.142857142857139</v>
      </c>
      <c r="Q3075" t="s">
        <v>8316</v>
      </c>
      <c r="R3075" t="s">
        <v>8356</v>
      </c>
      <c r="S3075" s="11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42409.362951388888</v>
      </c>
      <c r="T3076" s="12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1">
        <f t="shared" si="194"/>
        <v>42550.89398148148</v>
      </c>
      <c r="T3077" s="12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42246.675451388888</v>
      </c>
      <c r="T3087" s="12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41760.700706018521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1">
        <f t="shared" si="194"/>
        <v>42241.220787037033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42128.605914351851</v>
      </c>
      <c r="T3109" s="12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41885.386805555558</v>
      </c>
      <c r="T3113" s="12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1">
        <f t="shared" si="194"/>
        <v>42509.166203703702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1">
        <f t="shared" si="194"/>
        <v>42435.733749999992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42426.809745370367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1">
        <f t="shared" si="194"/>
        <v>42800.511793981474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E:E/D:D</f>
        <v>3.3333333333333333E-2</v>
      </c>
      <c r="P3139" s="8">
        <f t="shared" ref="P3139:P3202" si="197">E:E/L:L</f>
        <v>50</v>
      </c>
      <c r="Q3139" t="s">
        <v>8316</v>
      </c>
      <c r="R3139" t="s">
        <v>8317</v>
      </c>
      <c r="S3139" s="11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41909.761053240734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41447.631388888891</v>
      </c>
      <c r="T3160" s="12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41766.597395833327</v>
      </c>
      <c r="T3166" s="12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41878.670046296298</v>
      </c>
      <c r="T3175" s="12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41858.553449074076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E:E/D:D</f>
        <v>1.2500000000000001E-2</v>
      </c>
      <c r="P3203" s="8">
        <f t="shared" ref="P3203:P3266" si="201">E:E/L:L</f>
        <v>12.5</v>
      </c>
      <c r="Q3203" t="s">
        <v>8316</v>
      </c>
      <c r="R3203" t="s">
        <v>8358</v>
      </c>
      <c r="S3203" s="11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41834.378240740734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42206.627037037033</v>
      </c>
      <c r="T3225" s="12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41897.959791666661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E:E/D:D</f>
        <v>1.64</v>
      </c>
      <c r="P3267" s="8">
        <f t="shared" ref="P3267:P3330" si="205">E:E/L:L</f>
        <v>70.285714285714292</v>
      </c>
      <c r="Q3267" t="s">
        <v>8316</v>
      </c>
      <c r="R3267" t="s">
        <v>8317</v>
      </c>
      <c r="S3267" s="11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42136.327800925923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1">
        <f t="shared" si="206"/>
        <v>42137.187465277777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1">
        <f t="shared" si="206"/>
        <v>41931.474606481475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42430.894201388888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1">
        <f t="shared" si="206"/>
        <v>42538.527499999997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</v>
      </c>
      <c r="T3317" s="12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2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42498.831296296295</v>
      </c>
      <c r="T3319" s="12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E:E/D:D</f>
        <v>1.1679999999999999</v>
      </c>
      <c r="P3331" s="8">
        <f t="shared" ref="P3331:P3394" si="209">E:E/L:L</f>
        <v>44.92307692307692</v>
      </c>
      <c r="Q3331" t="s">
        <v>8316</v>
      </c>
      <c r="R3331" t="s">
        <v>8317</v>
      </c>
      <c r="S3331" s="11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42437.190347222218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42062.088078703702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42320.893425925919</v>
      </c>
      <c r="T3367" s="12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42053.524293981478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41937.745115740741</v>
      </c>
      <c r="T3382" s="12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41947.554259259261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41815.566493055558</v>
      </c>
      <c r="T3392" s="12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2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E:E/D:D</f>
        <v>1.0580000000000001</v>
      </c>
      <c r="P3395" s="8">
        <f t="shared" ref="P3395:P3458" si="213">E:E/L:L</f>
        <v>36.06818181818182</v>
      </c>
      <c r="Q3395" t="s">
        <v>8316</v>
      </c>
      <c r="R3395" t="s">
        <v>8317</v>
      </c>
      <c r="S3395" s="11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42140.503981481474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41764.238298611112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41941.543703703697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42544.605995370366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2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41775.854803240734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41800.172094907401</v>
      </c>
      <c r="T3436" s="12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2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42100.719525462962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1">
        <f t="shared" si="214"/>
        <v>42124.632777777777</v>
      </c>
      <c r="T3444" s="12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E:E/D:D</f>
        <v>1.4019999999999999</v>
      </c>
      <c r="P3459" s="8">
        <f t="shared" ref="P3459:P3522" si="217">E:E/L:L</f>
        <v>50.981818181818184</v>
      </c>
      <c r="Q3459" t="s">
        <v>8316</v>
      </c>
      <c r="R3459" t="s">
        <v>8317</v>
      </c>
      <c r="S3459" s="11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1">
        <f t="shared" si="218"/>
        <v>41852.318888888891</v>
      </c>
      <c r="T3462" s="12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42605.55704861111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41841.61215277778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42053.708587962959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1">
        <f t="shared" si="218"/>
        <v>41781.64675925926</v>
      </c>
      <c r="T3481" s="12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41989.039212962962</v>
      </c>
      <c r="T3483" s="12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41915.554502314808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42511.53361111111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42419.711087962962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41794.609189814808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E:E/D:D</f>
        <v>1.6942857142857144</v>
      </c>
      <c r="P3523" s="8">
        <f t="shared" ref="P3523:P3586" si="221">E:E/L:L</f>
        <v>45.615384615384613</v>
      </c>
      <c r="Q3523" t="s">
        <v>8316</v>
      </c>
      <c r="R3523" t="s">
        <v>8317</v>
      </c>
      <c r="S3523" s="11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2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42248.431828703702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1">
        <f t="shared" si="222"/>
        <v>41923.146018518521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2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2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42236.414918981478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41926.734351851854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E:E/D:D</f>
        <v>1.1911764705882353</v>
      </c>
      <c r="P3587" s="8">
        <f t="shared" ref="P3587:P3650" si="225">E:E/L:L</f>
        <v>176.08695652173913</v>
      </c>
      <c r="Q3587" t="s">
        <v>8316</v>
      </c>
      <c r="R3587" t="s">
        <v>8317</v>
      </c>
      <c r="S3587" s="11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42506.501041666663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42429.783391203702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41789.518645833326</v>
      </c>
      <c r="T3614" s="12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42660.923912037033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42545.56585648148</v>
      </c>
      <c r="T3626" s="12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1">
        <f t="shared" si="226"/>
        <v>42226.486446759256</v>
      </c>
      <c r="T3638" s="12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1">
        <f t="shared" si="226"/>
        <v>41899.41873842592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E:E/D:D</f>
        <v>1.04</v>
      </c>
      <c r="P3651" s="8">
        <f t="shared" ref="P3651:P3714" si="229">E:E/L:L</f>
        <v>97.5</v>
      </c>
      <c r="Q3651" t="s">
        <v>8316</v>
      </c>
      <c r="R3651" t="s">
        <v>8317</v>
      </c>
      <c r="S3651" s="11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42737.701805555553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1">
        <f t="shared" si="230"/>
        <v>42499.4215162037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42173.761793981474</v>
      </c>
      <c r="T3669" s="12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41802.365949074076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1">
        <f t="shared" si="230"/>
        <v>42627.245763888888</v>
      </c>
      <c r="T3682" s="12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41809.933865740742</v>
      </c>
      <c r="T3710" s="12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42133.963738425919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E:E/D:D</f>
        <v>1.0149999999999999</v>
      </c>
      <c r="P3715" s="8">
        <f t="shared" ref="P3715:P3778" si="233">E:E/L:L</f>
        <v>106.84210526315789</v>
      </c>
      <c r="Q3715" t="s">
        <v>8316</v>
      </c>
      <c r="R3715" t="s">
        <v>8317</v>
      </c>
      <c r="S3715" s="11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42118.347997685181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41943.544699074067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42465.283101851848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42461.932534722218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1">
        <f t="shared" si="234"/>
        <v>41831.489606481475</v>
      </c>
      <c r="T3747" s="12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2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41747.263171296298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2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E:E/D:D</f>
        <v>1.4319999999999999</v>
      </c>
      <c r="P3779" s="8">
        <f t="shared" ref="P3779:P3842" si="237">E:E/L:L</f>
        <v>48.542372881355931</v>
      </c>
      <c r="Q3779" t="s">
        <v>8316</v>
      </c>
      <c r="R3779" t="s">
        <v>8358</v>
      </c>
      <c r="S3779" s="11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2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2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42546.653900462959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1">
        <f t="shared" si="238"/>
        <v>41831.514444444438</v>
      </c>
      <c r="T3800" s="12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2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1">
        <f t="shared" si="238"/>
        <v>41963.664027777777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1">
        <f t="shared" si="238"/>
        <v>42154.934305555558</v>
      </c>
      <c r="T3841" s="12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E:E/D:D</f>
        <v>8.72E-2</v>
      </c>
      <c r="P3843" s="8">
        <f t="shared" ref="P3843:P3906" si="241">E:E/L:L</f>
        <v>25.647058823529413</v>
      </c>
      <c r="Q3843" t="s">
        <v>8316</v>
      </c>
      <c r="R3843" t="s">
        <v>8317</v>
      </c>
      <c r="S3843" s="11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42248.418680555558</v>
      </c>
      <c r="T3847" s="12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1">
        <f t="shared" si="242"/>
        <v>42128.222731481474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41833.452662037038</v>
      </c>
      <c r="T3862" s="12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1">
        <f t="shared" si="242"/>
        <v>41865.45144675926</v>
      </c>
      <c r="T3870" s="12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1">
        <f t="shared" si="242"/>
        <v>41792.963865740741</v>
      </c>
      <c r="T3872" s="12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1">
        <f t="shared" si="242"/>
        <v>41867.443946759253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1">
        <f t="shared" si="242"/>
        <v>41843.566678240742</v>
      </c>
      <c r="T3901" s="12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1">
        <f t="shared" si="242"/>
        <v>42317.618043981478</v>
      </c>
      <c r="T3903" s="12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E:E/D:D</f>
        <v>0.11533333333333333</v>
      </c>
      <c r="P3907" s="8">
        <f t="shared" ref="P3907:P3970" si="245">E:E/L:L</f>
        <v>24.714285714285715</v>
      </c>
      <c r="Q3907" t="s">
        <v>8316</v>
      </c>
      <c r="R3907" t="s">
        <v>8317</v>
      </c>
      <c r="S3907" s="11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42114.610601851855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2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42221.448449074072</v>
      </c>
      <c r="T3937" s="12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42151.697384259256</v>
      </c>
      <c r="T3940" s="12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1">
        <f t="shared" si="246"/>
        <v>41829.117164351854</v>
      </c>
      <c r="T3950" s="12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1">
        <f t="shared" si="246"/>
        <v>42513.76798611111</v>
      </c>
      <c r="T3959" s="12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1">
        <f t="shared" si="246"/>
        <v>41816.742037037031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E:E/D:D</f>
        <v>7.4690265486725665E-2</v>
      </c>
      <c r="P3971" s="8">
        <f t="shared" ref="P3971:P4034" si="249">E:E/L:L</f>
        <v>35.166666666666664</v>
      </c>
      <c r="Q3971" t="s">
        <v>8316</v>
      </c>
      <c r="R3971" t="s">
        <v>8317</v>
      </c>
      <c r="S3971" s="11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1">
        <f t="shared" si="250"/>
        <v>42447.655219907407</v>
      </c>
      <c r="T3972" s="12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1">
        <f t="shared" si="250"/>
        <v>41920.75513888889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41950.058611111112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2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1">
        <f t="shared" si="250"/>
        <v>42174.572488425925</v>
      </c>
      <c r="T4017" s="12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41990.375775462962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1">
        <f t="shared" si="250"/>
        <v>42408.791238425925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1">
        <f t="shared" si="250"/>
        <v>42321.816782407404</v>
      </c>
      <c r="T4031" s="12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2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E:E/D:D</f>
        <v>0.25698702928870293</v>
      </c>
      <c r="P4035" s="8">
        <f t="shared" ref="P4035:P4098" si="253">E:E/L:L</f>
        <v>65.340319148936175</v>
      </c>
      <c r="Q4035" t="s">
        <v>8316</v>
      </c>
      <c r="R4035" t="s">
        <v>8317</v>
      </c>
      <c r="S4035" s="11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1">
        <f t="shared" si="254"/>
        <v>41903.674618055556</v>
      </c>
      <c r="T4037" s="12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1">
        <f t="shared" si="254"/>
        <v>41804.728750000002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1">
        <f t="shared" si="254"/>
        <v>42496.862442129626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1">
        <f t="shared" si="254"/>
        <v>41869.590393518512</v>
      </c>
      <c r="T4040" s="12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1">
        <f t="shared" si="254"/>
        <v>41761.601817129624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42534.724988425922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1">
        <f t="shared" si="254"/>
        <v>42078.136874999997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1">
        <f t="shared" si="254"/>
        <v>41905.587372685179</v>
      </c>
      <c r="T4078" s="12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2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2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2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2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E:E/D:D</f>
        <v>0</v>
      </c>
      <c r="P4099" s="8" t="e">
        <f t="shared" ref="P4099:P4115" si="257">E:E/L:L</f>
        <v>#DIV/0!</v>
      </c>
      <c r="Q4099" t="s">
        <v>8316</v>
      </c>
      <c r="R4099" t="s">
        <v>8317</v>
      </c>
      <c r="S4099" s="11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1">
        <f t="shared" si="258"/>
        <v>42766.823344907403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42512.418414351851</v>
      </c>
      <c r="T4112" s="12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2">
        <f t="shared" si="259"/>
        <v>42377.06527777778</v>
      </c>
    </row>
  </sheetData>
  <autoFilter ref="A1:R4115" xr:uid="{840B8D5E-5916-435A-B9E5-DD5D4647F2E8}"/>
  <conditionalFormatting sqref="F1:F1048576">
    <cfRule type="expression" dxfId="6" priority="13">
      <formula>$F$1:$F$4115="successful"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11" operator="containsText" text="successful">
      <formula>NOT(ISERROR(SEARCH("successful",F1)))</formula>
    </cfRule>
    <cfRule type="containsText" dxfId="4" priority="10" operator="containsText" text="failed">
      <formula>NOT(ISERROR(SEARCH("failed",F1)))</formula>
    </cfRule>
    <cfRule type="containsText" dxfId="3" priority="9" operator="containsText" text="cancelled">
      <formula>NOT(ISERROR(SEARCH("cancelled",F1)))</formula>
    </cfRule>
    <cfRule type="containsText" dxfId="2" priority="8" operator="containsText" text="live">
      <formula>NOT(ISERROR(SEARCH("live",F1)))</formula>
    </cfRule>
    <cfRule type="containsText" dxfId="1" priority="7" operator="containsText" text="canceled">
      <formula>NOT(ISERROR(SEARCH("canceled",F1)))</formula>
    </cfRule>
  </conditionalFormatting>
  <conditionalFormatting sqref="O2:O1048576">
    <cfRule type="cellIs" dxfId="0" priority="6" operator="greaterThan">
      <formula>1</formula>
    </cfRule>
    <cfRule type="colorScale" priority="5">
      <colorScale>
        <cfvo type="min"/>
        <cfvo type="percent" val="1"/>
        <cfvo type="max"/>
        <color rgb="FFF8696B"/>
        <color rgb="FF92D050"/>
        <color rgb="FF00B0F0"/>
      </colorScale>
    </cfRule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DB0F8-1212-40B9-A110-EB02EB296F1C}">
  <sheetPr codeName="Sheet2"/>
  <dimension ref="A2:F15"/>
  <sheetViews>
    <sheetView topLeftCell="A3" workbookViewId="0">
      <selection activeCell="A21" sqref="A21"/>
    </sheetView>
  </sheetViews>
  <sheetFormatPr defaultRowHeight="14.25" x14ac:dyDescent="0.45"/>
  <cols>
    <col min="1" max="1" width="15.92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20" width="15.9296875" bestFit="1" customWidth="1"/>
    <col min="21" max="21" width="20.53125" bestFit="1" customWidth="1"/>
    <col min="22" max="22" width="16.9296875" bestFit="1" customWidth="1"/>
  </cols>
  <sheetData>
    <row r="2" spans="1:6" x14ac:dyDescent="0.45">
      <c r="A2" s="9" t="s">
        <v>8223</v>
      </c>
      <c r="B2" t="s">
        <v>8364</v>
      </c>
    </row>
    <row r="4" spans="1:6" x14ac:dyDescent="0.45">
      <c r="A4" s="9" t="s">
        <v>8362</v>
      </c>
      <c r="B4" s="9" t="s">
        <v>8363</v>
      </c>
    </row>
    <row r="5" spans="1:6" x14ac:dyDescent="0.4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8309</v>
      </c>
      <c r="B6">
        <v>40</v>
      </c>
      <c r="C6">
        <v>180</v>
      </c>
      <c r="E6">
        <v>300</v>
      </c>
      <c r="F6">
        <v>520</v>
      </c>
    </row>
    <row r="7" spans="1:6" x14ac:dyDescent="0.45">
      <c r="A7" s="10" t="s">
        <v>8335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45">
      <c r="A8" s="10" t="s">
        <v>8332</v>
      </c>
      <c r="C8">
        <v>140</v>
      </c>
      <c r="E8">
        <v>80</v>
      </c>
      <c r="F8">
        <v>220</v>
      </c>
    </row>
    <row r="9" spans="1:6" x14ac:dyDescent="0.45">
      <c r="A9" s="10" t="s">
        <v>8330</v>
      </c>
      <c r="B9">
        <v>24</v>
      </c>
      <c r="F9">
        <v>24</v>
      </c>
    </row>
    <row r="10" spans="1:6" x14ac:dyDescent="0.45">
      <c r="A10" s="10" t="s">
        <v>8324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45">
      <c r="A11" s="10" t="s">
        <v>8337</v>
      </c>
      <c r="C11">
        <v>117</v>
      </c>
      <c r="E11">
        <v>103</v>
      </c>
      <c r="F11">
        <v>220</v>
      </c>
    </row>
    <row r="12" spans="1:6" x14ac:dyDescent="0.45">
      <c r="A12" s="10" t="s">
        <v>8321</v>
      </c>
      <c r="B12">
        <v>30</v>
      </c>
      <c r="C12">
        <v>127</v>
      </c>
      <c r="E12">
        <v>80</v>
      </c>
      <c r="F12">
        <v>237</v>
      </c>
    </row>
    <row r="13" spans="1:6" x14ac:dyDescent="0.45">
      <c r="A13" s="10" t="s">
        <v>8318</v>
      </c>
      <c r="B13">
        <v>178</v>
      </c>
      <c r="C13">
        <v>213</v>
      </c>
      <c r="E13">
        <v>209</v>
      </c>
      <c r="F13">
        <v>600</v>
      </c>
    </row>
    <row r="14" spans="1:6" x14ac:dyDescent="0.45">
      <c r="A14" s="10" t="s">
        <v>8316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45">
      <c r="A15" s="10" t="s">
        <v>8360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74B3-3CDF-47B0-9C9C-F2D786A956D9}">
  <sheetPr codeName="Sheet3"/>
  <dimension ref="A1:F47"/>
  <sheetViews>
    <sheetView topLeftCell="A5" workbookViewId="0">
      <selection activeCell="C38" sqref="C3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9" t="s">
        <v>8223</v>
      </c>
      <c r="B1" t="s">
        <v>8364</v>
      </c>
    </row>
    <row r="2" spans="1:6" x14ac:dyDescent="0.45">
      <c r="A2" s="9" t="s">
        <v>8366</v>
      </c>
      <c r="B2" t="s">
        <v>8364</v>
      </c>
    </row>
    <row r="4" spans="1:6" x14ac:dyDescent="0.45">
      <c r="A4" s="9" t="s">
        <v>8365</v>
      </c>
      <c r="B4" s="9" t="s">
        <v>8363</v>
      </c>
    </row>
    <row r="5" spans="1:6" x14ac:dyDescent="0.4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8315</v>
      </c>
      <c r="C6">
        <v>100</v>
      </c>
      <c r="F6">
        <v>100</v>
      </c>
    </row>
    <row r="7" spans="1:6" x14ac:dyDescent="0.45">
      <c r="A7" s="10" t="s">
        <v>8343</v>
      </c>
      <c r="B7">
        <v>20</v>
      </c>
      <c r="F7">
        <v>20</v>
      </c>
    </row>
    <row r="8" spans="1:6" x14ac:dyDescent="0.45">
      <c r="A8" s="10" t="s">
        <v>8331</v>
      </c>
      <c r="B8">
        <v>24</v>
      </c>
      <c r="F8">
        <v>24</v>
      </c>
    </row>
    <row r="9" spans="1:6" x14ac:dyDescent="0.45">
      <c r="A9" s="10" t="s">
        <v>8357</v>
      </c>
      <c r="C9">
        <v>40</v>
      </c>
      <c r="F9">
        <v>40</v>
      </c>
    </row>
    <row r="10" spans="1:6" x14ac:dyDescent="0.45">
      <c r="A10" s="10" t="s">
        <v>8353</v>
      </c>
      <c r="E10">
        <v>40</v>
      </c>
      <c r="F10">
        <v>40</v>
      </c>
    </row>
    <row r="11" spans="1:6" x14ac:dyDescent="0.45">
      <c r="A11" s="10" t="s">
        <v>8314</v>
      </c>
      <c r="E11">
        <v>180</v>
      </c>
      <c r="F11">
        <v>180</v>
      </c>
    </row>
    <row r="12" spans="1:6" x14ac:dyDescent="0.45">
      <c r="A12" s="10" t="s">
        <v>8313</v>
      </c>
      <c r="C12">
        <v>80</v>
      </c>
      <c r="F12">
        <v>80</v>
      </c>
    </row>
    <row r="13" spans="1:6" x14ac:dyDescent="0.45">
      <c r="A13" s="10" t="s">
        <v>8329</v>
      </c>
      <c r="E13">
        <v>40</v>
      </c>
      <c r="F13">
        <v>40</v>
      </c>
    </row>
    <row r="14" spans="1:6" x14ac:dyDescent="0.45">
      <c r="A14" s="10" t="s">
        <v>8346</v>
      </c>
      <c r="C14">
        <v>40</v>
      </c>
      <c r="D14">
        <v>20</v>
      </c>
      <c r="F14">
        <v>60</v>
      </c>
    </row>
    <row r="15" spans="1:6" x14ac:dyDescent="0.45">
      <c r="A15" s="10" t="s">
        <v>8323</v>
      </c>
      <c r="C15">
        <v>40</v>
      </c>
      <c r="F15">
        <v>40</v>
      </c>
    </row>
    <row r="16" spans="1:6" x14ac:dyDescent="0.45">
      <c r="A16" s="10" t="s">
        <v>8336</v>
      </c>
      <c r="B16">
        <v>20</v>
      </c>
      <c r="C16">
        <v>120</v>
      </c>
      <c r="F16">
        <v>140</v>
      </c>
    </row>
    <row r="17" spans="1:6" x14ac:dyDescent="0.45">
      <c r="A17" s="10" t="s">
        <v>8347</v>
      </c>
      <c r="C17">
        <v>20</v>
      </c>
      <c r="F17">
        <v>20</v>
      </c>
    </row>
    <row r="18" spans="1:6" x14ac:dyDescent="0.45">
      <c r="A18" s="10" t="s">
        <v>8348</v>
      </c>
      <c r="E18">
        <v>140</v>
      </c>
      <c r="F18">
        <v>140</v>
      </c>
    </row>
    <row r="19" spans="1:6" x14ac:dyDescent="0.45">
      <c r="A19" s="10" t="s">
        <v>8328</v>
      </c>
      <c r="C19">
        <v>20</v>
      </c>
      <c r="E19">
        <v>140</v>
      </c>
      <c r="F19">
        <v>160</v>
      </c>
    </row>
    <row r="20" spans="1:6" x14ac:dyDescent="0.45">
      <c r="A20" s="10" t="s">
        <v>8327</v>
      </c>
      <c r="C20">
        <v>60</v>
      </c>
      <c r="F20">
        <v>60</v>
      </c>
    </row>
    <row r="21" spans="1:6" x14ac:dyDescent="0.45">
      <c r="A21" s="10" t="s">
        <v>8355</v>
      </c>
      <c r="C21">
        <v>11</v>
      </c>
      <c r="E21">
        <v>9</v>
      </c>
      <c r="F21">
        <v>20</v>
      </c>
    </row>
    <row r="22" spans="1:6" x14ac:dyDescent="0.45">
      <c r="A22" s="10" t="s">
        <v>8326</v>
      </c>
      <c r="E22">
        <v>20</v>
      </c>
      <c r="F22">
        <v>20</v>
      </c>
    </row>
    <row r="23" spans="1:6" x14ac:dyDescent="0.45">
      <c r="A23" s="10" t="s">
        <v>8334</v>
      </c>
      <c r="C23">
        <v>40</v>
      </c>
      <c r="F23">
        <v>40</v>
      </c>
    </row>
    <row r="24" spans="1:6" x14ac:dyDescent="0.45">
      <c r="A24" s="10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45">
      <c r="A25" s="10" t="s">
        <v>8342</v>
      </c>
      <c r="C25">
        <v>20</v>
      </c>
      <c r="F25">
        <v>20</v>
      </c>
    </row>
    <row r="26" spans="1:6" x14ac:dyDescent="0.45">
      <c r="A26" s="10" t="s">
        <v>8322</v>
      </c>
      <c r="E26">
        <v>60</v>
      </c>
      <c r="F26">
        <v>60</v>
      </c>
    </row>
    <row r="27" spans="1:6" x14ac:dyDescent="0.45">
      <c r="A27" s="10" t="s">
        <v>8349</v>
      </c>
      <c r="C27">
        <v>20</v>
      </c>
      <c r="F27">
        <v>20</v>
      </c>
    </row>
    <row r="28" spans="1:6" x14ac:dyDescent="0.45">
      <c r="A28" s="10" t="s">
        <v>8338</v>
      </c>
      <c r="C28">
        <v>57</v>
      </c>
      <c r="E28">
        <v>103</v>
      </c>
      <c r="F28">
        <v>160</v>
      </c>
    </row>
    <row r="29" spans="1:6" x14ac:dyDescent="0.45">
      <c r="A29" s="10" t="s">
        <v>8344</v>
      </c>
      <c r="C29">
        <v>20</v>
      </c>
      <c r="F29">
        <v>20</v>
      </c>
    </row>
    <row r="30" spans="1:6" x14ac:dyDescent="0.45">
      <c r="A30" s="10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45">
      <c r="A31" s="10" t="s">
        <v>8345</v>
      </c>
      <c r="E31">
        <v>40</v>
      </c>
      <c r="F31">
        <v>40</v>
      </c>
    </row>
    <row r="32" spans="1:6" x14ac:dyDescent="0.45">
      <c r="A32" s="10" t="s">
        <v>8341</v>
      </c>
      <c r="E32">
        <v>20</v>
      </c>
      <c r="F32">
        <v>20</v>
      </c>
    </row>
    <row r="33" spans="1:6" x14ac:dyDescent="0.45">
      <c r="A33" s="10" t="s">
        <v>8352</v>
      </c>
      <c r="C33">
        <v>20</v>
      </c>
      <c r="F33">
        <v>20</v>
      </c>
    </row>
    <row r="34" spans="1:6" x14ac:dyDescent="0.45">
      <c r="A34" s="10" t="s">
        <v>8325</v>
      </c>
      <c r="E34">
        <v>260</v>
      </c>
      <c r="F34">
        <v>260</v>
      </c>
    </row>
    <row r="35" spans="1:6" x14ac:dyDescent="0.45">
      <c r="A35" s="10" t="s">
        <v>8312</v>
      </c>
      <c r="B35">
        <v>40</v>
      </c>
      <c r="F35">
        <v>40</v>
      </c>
    </row>
    <row r="36" spans="1:6" x14ac:dyDescent="0.45">
      <c r="A36" s="10" t="s">
        <v>8311</v>
      </c>
      <c r="E36">
        <v>60</v>
      </c>
      <c r="F36">
        <v>60</v>
      </c>
    </row>
    <row r="37" spans="1:6" x14ac:dyDescent="0.45">
      <c r="A37" s="10" t="s">
        <v>8351</v>
      </c>
      <c r="D37">
        <v>6</v>
      </c>
      <c r="E37">
        <v>34</v>
      </c>
      <c r="F37">
        <v>40</v>
      </c>
    </row>
    <row r="38" spans="1:6" x14ac:dyDescent="0.45">
      <c r="A38" s="10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45">
      <c r="A39" s="10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45">
      <c r="A40" s="10" t="s">
        <v>8350</v>
      </c>
      <c r="E40">
        <v>80</v>
      </c>
      <c r="F40">
        <v>80</v>
      </c>
    </row>
    <row r="41" spans="1:6" x14ac:dyDescent="0.45">
      <c r="A41" s="10" t="s">
        <v>8310</v>
      </c>
      <c r="E41">
        <v>60</v>
      </c>
      <c r="F41">
        <v>60</v>
      </c>
    </row>
    <row r="42" spans="1:6" x14ac:dyDescent="0.45">
      <c r="A42" s="10" t="s">
        <v>8340</v>
      </c>
      <c r="B42">
        <v>10</v>
      </c>
      <c r="C42">
        <v>47</v>
      </c>
      <c r="F42">
        <v>57</v>
      </c>
    </row>
    <row r="43" spans="1:6" x14ac:dyDescent="0.45">
      <c r="A43" s="10" t="s">
        <v>8333</v>
      </c>
      <c r="C43">
        <v>100</v>
      </c>
      <c r="F43">
        <v>100</v>
      </c>
    </row>
    <row r="44" spans="1:6" x14ac:dyDescent="0.45">
      <c r="A44" s="10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45">
      <c r="A45" s="10" t="s">
        <v>8319</v>
      </c>
      <c r="B45">
        <v>100</v>
      </c>
      <c r="C45">
        <v>60</v>
      </c>
      <c r="F45">
        <v>160</v>
      </c>
    </row>
    <row r="46" spans="1:6" x14ac:dyDescent="0.45">
      <c r="A46" s="10" t="s">
        <v>8339</v>
      </c>
      <c r="B46">
        <v>20</v>
      </c>
      <c r="F46">
        <v>20</v>
      </c>
    </row>
    <row r="47" spans="1:6" x14ac:dyDescent="0.45">
      <c r="A47" s="10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DAA9-C155-4BD0-884F-B74741F5A31C}">
  <sheetPr codeName="Sheet4"/>
  <dimension ref="A1:F18"/>
  <sheetViews>
    <sheetView workbookViewId="0">
      <selection activeCell="H27" sqref="H27"/>
    </sheetView>
  </sheetViews>
  <sheetFormatPr defaultRowHeight="14.25" x14ac:dyDescent="0.45"/>
  <cols>
    <col min="1" max="1" width="13.92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9" t="s">
        <v>8366</v>
      </c>
      <c r="B1" t="s">
        <v>8364</v>
      </c>
    </row>
    <row r="2" spans="1:6" x14ac:dyDescent="0.45">
      <c r="A2" s="9" t="s">
        <v>8369</v>
      </c>
      <c r="B2" t="s">
        <v>8364</v>
      </c>
    </row>
    <row r="4" spans="1:6" x14ac:dyDescent="0.45">
      <c r="A4" s="9" t="s">
        <v>8361</v>
      </c>
      <c r="B4" s="9" t="s">
        <v>8363</v>
      </c>
    </row>
    <row r="5" spans="1:6" x14ac:dyDescent="0.4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8376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45">
      <c r="A7" s="10" t="s">
        <v>8377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45">
      <c r="A8" s="10" t="s">
        <v>8378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45">
      <c r="A9" s="10" t="s">
        <v>8379</v>
      </c>
      <c r="B9">
        <v>27</v>
      </c>
      <c r="C9">
        <v>103</v>
      </c>
      <c r="E9">
        <v>193</v>
      </c>
      <c r="F9">
        <v>323</v>
      </c>
    </row>
    <row r="10" spans="1:6" x14ac:dyDescent="0.45">
      <c r="A10" s="10" t="s">
        <v>8370</v>
      </c>
      <c r="B10">
        <v>26</v>
      </c>
      <c r="C10">
        <v>126</v>
      </c>
      <c r="E10">
        <v>233</v>
      </c>
      <c r="F10">
        <v>385</v>
      </c>
    </row>
    <row r="11" spans="1:6" x14ac:dyDescent="0.45">
      <c r="A11" s="10" t="s">
        <v>8380</v>
      </c>
      <c r="B11">
        <v>27</v>
      </c>
      <c r="C11">
        <v>148</v>
      </c>
      <c r="E11">
        <v>213</v>
      </c>
      <c r="F11">
        <v>388</v>
      </c>
    </row>
    <row r="12" spans="1:6" x14ac:dyDescent="0.45">
      <c r="A12" s="10" t="s">
        <v>8371</v>
      </c>
      <c r="B12">
        <v>44</v>
      </c>
      <c r="C12">
        <v>148</v>
      </c>
      <c r="E12">
        <v>192</v>
      </c>
      <c r="F12">
        <v>384</v>
      </c>
    </row>
    <row r="13" spans="1:6" x14ac:dyDescent="0.45">
      <c r="A13" s="10" t="s">
        <v>8372</v>
      </c>
      <c r="B13">
        <v>32</v>
      </c>
      <c r="C13">
        <v>134</v>
      </c>
      <c r="E13">
        <v>167</v>
      </c>
      <c r="F13">
        <v>333</v>
      </c>
    </row>
    <row r="14" spans="1:6" x14ac:dyDescent="0.45">
      <c r="A14" s="10" t="s">
        <v>8373</v>
      </c>
      <c r="B14">
        <v>24</v>
      </c>
      <c r="C14">
        <v>127</v>
      </c>
      <c r="E14">
        <v>148</v>
      </c>
      <c r="F14">
        <v>299</v>
      </c>
    </row>
    <row r="15" spans="1:6" x14ac:dyDescent="0.45">
      <c r="A15" s="10" t="s">
        <v>8374</v>
      </c>
      <c r="B15">
        <v>20</v>
      </c>
      <c r="C15">
        <v>150</v>
      </c>
      <c r="E15">
        <v>184</v>
      </c>
      <c r="F15">
        <v>354</v>
      </c>
    </row>
    <row r="16" spans="1:6" x14ac:dyDescent="0.45">
      <c r="A16" s="10" t="s">
        <v>8375</v>
      </c>
      <c r="B16">
        <v>37</v>
      </c>
      <c r="C16">
        <v>113</v>
      </c>
      <c r="E16">
        <v>180</v>
      </c>
      <c r="F16">
        <v>330</v>
      </c>
    </row>
    <row r="17" spans="1:6" x14ac:dyDescent="0.45">
      <c r="A17" s="10" t="s">
        <v>8381</v>
      </c>
      <c r="B17">
        <v>23</v>
      </c>
      <c r="C17">
        <v>119</v>
      </c>
      <c r="E17">
        <v>111</v>
      </c>
      <c r="F17">
        <v>253</v>
      </c>
    </row>
    <row r="18" spans="1:6" x14ac:dyDescent="0.45">
      <c r="A18" s="10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E389-96F1-4FA1-812B-7A9B84F04B77}">
  <sheetPr codeName="Sheet5"/>
  <dimension ref="A1:H13"/>
  <sheetViews>
    <sheetView topLeftCell="A5" workbookViewId="0">
      <selection activeCell="J11" sqref="J11"/>
    </sheetView>
  </sheetViews>
  <sheetFormatPr defaultRowHeight="14.25" x14ac:dyDescent="0.45"/>
  <cols>
    <col min="1" max="1" width="13.398437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5.19921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COUNTIFS(Data!D:D,"&lt;=999",Data!F:F,"successful")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COUNTIFS(Data!D:D,"&lt;=4999",Data!F:F,"successful")-B2</f>
        <v>932</v>
      </c>
      <c r="C3">
        <f>COUNTIFS(Data!D:D,"&lt;5000",Data!F:F,"failed")-C2</f>
        <v>420</v>
      </c>
      <c r="D3">
        <f>COUNTIFS(Data!D:D,"&lt;5000",Data!F:F,"canceled")-D2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8392</v>
      </c>
      <c r="B4">
        <f>COUNTIFS(Data!D:D,"&lt;=9999",Data!F:F,"successful")-B3-B2</f>
        <v>381</v>
      </c>
      <c r="C4">
        <f>COUNTIFS(Data!D:D,"&lt;10000",Data!F:F,"failed")-C3-C2</f>
        <v>283</v>
      </c>
      <c r="D4">
        <f>COUNTIFS(Data!D:D,"&lt;10000",Data!F:F,"canceled")-D3-D2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COUNTIFS(Data!D:D,"&lt;=14999",Data!F:F,"successful")-B4-B3-B2</f>
        <v>168</v>
      </c>
      <c r="C5">
        <f>COUNTIFS(Data!D:D,"&lt;15000",Data!F:F,"failed")-C4-C3-C2</f>
        <v>144</v>
      </c>
      <c r="D5">
        <f>COUNTIFS(Data!D:D,"&lt;15000",Data!F:F,"canceled")-D4-D3-D2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8394</v>
      </c>
      <c r="B6">
        <f>COUNTIFS(Data!D:D,"&lt;=19999",Data!F:F,"successful")-B5-B4-B3-B2</f>
        <v>94</v>
      </c>
      <c r="C6">
        <f>COUNTIFS(Data!D:D,"&lt;20000",Data!F:F,"failed")-C5-C4-C3-C2</f>
        <v>90</v>
      </c>
      <c r="D6">
        <f>COUNTIFS(Data!D:D,"&lt;20000",Data!F:F,"canceled")-D5-D4-D3-D2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COUNTIFS(Data!D:D,"&lt;=24999",Data!F:F,"successful")-B6-B5-B4-B3-B2</f>
        <v>62</v>
      </c>
      <c r="C7">
        <f>COUNTIFS(Data!D:D,"&lt;25000",Data!F:F,"failed")-C6-C5-C4-C3-C2</f>
        <v>72</v>
      </c>
      <c r="D7">
        <f>COUNTIFS(Data!D:D,"&lt;25000",Data!F:F,"canceled")-D6-D5-D4-D3-D2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8396</v>
      </c>
      <c r="B8">
        <f>COUNTIFS(Data!D:D,"&lt;=29999",Data!F:F,"successful")-B7-B6-B5-B4-B3-B2</f>
        <v>55</v>
      </c>
      <c r="C8">
        <f>COUNTIFS(Data!D:D,"&lt;30000",Data!F:F,"failed")-C7-C6-C5-C4-C3-C2</f>
        <v>64</v>
      </c>
      <c r="D8">
        <f>COUNTIFS(Data!D:D,"&lt;30000",Data!F:F,"canceled")-D7-D6-D5-D4-D3-D2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COUNTIFS(Data!D:D,"&lt;=34999",Data!F:F,"successful")-B8-B7-B6-B5-B4-B3-B2</f>
        <v>32</v>
      </c>
      <c r="C9">
        <f>COUNTIFS(Data!D:D,"&lt;35000",Data!F:F,"failed")-C8-C7-C6-C5-C4-C3-C2</f>
        <v>37</v>
      </c>
      <c r="D9">
        <f>COUNTIFS(Data!D:D,"&lt;35000",Data!F:F,"canceled")-D8-D7-D6-D5-D4-D3-D2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COUNTIFS(Data!D:D,"&lt;=39999",Data!F:F,"successful")-B9-B8-B7-B6-B5-B4-B3-B2</f>
        <v>26</v>
      </c>
      <c r="C10">
        <f>COUNTIFS(Data!D:D,"&lt;40000",Data!F:F,"failed")-C9-C8-C7-C6-C5-C4-C3-C2</f>
        <v>22</v>
      </c>
      <c r="D10">
        <f>COUNTIFS(Data!D:D,"&lt;40000",Data!F:F,"canceled")-D9-D8-D7-D6-D5-D4-D3-D2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COUNTIFS(Data!D:D,"&lt;=44999",Data!F:F,"successful")-B10-B9-B8-B7-B6-B5-B4-B3-B2</f>
        <v>21</v>
      </c>
      <c r="C11">
        <f>COUNTIFS(Data!D:D,"&lt;45000",Data!F:F,"failed")-C10-C9-C8-C7-C6-C5-C4-C3-C2</f>
        <v>16</v>
      </c>
      <c r="D11">
        <f>COUNTIFS(Data!D:D,"&lt;45000",Data!F:F,"canceled")-D10-D9-D8-D7-D6-D5-D4-D3-D2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COUNTIFS(Data!D:D,"&lt;=49999",Data!F:F,"successful")-B11-B10-B9-B8-B7-B6-B5-B4-B3-B2</f>
        <v>6</v>
      </c>
      <c r="C12">
        <f>COUNTIFS(Data!D:D,"&lt;50000",Data!F:F,"failed")-C11-C10-C9-C8-C7-C6-C5-C4-C3-C2</f>
        <v>11</v>
      </c>
      <c r="D12">
        <f>COUNTIFS(Data!D:D,"&lt;50000",Data!F:F,"canceled")-D11-D10-D9-D8-D7-D6-D5-D4-D3-D2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28.5" x14ac:dyDescent="0.45">
      <c r="A13" s="13" t="s">
        <v>8401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Data</vt:lpstr>
      <vt:lpstr>Sub-Category Data</vt:lpstr>
      <vt:lpstr>Date Created Data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Griffin Rodrigue</cp:lastModifiedBy>
  <dcterms:created xsi:type="dcterms:W3CDTF">2017-04-20T15:17:24Z</dcterms:created>
  <dcterms:modified xsi:type="dcterms:W3CDTF">2019-03-12T00:08:33Z</dcterms:modified>
</cp:coreProperties>
</file>