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bryantu-my.sharepoint.com/personal/glajoie_bryant_edu/Documents/Desktop/Supply Chain 330/Module 4/"/>
    </mc:Choice>
  </mc:AlternateContent>
  <xr:revisionPtr revIDLastSave="496" documentId="11_F25DC773A252ABDACC10488329DE698A5BDE58E4" xr6:coauthVersionLast="47" xr6:coauthVersionMax="47" xr10:uidLastSave="{E90F8382-0C0C-49DA-9985-AE6E40040545}"/>
  <bookViews>
    <workbookView xWindow="-110" yWindow="-110" windowWidth="19420" windowHeight="11500" xr2:uid="{00000000-000D-0000-FFFF-FFFF00000000}"/>
  </bookViews>
  <sheets>
    <sheet name="Model" sheetId="1" r:id="rId1"/>
    <sheet name="GriffsCandy_Module04_Payment_Ye" sheetId="3" r:id="rId2"/>
    <sheet name="GriffsCandy_Module04_Possible_I" sheetId="2" r:id="rId3"/>
  </sheets>
  <definedNames>
    <definedName name="solver_adj" localSheetId="0" hidden="1">Model!$E$11:$E$27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Model!$E$11:$E$27</definedName>
    <definedName name="solver_lhs2" localSheetId="0" hidden="1">Model!$H$28:$P$28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Model!$E$28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Model!$H$29:$P$29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L27" i="1" s="1" a="1"/>
  <c r="L27" i="1" s="1"/>
  <c r="K27" i="1" l="1" a="1"/>
  <c r="K27" i="1" s="1"/>
  <c r="J27" i="1" a="1"/>
  <c r="J27" i="1" s="1"/>
  <c r="I27" i="1" a="1"/>
  <c r="I27" i="1" s="1"/>
  <c r="H27" i="1" a="1"/>
  <c r="H27" i="1" s="1"/>
  <c r="N27" i="1" a="1"/>
  <c r="N27" i="1" s="1"/>
  <c r="M27" i="1" a="1"/>
  <c r="M27" i="1" s="1"/>
  <c r="P27" i="1" a="1"/>
  <c r="P27" i="1" s="1"/>
  <c r="O27" i="1" a="1"/>
  <c r="O27" i="1" s="1"/>
  <c r="G27" i="1" a="1"/>
  <c r="G27" i="1" s="1"/>
  <c r="E28" i="1"/>
  <c r="F11" i="1"/>
  <c r="P11" i="1" s="1" a="1"/>
  <c r="P11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I21" i="1" l="1" a="1"/>
  <c r="I21" i="1" s="1"/>
  <c r="P21" i="1" a="1"/>
  <c r="P21" i="1" s="1"/>
  <c r="J20" i="1" a="1"/>
  <c r="J20" i="1" s="1"/>
  <c r="P20" i="1" a="1"/>
  <c r="P20" i="1" s="1"/>
  <c r="M19" i="1" a="1"/>
  <c r="M19" i="1" s="1"/>
  <c r="P19" i="1" a="1"/>
  <c r="P19" i="1" s="1"/>
  <c r="J18" i="1" a="1"/>
  <c r="J18" i="1" s="1"/>
  <c r="P18" i="1" a="1"/>
  <c r="P18" i="1" s="1"/>
  <c r="I17" i="1" a="1"/>
  <c r="I17" i="1" s="1"/>
  <c r="P17" i="1" a="1"/>
  <c r="P17" i="1" s="1"/>
  <c r="J16" i="1" a="1"/>
  <c r="J16" i="1" s="1"/>
  <c r="P16" i="1" a="1"/>
  <c r="P16" i="1" s="1"/>
  <c r="I15" i="1" a="1"/>
  <c r="I15" i="1" s="1"/>
  <c r="P15" i="1" a="1"/>
  <c r="P15" i="1" s="1"/>
  <c r="L26" i="1" a="1"/>
  <c r="L26" i="1" s="1"/>
  <c r="P26" i="1" a="1"/>
  <c r="P26" i="1" s="1"/>
  <c r="G14" i="1" a="1"/>
  <c r="G14" i="1" s="1"/>
  <c r="P14" i="1" a="1"/>
  <c r="P14" i="1" s="1"/>
  <c r="M25" i="1" a="1"/>
  <c r="M25" i="1" s="1"/>
  <c r="P25" i="1" a="1"/>
  <c r="P25" i="1" s="1"/>
  <c r="M13" i="1" a="1"/>
  <c r="M13" i="1" s="1"/>
  <c r="P13" i="1" a="1"/>
  <c r="P13" i="1" s="1"/>
  <c r="J24" i="1" a="1"/>
  <c r="J24" i="1" s="1"/>
  <c r="P24" i="1" a="1"/>
  <c r="P24" i="1" s="1"/>
  <c r="J12" i="1" a="1"/>
  <c r="J12" i="1" s="1"/>
  <c r="P12" i="1" a="1"/>
  <c r="P12" i="1" s="1"/>
  <c r="M23" i="1" a="1"/>
  <c r="M23" i="1" s="1"/>
  <c r="P23" i="1" a="1"/>
  <c r="P23" i="1" s="1"/>
  <c r="J22" i="1" a="1"/>
  <c r="J22" i="1" s="1"/>
  <c r="P22" i="1" a="1"/>
  <c r="P22" i="1" s="1"/>
  <c r="M11" i="1" a="1"/>
  <c r="M11" i="1" s="1"/>
  <c r="G11" i="1" a="1"/>
  <c r="G11" i="1" s="1"/>
  <c r="K21" i="1" a="1"/>
  <c r="K21" i="1" s="1"/>
  <c r="N21" i="1" a="1"/>
  <c r="N21" i="1" s="1"/>
  <c r="M21" i="1" a="1"/>
  <c r="M21" i="1" s="1"/>
  <c r="L21" i="1" a="1"/>
  <c r="L21" i="1" s="1"/>
  <c r="M17" i="1" a="1"/>
  <c r="M17" i="1" s="1"/>
  <c r="K17" i="1" a="1"/>
  <c r="K17" i="1" s="1"/>
  <c r="N19" i="1" a="1"/>
  <c r="N19" i="1" s="1"/>
  <c r="K18" i="1" a="1"/>
  <c r="K18" i="1" s="1"/>
  <c r="L17" i="1" a="1"/>
  <c r="L17" i="1" s="1"/>
  <c r="I18" i="1" a="1"/>
  <c r="I18" i="1" s="1"/>
  <c r="I26" i="1" a="1"/>
  <c r="I26" i="1" s="1"/>
  <c r="L19" i="1" a="1"/>
  <c r="L19" i="1" s="1"/>
  <c r="H17" i="1" a="1"/>
  <c r="H17" i="1" s="1"/>
  <c r="N23" i="1" a="1"/>
  <c r="N23" i="1" s="1"/>
  <c r="H19" i="1" a="1"/>
  <c r="H19" i="1" s="1"/>
  <c r="N11" i="1" a="1"/>
  <c r="N11" i="1" s="1"/>
  <c r="O18" i="1" a="1"/>
  <c r="O18" i="1" s="1"/>
  <c r="G15" i="1" a="1"/>
  <c r="G15" i="1" s="1"/>
  <c r="N15" i="1" a="1"/>
  <c r="N15" i="1" s="1"/>
  <c r="N14" i="1" a="1"/>
  <c r="N14" i="1" s="1"/>
  <c r="K14" i="1" a="1"/>
  <c r="K14" i="1" s="1"/>
  <c r="O16" i="1" a="1"/>
  <c r="O16" i="1" s="1"/>
  <c r="J14" i="1" a="1"/>
  <c r="J14" i="1" s="1"/>
  <c r="I14" i="1" a="1"/>
  <c r="I14" i="1" s="1"/>
  <c r="G22" i="1" a="1"/>
  <c r="G22" i="1" s="1"/>
  <c r="K26" i="1" a="1"/>
  <c r="K26" i="1" s="1"/>
  <c r="K22" i="1" a="1"/>
  <c r="K22" i="1" s="1"/>
  <c r="H21" i="1" a="1"/>
  <c r="H21" i="1" s="1"/>
  <c r="H26" i="1" a="1"/>
  <c r="H26" i="1" s="1"/>
  <c r="M15" i="1" a="1"/>
  <c r="M15" i="1" s="1"/>
  <c r="N26" i="1" a="1"/>
  <c r="N26" i="1" s="1"/>
  <c r="M26" i="1" a="1"/>
  <c r="M26" i="1" s="1"/>
  <c r="N16" i="1" a="1"/>
  <c r="N16" i="1" s="1"/>
  <c r="K15" i="1" a="1"/>
  <c r="K15" i="1" s="1"/>
  <c r="I22" i="1" a="1"/>
  <c r="I22" i="1" s="1"/>
  <c r="N17" i="1" a="1"/>
  <c r="N17" i="1" s="1"/>
  <c r="K16" i="1" a="1"/>
  <c r="K16" i="1" s="1"/>
  <c r="H15" i="1" a="1"/>
  <c r="H15" i="1" s="1"/>
  <c r="H14" i="1" a="1"/>
  <c r="H14" i="1" s="1"/>
  <c r="O26" i="1" a="1"/>
  <c r="O26" i="1" s="1"/>
  <c r="H23" i="1" a="1"/>
  <c r="H23" i="1" s="1"/>
  <c r="L15" i="1" a="1"/>
  <c r="L15" i="1" s="1"/>
  <c r="G26" i="1" a="1"/>
  <c r="G26" i="1" s="1"/>
  <c r="O22" i="1" a="1"/>
  <c r="O22" i="1" s="1"/>
  <c r="J21" i="1" a="1"/>
  <c r="J21" i="1" s="1"/>
  <c r="G21" i="1" a="1"/>
  <c r="G21" i="1" s="1"/>
  <c r="J26" i="1" a="1"/>
  <c r="J26" i="1" s="1"/>
  <c r="K20" i="1" a="1"/>
  <c r="K20" i="1" s="1"/>
  <c r="I16" i="1" a="1"/>
  <c r="I16" i="1" s="1"/>
  <c r="G16" i="1" a="1"/>
  <c r="G16" i="1" s="1"/>
  <c r="H16" i="1" a="1"/>
  <c r="H16" i="1" s="1"/>
  <c r="O14" i="1" a="1"/>
  <c r="O14" i="1" s="1"/>
  <c r="H25" i="1" a="1"/>
  <c r="H25" i="1" s="1"/>
  <c r="K12" i="1" a="1"/>
  <c r="K12" i="1" s="1"/>
  <c r="I12" i="1" a="1"/>
  <c r="I12" i="1" s="1"/>
  <c r="G13" i="1" a="1"/>
  <c r="G13" i="1" s="1"/>
  <c r="N24" i="1" a="1"/>
  <c r="N24" i="1" s="1"/>
  <c r="H22" i="1" a="1"/>
  <c r="H22" i="1" s="1"/>
  <c r="K19" i="1" a="1"/>
  <c r="K19" i="1" s="1"/>
  <c r="K13" i="1" a="1"/>
  <c r="K13" i="1" s="1"/>
  <c r="N12" i="1" a="1"/>
  <c r="N12" i="1" s="1"/>
  <c r="H12" i="1" a="1"/>
  <c r="H12" i="1" s="1"/>
  <c r="K11" i="1" a="1"/>
  <c r="K11" i="1" s="1"/>
  <c r="G25" i="1" a="1"/>
  <c r="G25" i="1" s="1"/>
  <c r="G18" i="1" a="1"/>
  <c r="G18" i="1" s="1"/>
  <c r="O24" i="1" a="1"/>
  <c r="O24" i="1" s="1"/>
  <c r="I20" i="1" a="1"/>
  <c r="I20" i="1" s="1"/>
  <c r="L13" i="1" a="1"/>
  <c r="L13" i="1" s="1"/>
  <c r="G19" i="1" a="1"/>
  <c r="G19" i="1" s="1"/>
  <c r="K23" i="1" a="1"/>
  <c r="K23" i="1" s="1"/>
  <c r="N22" i="1" a="1"/>
  <c r="N22" i="1" s="1"/>
  <c r="N20" i="1" a="1"/>
  <c r="N20" i="1" s="1"/>
  <c r="N18" i="1" a="1"/>
  <c r="N18" i="1" s="1"/>
  <c r="M20" i="1" a="1"/>
  <c r="M20" i="1" s="1"/>
  <c r="J19" i="1" a="1"/>
  <c r="J19" i="1" s="1"/>
  <c r="M18" i="1" a="1"/>
  <c r="M18" i="1" s="1"/>
  <c r="J17" i="1" a="1"/>
  <c r="J17" i="1" s="1"/>
  <c r="M16" i="1" a="1"/>
  <c r="M16" i="1" s="1"/>
  <c r="J15" i="1" a="1"/>
  <c r="J15" i="1" s="1"/>
  <c r="M14" i="1" a="1"/>
  <c r="M14" i="1" s="1"/>
  <c r="J13" i="1" a="1"/>
  <c r="J13" i="1" s="1"/>
  <c r="M12" i="1" a="1"/>
  <c r="M12" i="1" s="1"/>
  <c r="J11" i="1" a="1"/>
  <c r="J11" i="1" s="1"/>
  <c r="N13" i="1" a="1"/>
  <c r="N13" i="1" s="1"/>
  <c r="G20" i="1" a="1"/>
  <c r="G20" i="1" s="1"/>
  <c r="O20" i="1" a="1"/>
  <c r="O20" i="1" s="1"/>
  <c r="L11" i="1" a="1"/>
  <c r="L11" i="1" s="1"/>
  <c r="G12" i="1" a="1"/>
  <c r="G12" i="1" s="1"/>
  <c r="H24" i="1" a="1"/>
  <c r="H24" i="1" s="1"/>
  <c r="J25" i="1" a="1"/>
  <c r="J25" i="1" s="1"/>
  <c r="M22" i="1" a="1"/>
  <c r="M22" i="1" s="1"/>
  <c r="G17" i="1" a="1"/>
  <c r="G17" i="1" s="1"/>
  <c r="N25" i="1" a="1"/>
  <c r="N25" i="1" s="1"/>
  <c r="K24" i="1" a="1"/>
  <c r="K24" i="1" s="1"/>
  <c r="L25" i="1" a="1"/>
  <c r="L25" i="1" s="1"/>
  <c r="I24" i="1" a="1"/>
  <c r="I24" i="1" s="1"/>
  <c r="L23" i="1" a="1"/>
  <c r="L23" i="1" s="1"/>
  <c r="O12" i="1" a="1"/>
  <c r="O12" i="1" s="1"/>
  <c r="K25" i="1" a="1"/>
  <c r="K25" i="1" s="1"/>
  <c r="H20" i="1" a="1"/>
  <c r="H20" i="1" s="1"/>
  <c r="H18" i="1" a="1"/>
  <c r="H18" i="1" s="1"/>
  <c r="G24" i="1" a="1"/>
  <c r="G24" i="1" s="1"/>
  <c r="M24" i="1" a="1"/>
  <c r="M24" i="1" s="1"/>
  <c r="J23" i="1" a="1"/>
  <c r="J23" i="1" s="1"/>
  <c r="G23" i="1" a="1"/>
  <c r="G23" i="1" s="1"/>
  <c r="O25" i="1" a="1"/>
  <c r="O25" i="1" s="1"/>
  <c r="I25" i="1" a="1"/>
  <c r="I25" i="1" s="1"/>
  <c r="L24" i="1" a="1"/>
  <c r="L24" i="1" s="1"/>
  <c r="O23" i="1" a="1"/>
  <c r="O23" i="1" s="1"/>
  <c r="I23" i="1" a="1"/>
  <c r="I23" i="1" s="1"/>
  <c r="L22" i="1" a="1"/>
  <c r="L22" i="1" s="1"/>
  <c r="O21" i="1" a="1"/>
  <c r="O21" i="1" s="1"/>
  <c r="L20" i="1" a="1"/>
  <c r="L20" i="1" s="1"/>
  <c r="O19" i="1" a="1"/>
  <c r="O19" i="1" s="1"/>
  <c r="I19" i="1" a="1"/>
  <c r="I19" i="1" s="1"/>
  <c r="L18" i="1" a="1"/>
  <c r="L18" i="1" s="1"/>
  <c r="O17" i="1" a="1"/>
  <c r="O17" i="1" s="1"/>
  <c r="L16" i="1" a="1"/>
  <c r="L16" i="1" s="1"/>
  <c r="O15" i="1" a="1"/>
  <c r="O15" i="1" s="1"/>
  <c r="L14" i="1" a="1"/>
  <c r="L14" i="1" s="1"/>
  <c r="O13" i="1" a="1"/>
  <c r="O13" i="1" s="1"/>
  <c r="I13" i="1" a="1"/>
  <c r="I13" i="1" s="1"/>
  <c r="L12" i="1" a="1"/>
  <c r="L12" i="1" s="1"/>
  <c r="O11" i="1" a="1"/>
  <c r="O11" i="1" s="1"/>
  <c r="I11" i="1" a="1"/>
  <c r="I11" i="1" s="1"/>
  <c r="H11" i="1" a="1"/>
  <c r="H11" i="1" s="1"/>
  <c r="H13" i="1" a="1"/>
  <c r="H13" i="1" s="1"/>
  <c r="P28" i="1" l="1"/>
  <c r="I28" i="1"/>
  <c r="H28" i="1"/>
  <c r="J28" i="1"/>
  <c r="K28" i="1" l="1"/>
  <c r="L28" i="1" l="1"/>
  <c r="M28" i="1" l="1"/>
  <c r="N28" i="1" l="1"/>
  <c r="O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<sst xmlns="http://schemas.openxmlformats.org/spreadsheetml/2006/main" count="56" uniqueCount="25">
  <si>
    <t>investment_name</t>
  </si>
  <si>
    <t>investment_pct</t>
  </si>
  <si>
    <t>month_can_start_investing</t>
  </si>
  <si>
    <t>can_invest_every</t>
  </si>
  <si>
    <t>Caramelized Capital</t>
  </si>
  <si>
    <t>Gumball Growth Group</t>
  </si>
  <si>
    <t>Licorice Leverage Group</t>
  </si>
  <si>
    <t>LuxeLollipop Asset Management</t>
  </si>
  <si>
    <t>Marshmallow Margin Group</t>
  </si>
  <si>
    <t>final_payment_start_of_year</t>
  </si>
  <si>
    <t>first_payment_year</t>
  </si>
  <si>
    <t>second_payment_year</t>
  </si>
  <si>
    <t>Inflow</t>
  </si>
  <si>
    <t>Outflow</t>
  </si>
  <si>
    <t>Investment</t>
  </si>
  <si>
    <t>Amount</t>
  </si>
  <si>
    <t>Return</t>
  </si>
  <si>
    <t xml:space="preserve">Amount in month 1 ----&gt; </t>
  </si>
  <si>
    <t>Surplus Funds</t>
  </si>
  <si>
    <t xml:space="preserve"> 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</si>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</sst>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3" xfId="0" applyNumberFormat="1" applyBorder="1" applyAlignment="1">
      <alignment horizontal="center"/>
    </xf>
    <xf numFmtId="44" fontId="0" fillId="0" borderId="10" xfId="0" applyNumberFormat="1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10" fontId="0" fillId="0" borderId="13" xfId="1" applyNumberFormat="1" applyFon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/>
    <xf numFmtId="44" fontId="2" fillId="0" borderId="0" xfId="0" applyNumberFormat="1" applyFont="1"/>
    <xf numFmtId="44" fontId="0" fillId="0" borderId="0" xfId="0" applyNumberFormat="1"/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9"/>
  <sheetViews>
    <sheetView tabSelected="1" zoomScale="68" workbookViewId="0">
      <selection activeCell="M8" sqref="M8"/>
    </sheetView>
  </sheetViews>
  <sheetFormatPr defaultRowHeight="14.5" x14ac:dyDescent="0.35"/>
  <cols>
    <col min="2" max="2" width="28" bestFit="1" customWidth="1"/>
    <col min="3" max="3" width="13.7265625" bestFit="1" customWidth="1"/>
    <col min="4" max="4" width="23.7265625" bestFit="1" customWidth="1"/>
    <col min="5" max="5" width="15.26953125" bestFit="1" customWidth="1"/>
    <col min="7" max="7" width="12.54296875" bestFit="1" customWidth="1"/>
    <col min="8" max="8" width="38.90625" customWidth="1"/>
  </cols>
  <sheetData>
    <row r="2" spans="2:16" ht="15" thickBot="1" x14ac:dyDescent="0.4"/>
    <row r="3" spans="2:16" ht="15.5" thickBot="1" x14ac:dyDescent="0.4">
      <c r="B3" s="27" t="s">
        <v>14</v>
      </c>
      <c r="C3" s="28" t="s">
        <v>16</v>
      </c>
      <c r="D3" s="28" t="s">
        <v>12</v>
      </c>
      <c r="E3" s="29" t="s">
        <v>13</v>
      </c>
      <c r="H3" s="22" t="s">
        <v>4</v>
      </c>
      <c r="I3" s="23" t="s">
        <v>20</v>
      </c>
    </row>
    <row r="4" spans="2:16" ht="15.5" thickBot="1" x14ac:dyDescent="0.4">
      <c r="B4" s="5" t="s">
        <v>4</v>
      </c>
      <c r="C4" s="30">
        <v>1.9900000000000001E-2</v>
      </c>
      <c r="D4" s="2">
        <v>1</v>
      </c>
      <c r="E4" s="17">
        <v>1</v>
      </c>
      <c r="H4" s="24" t="s">
        <v>5</v>
      </c>
      <c r="I4" s="25" t="s">
        <v>21</v>
      </c>
    </row>
    <row r="5" spans="2:16" ht="15.5" thickBot="1" x14ac:dyDescent="0.4">
      <c r="B5" s="5" t="s">
        <v>5</v>
      </c>
      <c r="C5" s="30">
        <v>4.2200000000000001E-2</v>
      </c>
      <c r="D5" s="2">
        <v>1</v>
      </c>
      <c r="E5" s="17">
        <v>2</v>
      </c>
      <c r="H5" s="24" t="s">
        <v>6</v>
      </c>
      <c r="I5" s="25" t="s">
        <v>22</v>
      </c>
    </row>
    <row r="6" spans="2:16" ht="13.5" customHeight="1" thickBot="1" x14ac:dyDescent="0.4">
      <c r="B6" s="5" t="s">
        <v>6</v>
      </c>
      <c r="C6" s="30">
        <v>6.4500000000000002E-2</v>
      </c>
      <c r="D6" s="2">
        <v>2</v>
      </c>
      <c r="E6" s="17">
        <v>3</v>
      </c>
      <c r="H6" s="24" t="s">
        <v>7</v>
      </c>
      <c r="I6" s="25" t="s">
        <v>23</v>
      </c>
    </row>
    <row r="7" spans="2:16" ht="15.5" thickBot="1" x14ac:dyDescent="0.4">
      <c r="B7" s="5" t="s">
        <v>7</v>
      </c>
      <c r="C7" s="30">
        <v>8.7099999999999997E-2</v>
      </c>
      <c r="D7" s="2">
        <v>3</v>
      </c>
      <c r="E7" s="17">
        <v>4</v>
      </c>
      <c r="H7" s="24" t="s">
        <v>8</v>
      </c>
      <c r="I7" s="25" t="s">
        <v>24</v>
      </c>
    </row>
    <row r="8" spans="2:16" ht="15" thickBot="1" x14ac:dyDescent="0.4">
      <c r="B8" s="6" t="s">
        <v>8</v>
      </c>
      <c r="C8" s="31">
        <v>0.1094</v>
      </c>
      <c r="D8" s="7">
        <v>1</v>
      </c>
      <c r="E8" s="18">
        <v>5</v>
      </c>
    </row>
    <row r="9" spans="2:16" ht="15" thickBot="1" x14ac:dyDescent="0.4"/>
    <row r="10" spans="2:16" ht="15" thickBot="1" x14ac:dyDescent="0.4">
      <c r="B10" s="26" t="s">
        <v>14</v>
      </c>
      <c r="C10" s="1" t="s">
        <v>12</v>
      </c>
      <c r="D10" s="1" t="s">
        <v>13</v>
      </c>
      <c r="E10" s="1" t="s">
        <v>15</v>
      </c>
      <c r="F10" s="1" t="s">
        <v>16</v>
      </c>
      <c r="G10" s="14">
        <v>1</v>
      </c>
      <c r="H10" s="15">
        <v>2</v>
      </c>
      <c r="I10" s="15">
        <v>3</v>
      </c>
      <c r="J10" s="15">
        <v>4</v>
      </c>
      <c r="K10" s="15">
        <v>5</v>
      </c>
      <c r="L10" s="15">
        <v>6</v>
      </c>
      <c r="M10" s="15">
        <v>7</v>
      </c>
      <c r="N10" s="15">
        <v>8</v>
      </c>
      <c r="O10" s="15">
        <v>9</v>
      </c>
      <c r="P10" s="16">
        <v>10</v>
      </c>
    </row>
    <row r="11" spans="2:16" x14ac:dyDescent="0.35">
      <c r="B11" s="3" t="s">
        <v>4</v>
      </c>
      <c r="C11" s="4">
        <v>1</v>
      </c>
      <c r="D11" s="4">
        <v>2</v>
      </c>
      <c r="E11" s="8">
        <v>0</v>
      </c>
      <c r="F11" s="11">
        <f>_xlfn.XLOOKUP(B11,$B$4:$B$8,$C$4:$C$8)</f>
        <v>1.9900000000000001E-2</v>
      </c>
      <c r="G11" s="5" cm="1">
        <f t="array" ref="G11">_xlfn.IFS(
$C11=G$10,-1,
$D11=G$10, 1+$F11,
AND($C11&lt;G$10,$D11&gt;G$10),"&lt;---&gt;",
TRUE,"")</f>
        <v>-1</v>
      </c>
      <c r="H11" s="2" cm="1">
        <f t="array" ref="H11">_xlfn.IFS(
$C11=H$10,-1,
$D11=H$10, 1+$F11,
AND($C11&lt;H$10,$D11&gt;H$10),"&lt;---&gt;",
TRUE,"")</f>
        <v>1.0199</v>
      </c>
      <c r="I11" s="2" t="str" cm="1">
        <f t="array" ref="I11">_xlfn.IFS(
$C11=I$10,-1,
$D11=I$10, 1+$F11,
AND($C11&lt;I$10,$D11&gt;I$10),"&lt;---&gt;",
TRUE,"")</f>
        <v/>
      </c>
      <c r="J11" s="2" t="str" cm="1">
        <f t="array" ref="J11">_xlfn.IFS(
$C11=J$10,-1,
$D11=J$10, 1+$F11,
AND($C11&lt;J$10,$D11&gt;J$10),"&lt;---&gt;",
TRUE,"")</f>
        <v/>
      </c>
      <c r="K11" s="2" t="str" cm="1">
        <f t="array" ref="K11">_xlfn.IFS(
$C11=K$10,-1,
$D11=K$10, 1+$F11,
AND($C11&lt;K$10,$D11&gt;K$10),"&lt;---&gt;",
TRUE,"")</f>
        <v/>
      </c>
      <c r="L11" s="2" t="str" cm="1">
        <f t="array" ref="L11">_xlfn.IFS(
$C11=L$10,-1,
$D11=L$10, 1+$F11,
AND($C11&lt;L$10,$D11&gt;L$10),"&lt;---&gt;",
TRUE,"")</f>
        <v/>
      </c>
      <c r="M11" s="2" t="str" cm="1">
        <f t="array" ref="M11">_xlfn.IFS(
$C11=M$10,-1,
$D11=M$10, 1+$F11,
AND($C11&lt;M$10,$D11&gt;M$10),"&lt;---&gt;",
TRUE,"")</f>
        <v/>
      </c>
      <c r="N11" s="2" t="str" cm="1">
        <f t="array" ref="N11">_xlfn.IFS(
$C11=N$10,-1,
$D11=N$10, 1+$F11,
AND($C11&lt;N$10,$D11&gt;N$10),"&lt;---&gt;",
TRUE,"")</f>
        <v/>
      </c>
      <c r="O11" s="2" t="str" cm="1">
        <f t="array" ref="O11">_xlfn.IFS(
$C11=O$10,-1,
$D11=O$10, 1+$F11,
AND($C11&lt;O$10,$D11&gt;O$10),"&lt;---&gt;",
TRUE,"")</f>
        <v/>
      </c>
      <c r="P11" s="17" t="str" cm="1">
        <f t="array" ref="P11">_xlfn.IFS(
$C11=P$10,-1,
$D11=P$10, 1+$F11,
AND($C11&lt;P$10,$D11&gt;P$10),"&lt;---&gt;",
TRUE,"")</f>
        <v/>
      </c>
    </row>
    <row r="12" spans="2:16" x14ac:dyDescent="0.35">
      <c r="B12" s="5" t="s">
        <v>5</v>
      </c>
      <c r="C12" s="2">
        <v>1</v>
      </c>
      <c r="D12" s="2">
        <v>3</v>
      </c>
      <c r="E12" s="9">
        <v>655.0613458298244</v>
      </c>
      <c r="F12" s="12">
        <f>_xlfn.XLOOKUP(B12,$B$4:$B$8,$C$4:$C$8)</f>
        <v>4.2200000000000001E-2</v>
      </c>
      <c r="G12" s="5" cm="1">
        <f t="array" ref="G12">_xlfn.IFS(
$C12=G$10,-1,
$D12=G$10, 1+$F12,
AND($C12&lt;G$10,$D12&gt;G$10),"&lt;---&gt;",
TRUE,"")</f>
        <v>-1</v>
      </c>
      <c r="H12" s="2" t="str" cm="1">
        <f t="array" ref="H12">_xlfn.IFS(
$C12=H$10,-1,
$D12=H$10, 1+$F12,
AND($C12&lt;H$10,$D12&gt;H$10),"&lt;---&gt;",
TRUE,"")</f>
        <v>&lt;---&gt;</v>
      </c>
      <c r="I12" s="2" cm="1">
        <f t="array" ref="I12">_xlfn.IFS(
$C12=I$10,-1,
$D12=I$10, 1+$F12,
AND($C12&lt;I$10,$D12&gt;I$10),"&lt;---&gt;",
TRUE,"")</f>
        <v>1.0422</v>
      </c>
      <c r="J12" s="2" t="str" cm="1">
        <f t="array" ref="J12">_xlfn.IFS(
$C12=J$10,-1,
$D12=J$10, 1+$F12,
AND($C12&lt;J$10,$D12&gt;J$10),"&lt;---&gt;",
TRUE,"")</f>
        <v/>
      </c>
      <c r="K12" s="2" t="str" cm="1">
        <f t="array" ref="K12">_xlfn.IFS(
$C12=K$10,-1,
$D12=K$10, 1+$F12,
AND($C12&lt;K$10,$D12&gt;K$10),"&lt;---&gt;",
TRUE,"")</f>
        <v/>
      </c>
      <c r="L12" s="2" t="str" cm="1">
        <f t="array" ref="L12">_xlfn.IFS(
$C12=L$10,-1,
$D12=L$10, 1+$F12,
AND($C12&lt;L$10,$D12&gt;L$10),"&lt;---&gt;",
TRUE,"")</f>
        <v/>
      </c>
      <c r="M12" s="2" t="str" cm="1">
        <f t="array" ref="M12">_xlfn.IFS(
$C12=M$10,-1,
$D12=M$10, 1+$F12,
AND($C12&lt;M$10,$D12&gt;M$10),"&lt;---&gt;",
TRUE,"")</f>
        <v/>
      </c>
      <c r="N12" s="2" t="str" cm="1">
        <f t="array" ref="N12">_xlfn.IFS(
$C12=N$10,-1,
$D12=N$10, 1+$F12,
AND($C12&lt;N$10,$D12&gt;N$10),"&lt;---&gt;",
TRUE,"")</f>
        <v/>
      </c>
      <c r="O12" s="2" t="str" cm="1">
        <f t="array" ref="O12">_xlfn.IFS(
$C12=O$10,-1,
$D12=O$10, 1+$F12,
AND($C12&lt;O$10,$D12&gt;O$10),"&lt;---&gt;",
TRUE,"")</f>
        <v/>
      </c>
      <c r="P12" s="17" t="str" cm="1">
        <f t="array" ref="P12">_xlfn.IFS(
$C12=P$10,-1,
$D12=P$10, 1+$F12,
AND($C12&lt;P$10,$D12&gt;P$10),"&lt;---&gt;",
TRUE,"")</f>
        <v/>
      </c>
    </row>
    <row r="13" spans="2:16" x14ac:dyDescent="0.35">
      <c r="B13" s="5" t="s">
        <v>8</v>
      </c>
      <c r="C13" s="2">
        <v>1</v>
      </c>
      <c r="D13" s="2">
        <v>6</v>
      </c>
      <c r="E13" s="9">
        <v>225.34703443302686</v>
      </c>
      <c r="F13" s="12">
        <f>_xlfn.XLOOKUP(B13,$B$4:$B$8,$C$4:$C$8)</f>
        <v>0.1094</v>
      </c>
      <c r="G13" s="5" cm="1">
        <f t="array" ref="G13">_xlfn.IFS(
$C13=G$10,-1,
$D13=G$10, 1+$F13,
AND($C13&lt;G$10,$D13&gt;G$10),"&lt;---&gt;",
TRUE,"")</f>
        <v>-1</v>
      </c>
      <c r="H13" s="2" t="str" cm="1">
        <f t="array" ref="H13">_xlfn.IFS(
$C13=H$10,-1,
$D13=H$10, 1+$F13,
AND($C13&lt;H$10,$D13&gt;H$10),"&lt;---&gt;",
TRUE,"")</f>
        <v>&lt;---&gt;</v>
      </c>
      <c r="I13" s="2" t="str" cm="1">
        <f t="array" ref="I13">_xlfn.IFS(
$C13=I$10,-1,
$D13=I$10, 1+$F13,
AND($C13&lt;I$10,$D13&gt;I$10),"&lt;---&gt;",
TRUE,"")</f>
        <v>&lt;---&gt;</v>
      </c>
      <c r="J13" s="2" t="str" cm="1">
        <f t="array" ref="J13">_xlfn.IFS(
$C13=J$10,-1,
$D13=J$10, 1+$F13,
AND($C13&lt;J$10,$D13&gt;J$10),"&lt;---&gt;",
TRUE,"")</f>
        <v>&lt;---&gt;</v>
      </c>
      <c r="K13" s="2" t="str" cm="1">
        <f t="array" ref="K13">_xlfn.IFS(
$C13=K$10,-1,
$D13=K$10, 1+$F13,
AND($C13&lt;K$10,$D13&gt;K$10),"&lt;---&gt;",
TRUE,"")</f>
        <v>&lt;---&gt;</v>
      </c>
      <c r="L13" s="2" cm="1">
        <f t="array" ref="L13">_xlfn.IFS(
$C13=L$10,-1,
$D13=L$10, 1+$F13,
AND($C13&lt;L$10,$D13&gt;L$10),"&lt;---&gt;",
TRUE,"")</f>
        <v>1.1093999999999999</v>
      </c>
      <c r="M13" s="2" t="str" cm="1">
        <f t="array" ref="M13">_xlfn.IFS(
$C13=M$10,-1,
$D13=M$10, 1+$F13,
AND($C13&lt;M$10,$D13&gt;M$10),"&lt;---&gt;",
TRUE,"")</f>
        <v/>
      </c>
      <c r="N13" s="2" t="str" cm="1">
        <f t="array" ref="N13">_xlfn.IFS(
$C13=N$10,-1,
$D13=N$10, 1+$F13,
AND($C13&lt;N$10,$D13&gt;N$10),"&lt;---&gt;",
TRUE,"")</f>
        <v/>
      </c>
      <c r="O13" s="2" t="str" cm="1">
        <f t="array" ref="O13">_xlfn.IFS(
$C13=O$10,-1,
$D13=O$10, 1+$F13,
AND($C13&lt;O$10,$D13&gt;O$10),"&lt;---&gt;",
TRUE,"")</f>
        <v/>
      </c>
      <c r="P13" s="17" t="str" cm="1">
        <f t="array" ref="P13">_xlfn.IFS(
$C13=P$10,-1,
$D13=P$10, 1+$F13,
AND($C13&lt;P$10,$D13&gt;P$10),"&lt;---&gt;",
TRUE,"")</f>
        <v/>
      </c>
    </row>
    <row r="14" spans="2:16" x14ac:dyDescent="0.35">
      <c r="B14" s="5" t="s">
        <v>4</v>
      </c>
      <c r="C14" s="2">
        <v>2</v>
      </c>
      <c r="D14" s="2">
        <v>3</v>
      </c>
      <c r="E14" s="9">
        <v>0</v>
      </c>
      <c r="F14" s="12">
        <f>_xlfn.XLOOKUP(B14,$B$4:$B$8,$C$4:$C$8)</f>
        <v>1.9900000000000001E-2</v>
      </c>
      <c r="G14" s="5" t="str" cm="1">
        <f t="array" ref="G14">_xlfn.IFS(
$C14=G$10,-1,
$D14=G$10, 1+$F14,
AND($C14&lt;G$10,$D14&gt;G$10),"&lt;---&gt;",
TRUE,"")</f>
        <v/>
      </c>
      <c r="H14" s="2" cm="1">
        <f t="array" ref="H14">_xlfn.IFS(
$C14=H$10,-1,
$D14=H$10, 1+$F14,
AND($C14&lt;H$10,$D14&gt;H$10),"&lt;---&gt;",
TRUE,"")</f>
        <v>-1</v>
      </c>
      <c r="I14" s="2" cm="1">
        <f t="array" ref="I14">_xlfn.IFS(
$C14=I$10,-1,
$D14=I$10, 1+$F14,
AND($C14&lt;I$10,$D14&gt;I$10),"&lt;---&gt;",
TRUE,"")</f>
        <v>1.0199</v>
      </c>
      <c r="J14" s="2" t="str" cm="1">
        <f t="array" ref="J14">_xlfn.IFS(
$C14=J$10,-1,
$D14=J$10, 1+$F14,
AND($C14&lt;J$10,$D14&gt;J$10),"&lt;---&gt;",
TRUE,"")</f>
        <v/>
      </c>
      <c r="K14" s="2" t="str" cm="1">
        <f t="array" ref="K14">_xlfn.IFS(
$C14=K$10,-1,
$D14=K$10, 1+$F14,
AND($C14&lt;K$10,$D14&gt;K$10),"&lt;---&gt;",
TRUE,"")</f>
        <v/>
      </c>
      <c r="L14" s="2" t="str" cm="1">
        <f t="array" ref="L14">_xlfn.IFS(
$C14=L$10,-1,
$D14=L$10, 1+$F14,
AND($C14&lt;L$10,$D14&gt;L$10),"&lt;---&gt;",
TRUE,"")</f>
        <v/>
      </c>
      <c r="M14" s="2" t="str" cm="1">
        <f t="array" ref="M14">_xlfn.IFS(
$C14=M$10,-1,
$D14=M$10, 1+$F14,
AND($C14&lt;M$10,$D14&gt;M$10),"&lt;---&gt;",
TRUE,"")</f>
        <v/>
      </c>
      <c r="N14" s="2" t="str" cm="1">
        <f t="array" ref="N14">_xlfn.IFS(
$C14=N$10,-1,
$D14=N$10, 1+$F14,
AND($C14&lt;N$10,$D14&gt;N$10),"&lt;---&gt;",
TRUE,"")</f>
        <v/>
      </c>
      <c r="O14" s="2" t="str" cm="1">
        <f t="array" ref="O14">_xlfn.IFS(
$C14=O$10,-1,
$D14=O$10, 1+$F14,
AND($C14&lt;O$10,$D14&gt;O$10),"&lt;---&gt;",
TRUE,"")</f>
        <v/>
      </c>
      <c r="P14" s="17" t="str" cm="1">
        <f t="array" ref="P14">_xlfn.IFS(
$C14=P$10,-1,
$D14=P$10, 1+$F14,
AND($C14&lt;P$10,$D14&gt;P$10),"&lt;---&gt;",
TRUE,"")</f>
        <v/>
      </c>
    </row>
    <row r="15" spans="2:16" x14ac:dyDescent="0.35">
      <c r="B15" s="5" t="s">
        <v>6</v>
      </c>
      <c r="C15" s="2">
        <v>2</v>
      </c>
      <c r="D15" s="2">
        <v>5</v>
      </c>
      <c r="E15" s="9">
        <v>0</v>
      </c>
      <c r="F15" s="12">
        <f>_xlfn.XLOOKUP(B15,$B$4:$B$8,$C$4:$C$8)</f>
        <v>6.4500000000000002E-2</v>
      </c>
      <c r="G15" s="5" t="str" cm="1">
        <f t="array" ref="G15">_xlfn.IFS(
$C15=G$10,-1,
$D15=G$10, 1+$F15,
AND($C15&lt;G$10,$D15&gt;G$10),"&lt;---&gt;",
TRUE,"")</f>
        <v/>
      </c>
      <c r="H15" s="2" cm="1">
        <f t="array" ref="H15">_xlfn.IFS(
$C15=H$10,-1,
$D15=H$10, 1+$F15,
AND($C15&lt;H$10,$D15&gt;H$10),"&lt;---&gt;",
TRUE,"")</f>
        <v>-1</v>
      </c>
      <c r="I15" s="2" t="str" cm="1">
        <f t="array" ref="I15">_xlfn.IFS(
$C15=I$10,-1,
$D15=I$10, 1+$F15,
AND($C15&lt;I$10,$D15&gt;I$10),"&lt;---&gt;",
TRUE,"")</f>
        <v>&lt;---&gt;</v>
      </c>
      <c r="J15" s="2" t="str" cm="1">
        <f t="array" ref="J15">_xlfn.IFS(
$C15=J$10,-1,
$D15=J$10, 1+$F15,
AND($C15&lt;J$10,$D15&gt;J$10),"&lt;---&gt;",
TRUE,"")</f>
        <v>&lt;---&gt;</v>
      </c>
      <c r="K15" s="2" cm="1">
        <f t="array" ref="K15">_xlfn.IFS(
$C15=K$10,-1,
$D15=K$10, 1+$F15,
AND($C15&lt;K$10,$D15&gt;K$10),"&lt;---&gt;",
TRUE,"")</f>
        <v>1.0645</v>
      </c>
      <c r="L15" s="2" t="str" cm="1">
        <f t="array" ref="L15">_xlfn.IFS(
$C15=L$10,-1,
$D15=L$10, 1+$F15,
AND($C15&lt;L$10,$D15&gt;L$10),"&lt;---&gt;",
TRUE,"")</f>
        <v/>
      </c>
      <c r="M15" s="2" t="str" cm="1">
        <f t="array" ref="M15">_xlfn.IFS(
$C15=M$10,-1,
$D15=M$10, 1+$F15,
AND($C15&lt;M$10,$D15&gt;M$10),"&lt;---&gt;",
TRUE,"")</f>
        <v/>
      </c>
      <c r="N15" s="2" t="str" cm="1">
        <f t="array" ref="N15">_xlfn.IFS(
$C15=N$10,-1,
$D15=N$10, 1+$F15,
AND($C15&lt;N$10,$D15&gt;N$10),"&lt;---&gt;",
TRUE,"")</f>
        <v/>
      </c>
      <c r="O15" s="2" t="str" cm="1">
        <f t="array" ref="O15">_xlfn.IFS(
$C15=O$10,-1,
$D15=O$10, 1+$F15,
AND($C15&lt;O$10,$D15&gt;O$10),"&lt;---&gt;",
TRUE,"")</f>
        <v/>
      </c>
      <c r="P15" s="17" t="str" cm="1">
        <f t="array" ref="P15">_xlfn.IFS(
$C15=P$10,-1,
$D15=P$10, 1+$F15,
AND($C15&lt;P$10,$D15&gt;P$10),"&lt;---&gt;",
TRUE,"")</f>
        <v/>
      </c>
    </row>
    <row r="16" spans="2:16" x14ac:dyDescent="0.35">
      <c r="B16" s="5" t="s">
        <v>4</v>
      </c>
      <c r="C16" s="2">
        <v>3</v>
      </c>
      <c r="D16" s="2">
        <v>4</v>
      </c>
      <c r="E16" s="9">
        <v>0</v>
      </c>
      <c r="F16" s="12">
        <f>_xlfn.XLOOKUP(B16,$B$4:$B$8,$C$4:$C$8)</f>
        <v>1.9900000000000001E-2</v>
      </c>
      <c r="G16" s="5" t="str" cm="1">
        <f t="array" ref="G16">_xlfn.IFS(
$C16=G$10,-1,
$D16=G$10, 1+$F16,
AND($C16&lt;G$10,$D16&gt;G$10),"&lt;---&gt;",
TRUE,"")</f>
        <v/>
      </c>
      <c r="H16" s="2" t="str" cm="1">
        <f t="array" ref="H16">_xlfn.IFS(
$C16=H$10,-1,
$D16=H$10, 1+$F16,
AND($C16&lt;H$10,$D16&gt;H$10),"&lt;---&gt;",
TRUE,"")</f>
        <v/>
      </c>
      <c r="I16" s="2" cm="1">
        <f t="array" ref="I16">_xlfn.IFS(
$C16=I$10,-1,
$D16=I$10, 1+$F16,
AND($C16&lt;I$10,$D16&gt;I$10),"&lt;---&gt;",
TRUE,"")</f>
        <v>-1</v>
      </c>
      <c r="J16" s="2" cm="1">
        <f t="array" ref="J16">_xlfn.IFS(
$C16=J$10,-1,
$D16=J$10, 1+$F16,
AND($C16&lt;J$10,$D16&gt;J$10),"&lt;---&gt;",
TRUE,"")</f>
        <v>1.0199</v>
      </c>
      <c r="K16" s="2" t="str" cm="1">
        <f t="array" ref="K16">_xlfn.IFS(
$C16=K$10,-1,
$D16=K$10, 1+$F16,
AND($C16&lt;K$10,$D16&gt;K$10),"&lt;---&gt;",
TRUE,"")</f>
        <v/>
      </c>
      <c r="L16" s="2" t="str" cm="1">
        <f t="array" ref="L16">_xlfn.IFS(
$C16=L$10,-1,
$D16=L$10, 1+$F16,
AND($C16&lt;L$10,$D16&gt;L$10),"&lt;---&gt;",
TRUE,"")</f>
        <v/>
      </c>
      <c r="M16" s="2" t="str" cm="1">
        <f t="array" ref="M16">_xlfn.IFS(
$C16=M$10,-1,
$D16=M$10, 1+$F16,
AND($C16&lt;M$10,$D16&gt;M$10),"&lt;---&gt;",
TRUE,"")</f>
        <v/>
      </c>
      <c r="N16" s="2" t="str" cm="1">
        <f t="array" ref="N16">_xlfn.IFS(
$C16=N$10,-1,
$D16=N$10, 1+$F16,
AND($C16&lt;N$10,$D16&gt;N$10),"&lt;---&gt;",
TRUE,"")</f>
        <v/>
      </c>
      <c r="O16" s="2" t="str" cm="1">
        <f t="array" ref="O16">_xlfn.IFS(
$C16=O$10,-1,
$D16=O$10, 1+$F16,
AND($C16&lt;O$10,$D16&gt;O$10),"&lt;---&gt;",
TRUE,"")</f>
        <v/>
      </c>
      <c r="P16" s="17" t="str" cm="1">
        <f t="array" ref="P16">_xlfn.IFS(
$C16=P$10,-1,
$D16=P$10, 1+$F16,
AND($C16&lt;P$10,$D16&gt;P$10),"&lt;---&gt;",
TRUE,"")</f>
        <v/>
      </c>
    </row>
    <row r="17" spans="2:20" x14ac:dyDescent="0.35">
      <c r="B17" s="5" t="s">
        <v>5</v>
      </c>
      <c r="C17" s="2">
        <v>3</v>
      </c>
      <c r="D17" s="2">
        <v>5</v>
      </c>
      <c r="E17" s="9">
        <v>0</v>
      </c>
      <c r="F17" s="12">
        <f>_xlfn.XLOOKUP(B17,$B$4:$B$8,$C$4:$C$8)</f>
        <v>4.2200000000000001E-2</v>
      </c>
      <c r="G17" s="5" t="str" cm="1">
        <f t="array" ref="G17">_xlfn.IFS(
$C17=G$10,-1,
$D17=G$10, 1+$F17,
AND($C17&lt;G$10,$D17&gt;G$10),"&lt;---&gt;",
TRUE,"")</f>
        <v/>
      </c>
      <c r="H17" s="2" t="str" cm="1">
        <f t="array" ref="H17">_xlfn.IFS(
$C17=H$10,-1,
$D17=H$10, 1+$F17,
AND($C17&lt;H$10,$D17&gt;H$10),"&lt;---&gt;",
TRUE,"")</f>
        <v/>
      </c>
      <c r="I17" s="2" cm="1">
        <f t="array" ref="I17">_xlfn.IFS(
$C17=I$10,-1,
$D17=I$10, 1+$F17,
AND($C17&lt;I$10,$D17&gt;I$10),"&lt;---&gt;",
TRUE,"")</f>
        <v>-1</v>
      </c>
      <c r="J17" s="2" t="str" cm="1">
        <f t="array" ref="J17">_xlfn.IFS(
$C17=J$10,-1,
$D17=J$10, 1+$F17,
AND($C17&lt;J$10,$D17&gt;J$10),"&lt;---&gt;",
TRUE,"")</f>
        <v>&lt;---&gt;</v>
      </c>
      <c r="K17" s="2" cm="1">
        <f t="array" ref="K17">_xlfn.IFS(
$C17=K$10,-1,
$D17=K$10, 1+$F17,
AND($C17&lt;K$10,$D17&gt;K$10),"&lt;---&gt;",
TRUE,"")</f>
        <v>1.0422</v>
      </c>
      <c r="L17" s="2" t="str" cm="1">
        <f t="array" ref="L17">_xlfn.IFS(
$C17=L$10,-1,
$D17=L$10, 1+$F17,
AND($C17&lt;L$10,$D17&gt;L$10),"&lt;---&gt;",
TRUE,"")</f>
        <v/>
      </c>
      <c r="M17" s="2" t="str" cm="1">
        <f t="array" ref="M17">_xlfn.IFS(
$C17=M$10,-1,
$D17=M$10, 1+$F17,
AND($C17&lt;M$10,$D17&gt;M$10),"&lt;---&gt;",
TRUE,"")</f>
        <v/>
      </c>
      <c r="N17" s="2" t="str" cm="1">
        <f t="array" ref="N17">_xlfn.IFS(
$C17=N$10,-1,
$D17=N$10, 1+$F17,
AND($C17&lt;N$10,$D17&gt;N$10),"&lt;---&gt;",
TRUE,"")</f>
        <v/>
      </c>
      <c r="O17" s="2" t="str" cm="1">
        <f t="array" ref="O17">_xlfn.IFS(
$C17=O$10,-1,
$D17=O$10, 1+$F17,
AND($C17&lt;O$10,$D17&gt;O$10),"&lt;---&gt;",
TRUE,"")</f>
        <v/>
      </c>
      <c r="P17" s="17" t="str" cm="1">
        <f t="array" ref="P17">_xlfn.IFS(
$C17=P$10,-1,
$D17=P$10, 1+$F17,
AND($C17&lt;P$10,$D17&gt;P$10),"&lt;---&gt;",
TRUE,"")</f>
        <v/>
      </c>
    </row>
    <row r="18" spans="2:20" x14ac:dyDescent="0.35">
      <c r="B18" s="5" t="s">
        <v>7</v>
      </c>
      <c r="C18" s="2">
        <v>3</v>
      </c>
      <c r="D18" s="2">
        <v>7</v>
      </c>
      <c r="E18" s="9">
        <v>432.70493462384309</v>
      </c>
      <c r="F18" s="12">
        <f>_xlfn.XLOOKUP(B18,$B$4:$B$8,$C$4:$C$8)</f>
        <v>8.7099999999999997E-2</v>
      </c>
      <c r="G18" s="5" t="str" cm="1">
        <f t="array" ref="G18">_xlfn.IFS(
$C18=G$10,-1,
$D18=G$10, 1+$F18,
AND($C18&lt;G$10,$D18&gt;G$10),"&lt;---&gt;",
TRUE,"")</f>
        <v/>
      </c>
      <c r="H18" s="2" t="str" cm="1">
        <f t="array" ref="H18">_xlfn.IFS(
$C18=H$10,-1,
$D18=H$10, 1+$F18,
AND($C18&lt;H$10,$D18&gt;H$10),"&lt;---&gt;",
TRUE,"")</f>
        <v/>
      </c>
      <c r="I18" s="2" cm="1">
        <f t="array" ref="I18">_xlfn.IFS(
$C18=I$10,-1,
$D18=I$10, 1+$F18,
AND($C18&lt;I$10,$D18&gt;I$10),"&lt;---&gt;",
TRUE,"")</f>
        <v>-1</v>
      </c>
      <c r="J18" s="2" t="str" cm="1">
        <f t="array" ref="J18">_xlfn.IFS(
$C18=J$10,-1,
$D18=J$10, 1+$F18,
AND($C18&lt;J$10,$D18&gt;J$10),"&lt;---&gt;",
TRUE,"")</f>
        <v>&lt;---&gt;</v>
      </c>
      <c r="K18" s="2" t="str" cm="1">
        <f t="array" ref="K18">_xlfn.IFS(
$C18=K$10,-1,
$D18=K$10, 1+$F18,
AND($C18&lt;K$10,$D18&gt;K$10),"&lt;---&gt;",
TRUE,"")</f>
        <v>&lt;---&gt;</v>
      </c>
      <c r="L18" s="2" t="str" cm="1">
        <f t="array" ref="L18">_xlfn.IFS(
$C18=L$10,-1,
$D18=L$10, 1+$F18,
AND($C18&lt;L$10,$D18&gt;L$10),"&lt;---&gt;",
TRUE,"")</f>
        <v>&lt;---&gt;</v>
      </c>
      <c r="M18" s="2" cm="1">
        <f t="array" ref="M18">_xlfn.IFS(
$C18=M$10,-1,
$D18=M$10, 1+$F18,
AND($C18&lt;M$10,$D18&gt;M$10),"&lt;---&gt;",
TRUE,"")</f>
        <v>1.0871</v>
      </c>
      <c r="N18" s="2" t="str" cm="1">
        <f t="array" ref="N18">_xlfn.IFS(
$C18=N$10,-1,
$D18=N$10, 1+$F18,
AND($C18&lt;N$10,$D18&gt;N$10),"&lt;---&gt;",
TRUE,"")</f>
        <v/>
      </c>
      <c r="O18" s="2" t="str" cm="1">
        <f t="array" ref="O18">_xlfn.IFS(
$C18=O$10,-1,
$D18=O$10, 1+$F18,
AND($C18&lt;O$10,$D18&gt;O$10),"&lt;---&gt;",
TRUE,"")</f>
        <v/>
      </c>
      <c r="P18" s="17" t="str" cm="1">
        <f t="array" ref="P18">_xlfn.IFS(
$C18=P$10,-1,
$D18=P$10, 1+$F18,
AND($C18&lt;P$10,$D18&gt;P$10),"&lt;---&gt;",
TRUE,"")</f>
        <v/>
      </c>
    </row>
    <row r="19" spans="2:20" x14ac:dyDescent="0.35">
      <c r="B19" s="5" t="s">
        <v>4</v>
      </c>
      <c r="C19" s="2">
        <v>4</v>
      </c>
      <c r="D19" s="2">
        <v>5</v>
      </c>
      <c r="E19" s="9">
        <v>0</v>
      </c>
      <c r="F19" s="12">
        <f>_xlfn.XLOOKUP(B19,$B$4:$B$8,$C$4:$C$8)</f>
        <v>1.9900000000000001E-2</v>
      </c>
      <c r="G19" s="5" t="str" cm="1">
        <f t="array" ref="G19">_xlfn.IFS(
$C19=G$10,-1,
$D19=G$10, 1+$F19,
AND($C19&lt;G$10,$D19&gt;G$10),"&lt;---&gt;",
TRUE,"")</f>
        <v/>
      </c>
      <c r="H19" s="2" t="str" cm="1">
        <f t="array" ref="H19">_xlfn.IFS(
$C19=H$10,-1,
$D19=H$10, 1+$F19,
AND($C19&lt;H$10,$D19&gt;H$10),"&lt;---&gt;",
TRUE,"")</f>
        <v/>
      </c>
      <c r="I19" s="2" t="str" cm="1">
        <f t="array" ref="I19">_xlfn.IFS(
$C19=I$10,-1,
$D19=I$10, 1+$F19,
AND($C19&lt;I$10,$D19&gt;I$10),"&lt;---&gt;",
TRUE,"")</f>
        <v/>
      </c>
      <c r="J19" s="2" cm="1">
        <f t="array" ref="J19">_xlfn.IFS(
$C19=J$10,-1,
$D19=J$10, 1+$F19,
AND($C19&lt;J$10,$D19&gt;J$10),"&lt;---&gt;",
TRUE,"")</f>
        <v>-1</v>
      </c>
      <c r="K19" s="2" cm="1">
        <f t="array" ref="K19">_xlfn.IFS(
$C19=K$10,-1,
$D19=K$10, 1+$F19,
AND($C19&lt;K$10,$D19&gt;K$10),"&lt;---&gt;",
TRUE,"")</f>
        <v>1.0199</v>
      </c>
      <c r="L19" s="2" t="str" cm="1">
        <f t="array" ref="L19">_xlfn.IFS(
$C19=L$10,-1,
$D19=L$10, 1+$F19,
AND($C19&lt;L$10,$D19&gt;L$10),"&lt;---&gt;",
TRUE,"")</f>
        <v/>
      </c>
      <c r="M19" s="2" t="str" cm="1">
        <f t="array" ref="M19">_xlfn.IFS(
$C19=M$10,-1,
$D19=M$10, 1+$F19,
AND($C19&lt;M$10,$D19&gt;M$10),"&lt;---&gt;",
TRUE,"")</f>
        <v/>
      </c>
      <c r="N19" s="2" t="str" cm="1">
        <f t="array" ref="N19">_xlfn.IFS(
$C19=N$10,-1,
$D19=N$10, 1+$F19,
AND($C19&lt;N$10,$D19&gt;N$10),"&lt;---&gt;",
TRUE,"")</f>
        <v/>
      </c>
      <c r="O19" s="2" t="str" cm="1">
        <f t="array" ref="O19">_xlfn.IFS(
$C19=O$10,-1,
$D19=O$10, 1+$F19,
AND($C19&lt;O$10,$D19&gt;O$10),"&lt;---&gt;",
TRUE,"")</f>
        <v/>
      </c>
      <c r="P19" s="17" t="str" cm="1">
        <f t="array" ref="P19">_xlfn.IFS(
$C19=P$10,-1,
$D19=P$10, 1+$F19,
AND($C19&lt;P$10,$D19&gt;P$10),"&lt;---&gt;",
TRUE,"")</f>
        <v/>
      </c>
    </row>
    <row r="20" spans="2:20" x14ac:dyDescent="0.35">
      <c r="B20" s="5" t="s">
        <v>4</v>
      </c>
      <c r="C20" s="2">
        <v>5</v>
      </c>
      <c r="D20" s="2">
        <v>6</v>
      </c>
      <c r="E20" s="9">
        <v>0</v>
      </c>
      <c r="F20" s="12">
        <f>_xlfn.XLOOKUP(B20,$B$4:$B$8,$C$4:$C$8)</f>
        <v>1.9900000000000001E-2</v>
      </c>
      <c r="G20" s="5" t="str" cm="1">
        <f t="array" ref="G20">_xlfn.IFS(
$C20=G$10,-1,
$D20=G$10, 1+$F20,
AND($C20&lt;G$10,$D20&gt;G$10),"&lt;---&gt;",
TRUE,"")</f>
        <v/>
      </c>
      <c r="H20" s="2" t="str" cm="1">
        <f t="array" ref="H20">_xlfn.IFS(
$C20=H$10,-1,
$D20=H$10, 1+$F20,
AND($C20&lt;H$10,$D20&gt;H$10),"&lt;---&gt;",
TRUE,"")</f>
        <v/>
      </c>
      <c r="I20" s="2" t="str" cm="1">
        <f t="array" ref="I20">_xlfn.IFS(
$C20=I$10,-1,
$D20=I$10, 1+$F20,
AND($C20&lt;I$10,$D20&gt;I$10),"&lt;---&gt;",
TRUE,"")</f>
        <v/>
      </c>
      <c r="J20" s="2" t="str" cm="1">
        <f t="array" ref="J20">_xlfn.IFS(
$C20=J$10,-1,
$D20=J$10, 1+$F20,
AND($C20&lt;J$10,$D20&gt;J$10),"&lt;---&gt;",
TRUE,"")</f>
        <v/>
      </c>
      <c r="K20" s="2" cm="1">
        <f t="array" ref="K20">_xlfn.IFS(
$C20=K$10,-1,
$D20=K$10, 1+$F20,
AND($C20&lt;K$10,$D20&gt;K$10),"&lt;---&gt;",
TRUE,"")</f>
        <v>-1</v>
      </c>
      <c r="L20" s="2" cm="1">
        <f t="array" ref="L20">_xlfn.IFS(
$C20=L$10,-1,
$D20=L$10, 1+$F20,
AND($C20&lt;L$10,$D20&gt;L$10),"&lt;---&gt;",
TRUE,"")</f>
        <v>1.0199</v>
      </c>
      <c r="M20" s="2" t="str" cm="1">
        <f t="array" ref="M20">_xlfn.IFS(
$C20=M$10,-1,
$D20=M$10, 1+$F20,
AND($C20&lt;M$10,$D20&gt;M$10),"&lt;---&gt;",
TRUE,"")</f>
        <v/>
      </c>
      <c r="N20" s="2" t="str" cm="1">
        <f t="array" ref="N20">_xlfn.IFS(
$C20=N$10,-1,
$D20=N$10, 1+$F20,
AND($C20&lt;N$10,$D20&gt;N$10),"&lt;---&gt;",
TRUE,"")</f>
        <v/>
      </c>
      <c r="O20" s="2" t="str" cm="1">
        <f t="array" ref="O20">_xlfn.IFS(
$C20=O$10,-1,
$D20=O$10, 1+$F20,
AND($C20&lt;O$10,$D20&gt;O$10),"&lt;---&gt;",
TRUE,"")</f>
        <v/>
      </c>
      <c r="P20" s="17" t="str" cm="1">
        <f t="array" ref="P20">_xlfn.IFS(
$C20=P$10,-1,
$D20=P$10, 1+$F20,
AND($C20&lt;P$10,$D20&gt;P$10),"&lt;---&gt;",
TRUE,"")</f>
        <v/>
      </c>
      <c r="T20" t="s">
        <v>19</v>
      </c>
    </row>
    <row r="21" spans="2:20" x14ac:dyDescent="0.35">
      <c r="B21" s="5" t="s">
        <v>5</v>
      </c>
      <c r="C21" s="2">
        <v>5</v>
      </c>
      <c r="D21" s="2">
        <v>7</v>
      </c>
      <c r="E21" s="9">
        <v>0</v>
      </c>
      <c r="F21" s="12">
        <f>_xlfn.XLOOKUP(B21,$B$4:$B$8,$C$4:$C$8)</f>
        <v>4.2200000000000001E-2</v>
      </c>
      <c r="G21" s="5" t="str" cm="1">
        <f t="array" ref="G21">_xlfn.IFS(
$C21=G$10,-1,
$D21=G$10, 1+$F21,
AND($C21&lt;G$10,$D21&gt;G$10),"&lt;---&gt;",
TRUE,"")</f>
        <v/>
      </c>
      <c r="H21" s="2" t="str" cm="1">
        <f t="array" ref="H21">_xlfn.IFS(
$C21=H$10,-1,
$D21=H$10, 1+$F21,
AND($C21&lt;H$10,$D21&gt;H$10),"&lt;---&gt;",
TRUE,"")</f>
        <v/>
      </c>
      <c r="I21" s="2" t="str" cm="1">
        <f t="array" ref="I21">_xlfn.IFS(
$C21=I$10,-1,
$D21=I$10, 1+$F21,
AND($C21&lt;I$10,$D21&gt;I$10),"&lt;---&gt;",
TRUE,"")</f>
        <v/>
      </c>
      <c r="J21" s="2" t="str" cm="1">
        <f t="array" ref="J21">_xlfn.IFS(
$C21=J$10,-1,
$D21=J$10, 1+$F21,
AND($C21&lt;J$10,$D21&gt;J$10),"&lt;---&gt;",
TRUE,"")</f>
        <v/>
      </c>
      <c r="K21" s="2" cm="1">
        <f t="array" ref="K21">_xlfn.IFS(
$C21=K$10,-1,
$D21=K$10, 1+$F21,
AND($C21&lt;K$10,$D21&gt;K$10),"&lt;---&gt;",
TRUE,"")</f>
        <v>-1</v>
      </c>
      <c r="L21" s="2" t="str" cm="1">
        <f t="array" ref="L21">_xlfn.IFS(
$C21=L$10,-1,
$D21=L$10, 1+$F21,
AND($C21&lt;L$10,$D21&gt;L$10),"&lt;---&gt;",
TRUE,"")</f>
        <v>&lt;---&gt;</v>
      </c>
      <c r="M21" s="2" cm="1">
        <f t="array" ref="M21">_xlfn.IFS(
$C21=M$10,-1,
$D21=M$10, 1+$F21,
AND($C21&lt;M$10,$D21&gt;M$10),"&lt;---&gt;",
TRUE,"")</f>
        <v>1.0422</v>
      </c>
      <c r="N21" s="2" t="str" cm="1">
        <f t="array" ref="N21">_xlfn.IFS(
$C21=N$10,-1,
$D21=N$10, 1+$F21,
AND($C21&lt;N$10,$D21&gt;N$10),"&lt;---&gt;",
TRUE,"")</f>
        <v/>
      </c>
      <c r="O21" s="2" t="str" cm="1">
        <f t="array" ref="O21">_xlfn.IFS(
$C21=O$10,-1,
$D21=O$10, 1+$F21,
AND($C21&lt;O$10,$D21&gt;O$10),"&lt;---&gt;",
TRUE,"")</f>
        <v/>
      </c>
      <c r="P21" s="17" t="str" cm="1">
        <f t="array" ref="P21">_xlfn.IFS(
$C21=P$10,-1,
$D21=P$10, 1+$F21,
AND($C21&lt;P$10,$D21&gt;P$10),"&lt;---&gt;",
TRUE,"")</f>
        <v/>
      </c>
    </row>
    <row r="22" spans="2:20" x14ac:dyDescent="0.35">
      <c r="B22" s="5" t="s">
        <v>6</v>
      </c>
      <c r="C22" s="2">
        <v>5</v>
      </c>
      <c r="D22" s="2">
        <v>8</v>
      </c>
      <c r="E22" s="9">
        <v>0</v>
      </c>
      <c r="F22" s="12">
        <f>_xlfn.XLOOKUP(B22,$B$4:$B$8,$C$4:$C$8)</f>
        <v>6.4500000000000002E-2</v>
      </c>
      <c r="G22" s="5" t="str" cm="1">
        <f t="array" ref="G22">_xlfn.IFS(
$C22=G$10,-1,
$D22=G$10, 1+$F22,
AND($C22&lt;G$10,$D22&gt;G$10),"&lt;---&gt;",
TRUE,"")</f>
        <v/>
      </c>
      <c r="H22" s="2" t="str" cm="1">
        <f t="array" ref="H22">_xlfn.IFS(
$C22=H$10,-1,
$D22=H$10, 1+$F22,
AND($C22&lt;H$10,$D22&gt;H$10),"&lt;---&gt;",
TRUE,"")</f>
        <v/>
      </c>
      <c r="I22" s="2" t="str" cm="1">
        <f t="array" ref="I22">_xlfn.IFS(
$C22=I$10,-1,
$D22=I$10, 1+$F22,
AND($C22&lt;I$10,$D22&gt;I$10),"&lt;---&gt;",
TRUE,"")</f>
        <v/>
      </c>
      <c r="J22" s="2" t="str" cm="1">
        <f t="array" ref="J22">_xlfn.IFS(
$C22=J$10,-1,
$D22=J$10, 1+$F22,
AND($C22&lt;J$10,$D22&gt;J$10),"&lt;---&gt;",
TRUE,"")</f>
        <v/>
      </c>
      <c r="K22" s="2" cm="1">
        <f t="array" ref="K22">_xlfn.IFS(
$C22=K$10,-1,
$D22=K$10, 1+$F22,
AND($C22&lt;K$10,$D22&gt;K$10),"&lt;---&gt;",
TRUE,"")</f>
        <v>-1</v>
      </c>
      <c r="L22" s="2" t="str" cm="1">
        <f t="array" ref="L22">_xlfn.IFS(
$C22=L$10,-1,
$D22=L$10, 1+$F22,
AND($C22&lt;L$10,$D22&gt;L$10),"&lt;---&gt;",
TRUE,"")</f>
        <v>&lt;---&gt;</v>
      </c>
      <c r="M22" s="2" t="str" cm="1">
        <f t="array" ref="M22">_xlfn.IFS(
$C22=M$10,-1,
$D22=M$10, 1+$F22,
AND($C22&lt;M$10,$D22&gt;M$10),"&lt;---&gt;",
TRUE,"")</f>
        <v>&lt;---&gt;</v>
      </c>
      <c r="N22" s="2" cm="1">
        <f t="array" ref="N22">_xlfn.IFS(
$C22=N$10,-1,
$D22=N$10, 1+$F22,
AND($C22&lt;N$10,$D22&gt;N$10),"&lt;---&gt;",
TRUE,"")</f>
        <v>1.0645</v>
      </c>
      <c r="O22" s="2" t="str" cm="1">
        <f t="array" ref="O22">_xlfn.IFS(
$C22=O$10,-1,
$D22=O$10, 1+$F22,
AND($C22&lt;O$10,$D22&gt;O$10),"&lt;---&gt;",
TRUE,"")</f>
        <v/>
      </c>
      <c r="P22" s="17" t="str" cm="1">
        <f t="array" ref="P22">_xlfn.IFS(
$C22=P$10,-1,
$D22=P$10, 1+$F22,
AND($C22&lt;P$10,$D22&gt;P$10),"&lt;---&gt;",
TRUE,"")</f>
        <v/>
      </c>
    </row>
    <row r="23" spans="2:20" x14ac:dyDescent="0.35">
      <c r="B23" s="5" t="s">
        <v>4</v>
      </c>
      <c r="C23" s="2">
        <v>6</v>
      </c>
      <c r="D23" s="2">
        <v>7</v>
      </c>
      <c r="E23" s="9">
        <v>0</v>
      </c>
      <c r="F23" s="12">
        <f>_xlfn.XLOOKUP(B23,$B$4:$B$8,$C$4:$C$8)</f>
        <v>1.9900000000000001E-2</v>
      </c>
      <c r="G23" s="5" t="str" cm="1">
        <f t="array" ref="G23">_xlfn.IFS(
$C23=G$10,-1,
$D23=G$10, 1+$F23,
AND($C23&lt;G$10,$D23&gt;G$10),"&lt;---&gt;",
TRUE,"")</f>
        <v/>
      </c>
      <c r="H23" s="2" t="str" cm="1">
        <f t="array" ref="H23">_xlfn.IFS(
$C23=H$10,-1,
$D23=H$10, 1+$F23,
AND($C23&lt;H$10,$D23&gt;H$10),"&lt;---&gt;",
TRUE,"")</f>
        <v/>
      </c>
      <c r="I23" s="2" t="str" cm="1">
        <f t="array" ref="I23">_xlfn.IFS(
$C23=I$10,-1,
$D23=I$10, 1+$F23,
AND($C23&lt;I$10,$D23&gt;I$10),"&lt;---&gt;",
TRUE,"")</f>
        <v/>
      </c>
      <c r="J23" s="2" t="str" cm="1">
        <f t="array" ref="J23">_xlfn.IFS(
$C23=J$10,-1,
$D23=J$10, 1+$F23,
AND($C23&lt;J$10,$D23&gt;J$10),"&lt;---&gt;",
TRUE,"")</f>
        <v/>
      </c>
      <c r="K23" s="2" t="str" cm="1">
        <f t="array" ref="K23">_xlfn.IFS(
$C23=K$10,-1,
$D23=K$10, 1+$F23,
AND($C23&lt;K$10,$D23&gt;K$10),"&lt;---&gt;",
TRUE,"")</f>
        <v/>
      </c>
      <c r="L23" s="2" cm="1">
        <f t="array" ref="L23">_xlfn.IFS(
$C23=L$10,-1,
$D23=L$10, 1+$F23,
AND($C23&lt;L$10,$D23&gt;L$10),"&lt;---&gt;",
TRUE,"")</f>
        <v>-1</v>
      </c>
      <c r="M23" s="2" cm="1">
        <f t="array" ref="M23">_xlfn.IFS(
$C23=M$10,-1,
$D23=M$10, 1+$F23,
AND($C23&lt;M$10,$D23&gt;M$10),"&lt;---&gt;",
TRUE,"")</f>
        <v>1.0199</v>
      </c>
      <c r="N23" s="2" t="str" cm="1">
        <f t="array" ref="N23">_xlfn.IFS(
$C23=N$10,-1,
$D23=N$10, 1+$F23,
AND($C23&lt;N$10,$D23&gt;N$10),"&lt;---&gt;",
TRUE,"")</f>
        <v/>
      </c>
      <c r="O23" s="2" t="str" cm="1">
        <f t="array" ref="O23">_xlfn.IFS(
$C23=O$10,-1,
$D23=O$10, 1+$F23,
AND($C23&lt;O$10,$D23&gt;O$10),"&lt;---&gt;",
TRUE,"")</f>
        <v/>
      </c>
      <c r="P23" s="17" t="str" cm="1">
        <f t="array" ref="P23">_xlfn.IFS(
$C23=P$10,-1,
$D23=P$10, 1+$F23,
AND($C23&lt;P$10,$D23&gt;P$10),"&lt;---&gt;",
TRUE,"")</f>
        <v/>
      </c>
    </row>
    <row r="24" spans="2:20" x14ac:dyDescent="0.35">
      <c r="B24" s="5" t="s">
        <v>4</v>
      </c>
      <c r="C24" s="2">
        <v>7</v>
      </c>
      <c r="D24" s="2">
        <v>8</v>
      </c>
      <c r="E24" s="9">
        <v>0</v>
      </c>
      <c r="F24" s="12">
        <f>_xlfn.XLOOKUP(B24,$B$4:$B$8,$C$4:$C$8)</f>
        <v>1.9900000000000001E-2</v>
      </c>
      <c r="G24" s="5" t="str" cm="1">
        <f t="array" ref="G24">_xlfn.IFS(
$C24=G$10,-1,
$D24=G$10, 1+$F24,
AND($C24&lt;G$10,$D24&gt;G$10),"&lt;---&gt;",
TRUE,"")</f>
        <v/>
      </c>
      <c r="H24" s="2" t="str" cm="1">
        <f t="array" ref="H24">_xlfn.IFS(
$C24=H$10,-1,
$D24=H$10, 1+$F24,
AND($C24&lt;H$10,$D24&gt;H$10),"&lt;---&gt;",
TRUE,"")</f>
        <v/>
      </c>
      <c r="I24" s="2" t="str" cm="1">
        <f t="array" ref="I24">_xlfn.IFS(
$C24=I$10,-1,
$D24=I$10, 1+$F24,
AND($C24&lt;I$10,$D24&gt;I$10),"&lt;---&gt;",
TRUE,"")</f>
        <v/>
      </c>
      <c r="J24" s="2" t="str" cm="1">
        <f t="array" ref="J24">_xlfn.IFS(
$C24=J$10,-1,
$D24=J$10, 1+$F24,
AND($C24&lt;J$10,$D24&gt;J$10),"&lt;---&gt;",
TRUE,"")</f>
        <v/>
      </c>
      <c r="K24" s="2" t="str" cm="1">
        <f t="array" ref="K24">_xlfn.IFS(
$C24=K$10,-1,
$D24=K$10, 1+$F24,
AND($C24&lt;K$10,$D24&gt;K$10),"&lt;---&gt;",
TRUE,"")</f>
        <v/>
      </c>
      <c r="L24" s="2" t="str" cm="1">
        <f t="array" ref="L24">_xlfn.IFS(
$C24=L$10,-1,
$D24=L$10, 1+$F24,
AND($C24&lt;L$10,$D24&gt;L$10),"&lt;---&gt;",
TRUE,"")</f>
        <v/>
      </c>
      <c r="M24" s="2" cm="1">
        <f t="array" ref="M24">_xlfn.IFS(
$C24=M$10,-1,
$D24=M$10, 1+$F24,
AND($C24&lt;M$10,$D24&gt;M$10),"&lt;---&gt;",
TRUE,"")</f>
        <v>-1</v>
      </c>
      <c r="N24" s="2" cm="1">
        <f t="array" ref="N24">_xlfn.IFS(
$C24=N$10,-1,
$D24=N$10, 1+$F24,
AND($C24&lt;N$10,$D24&gt;N$10),"&lt;---&gt;",
TRUE,"")</f>
        <v>1.0199</v>
      </c>
      <c r="O24" s="2" t="str" cm="1">
        <f t="array" ref="O24">_xlfn.IFS(
$C24=O$10,-1,
$D24=O$10, 1+$F24,
AND($C24&lt;O$10,$D24&gt;O$10),"&lt;---&gt;",
TRUE,"")</f>
        <v/>
      </c>
      <c r="P24" s="17" t="str" cm="1">
        <f t="array" ref="P24">_xlfn.IFS(
$C24=P$10,-1,
$D24=P$10, 1+$F24,
AND($C24&lt;P$10,$D24&gt;P$10),"&lt;---&gt;",
TRUE,"")</f>
        <v/>
      </c>
    </row>
    <row r="25" spans="2:20" x14ac:dyDescent="0.35">
      <c r="B25" s="5" t="s">
        <v>5</v>
      </c>
      <c r="C25" s="2">
        <v>7</v>
      </c>
      <c r="D25" s="2">
        <v>9</v>
      </c>
      <c r="E25" s="9">
        <v>470.3935344295798</v>
      </c>
      <c r="F25" s="12">
        <f>_xlfn.XLOOKUP(B25,$B$4:$B$8,$C$4:$C$8)</f>
        <v>4.2200000000000001E-2</v>
      </c>
      <c r="G25" s="5" t="str" cm="1">
        <f t="array" ref="G25">_xlfn.IFS(
$C25=G$10,-1,
$D25=G$10, 1+$F25,
AND($C25&lt;G$10,$D25&gt;G$10),"&lt;---&gt;",
TRUE,"")</f>
        <v/>
      </c>
      <c r="H25" s="2" t="str" cm="1">
        <f t="array" ref="H25">_xlfn.IFS(
$C25=H$10,-1,
$D25=H$10, 1+$F25,
AND($C25&lt;H$10,$D25&gt;H$10),"&lt;---&gt;",
TRUE,"")</f>
        <v/>
      </c>
      <c r="I25" s="2" t="str" cm="1">
        <f t="array" ref="I25">_xlfn.IFS(
$C25=I$10,-1,
$D25=I$10, 1+$F25,
AND($C25&lt;I$10,$D25&gt;I$10),"&lt;---&gt;",
TRUE,"")</f>
        <v/>
      </c>
      <c r="J25" s="2" t="str" cm="1">
        <f t="array" ref="J25">_xlfn.IFS(
$C25=J$10,-1,
$D25=J$10, 1+$F25,
AND($C25&lt;J$10,$D25&gt;J$10),"&lt;---&gt;",
TRUE,"")</f>
        <v/>
      </c>
      <c r="K25" s="2" t="str" cm="1">
        <f t="array" ref="K25">_xlfn.IFS(
$C25=K$10,-1,
$D25=K$10, 1+$F25,
AND($C25&lt;K$10,$D25&gt;K$10),"&lt;---&gt;",
TRUE,"")</f>
        <v/>
      </c>
      <c r="L25" s="2" t="str" cm="1">
        <f t="array" ref="L25">_xlfn.IFS(
$C25=L$10,-1,
$D25=L$10, 1+$F25,
AND($C25&lt;L$10,$D25&gt;L$10),"&lt;---&gt;",
TRUE,"")</f>
        <v/>
      </c>
      <c r="M25" s="2" cm="1">
        <f t="array" ref="M25">_xlfn.IFS(
$C25=M$10,-1,
$D25=M$10, 1+$F25,
AND($C25&lt;M$10,$D25&gt;M$10),"&lt;---&gt;",
TRUE,"")</f>
        <v>-1</v>
      </c>
      <c r="N25" s="2" t="str" cm="1">
        <f t="array" ref="N25">_xlfn.IFS(
$C25=N$10,-1,
$D25=N$10, 1+$F25,
AND($C25&lt;N$10,$D25&gt;N$10),"&lt;---&gt;",
TRUE,"")</f>
        <v>&lt;---&gt;</v>
      </c>
      <c r="O25" s="2" cm="1">
        <f t="array" ref="O25">_xlfn.IFS(
$C25=O$10,-1,
$D25=O$10, 1+$F25,
AND($C25&lt;O$10,$D25&gt;O$10),"&lt;---&gt;",
TRUE,"")</f>
        <v>1.0422</v>
      </c>
      <c r="P25" s="17" t="str" cm="1">
        <f t="array" ref="P25">_xlfn.IFS(
$C25=P$10,-1,
$D25=P$10, 1+$F25,
AND($C25&lt;P$10,$D25&gt;P$10),"&lt;---&gt;",
TRUE,"")</f>
        <v/>
      </c>
    </row>
    <row r="26" spans="2:20" x14ac:dyDescent="0.35">
      <c r="B26" s="5" t="s">
        <v>4</v>
      </c>
      <c r="C26" s="2">
        <v>8</v>
      </c>
      <c r="D26" s="2">
        <v>9</v>
      </c>
      <c r="E26" s="9">
        <v>0</v>
      </c>
      <c r="F26" s="12">
        <f>_xlfn.XLOOKUP(B26,$B$4:$B$8,$C$4:$C$8)</f>
        <v>1.9900000000000001E-2</v>
      </c>
      <c r="G26" s="5" t="str" cm="1">
        <f t="array" ref="G26">_xlfn.IFS(
$C26=G$10,-1,
$D26=G$10, 1+$F26,
AND($C26&lt;G$10,$D26&gt;G$10),"&lt;---&gt;",
TRUE,"")</f>
        <v/>
      </c>
      <c r="H26" s="2" t="str" cm="1">
        <f t="array" ref="H26">_xlfn.IFS(
$C26=H$10,-1,
$D26=H$10, 1+$F26,
AND($C26&lt;H$10,$D26&gt;H$10),"&lt;---&gt;",
TRUE,"")</f>
        <v/>
      </c>
      <c r="I26" s="2" t="str" cm="1">
        <f t="array" ref="I26">_xlfn.IFS(
$C26=I$10,-1,
$D26=I$10, 1+$F26,
AND($C26&lt;I$10,$D26&gt;I$10),"&lt;---&gt;",
TRUE,"")</f>
        <v/>
      </c>
      <c r="J26" s="2" t="str" cm="1">
        <f t="array" ref="J26">_xlfn.IFS(
$C26=J$10,-1,
$D26=J$10, 1+$F26,
AND($C26&lt;J$10,$D26&gt;J$10),"&lt;---&gt;",
TRUE,"")</f>
        <v/>
      </c>
      <c r="K26" s="2" t="str" cm="1">
        <f t="array" ref="K26">_xlfn.IFS(
$C26=K$10,-1,
$D26=K$10, 1+$F26,
AND($C26&lt;K$10,$D26&gt;K$10),"&lt;---&gt;",
TRUE,"")</f>
        <v/>
      </c>
      <c r="L26" s="2" t="str" cm="1">
        <f t="array" ref="L26">_xlfn.IFS(
$C26=L$10,-1,
$D26=L$10, 1+$F26,
AND($C26&lt;L$10,$D26&gt;L$10),"&lt;---&gt;",
TRUE,"")</f>
        <v/>
      </c>
      <c r="M26" s="2" t="str" cm="1">
        <f t="array" ref="M26">_xlfn.IFS(
$C26=M$10,-1,
$D26=M$10, 1+$F26,
AND($C26&lt;M$10,$D26&gt;M$10),"&lt;---&gt;",
TRUE,"")</f>
        <v/>
      </c>
      <c r="N26" s="2" cm="1">
        <f t="array" ref="N26">_xlfn.IFS(
$C26=N$10,-1,
$D26=N$10, 1+$F26,
AND($C26&lt;N$10,$D26&gt;N$10),"&lt;---&gt;",
TRUE,"")</f>
        <v>-1</v>
      </c>
      <c r="O26" s="2" cm="1">
        <f t="array" ref="O26">_xlfn.IFS(
$C26=O$10,-1,
$D26=O$10, 1+$F26,
AND($C26&lt;O$10,$D26&gt;O$10),"&lt;---&gt;",
TRUE,"")</f>
        <v>1.0199</v>
      </c>
      <c r="P26" s="17" t="str" cm="1">
        <f t="array" ref="P26">_xlfn.IFS(
$C26=P$10,-1,
$D26=P$10, 1+$F26,
AND($C26&lt;P$10,$D26&gt;P$10),"&lt;---&gt;",
TRUE,"")</f>
        <v/>
      </c>
    </row>
    <row r="27" spans="2:20" ht="15" thickBot="1" x14ac:dyDescent="0.4">
      <c r="B27" s="6" t="s">
        <v>4</v>
      </c>
      <c r="C27" s="7">
        <v>9</v>
      </c>
      <c r="D27" s="7">
        <v>10</v>
      </c>
      <c r="E27" s="10">
        <v>490.24414158250806</v>
      </c>
      <c r="F27" s="13">
        <f>_xlfn.XLOOKUP(B27,$B$4:$B$8,$C$4:$C$8)</f>
        <v>1.9900000000000001E-2</v>
      </c>
      <c r="G27" s="6" t="str" cm="1">
        <f t="array" ref="G27">_xlfn.IFS(
$C27=G$10,-1,
$D27=G$10, 1+$F27,
AND($C27&lt;G$10,$D27&gt;G$10),"&lt;---&gt;",
TRUE,"")</f>
        <v/>
      </c>
      <c r="H27" s="7" t="str" cm="1">
        <f t="array" ref="H27">_xlfn.IFS(
$C27=H$10,-1,
$D27=H$10, 1+$F27,
AND($C27&lt;H$10,$D27&gt;H$10),"&lt;---&gt;",
TRUE,"")</f>
        <v/>
      </c>
      <c r="I27" s="7" t="str" cm="1">
        <f t="array" ref="I27">_xlfn.IFS(
$C27=I$10,-1,
$D27=I$10, 1+$F27,
AND($C27&lt;I$10,$D27&gt;I$10),"&lt;---&gt;",
TRUE,"")</f>
        <v/>
      </c>
      <c r="J27" s="7" t="str" cm="1">
        <f t="array" ref="J27">_xlfn.IFS(
$C27=J$10,-1,
$D27=J$10, 1+$F27,
AND($C27&lt;J$10,$D27&gt;J$10),"&lt;---&gt;",
TRUE,"")</f>
        <v/>
      </c>
      <c r="K27" s="7" t="str" cm="1">
        <f t="array" ref="K27">_xlfn.IFS(
$C27=K$10,-1,
$D27=K$10, 1+$F27,
AND($C27&lt;K$10,$D27&gt;K$10),"&lt;---&gt;",
TRUE,"")</f>
        <v/>
      </c>
      <c r="L27" s="7" t="str" cm="1">
        <f t="array" ref="L27">_xlfn.IFS(
$C27=L$10,-1,
$D27=L$10, 1+$F27,
AND($C27&lt;L$10,$D27&gt;L$10),"&lt;---&gt;",
TRUE,"")</f>
        <v/>
      </c>
      <c r="M27" s="7" t="str" cm="1">
        <f t="array" ref="M27">_xlfn.IFS(
$C27=M$10,-1,
$D27=M$10, 1+$F27,
AND($C27&lt;M$10,$D27&gt;M$10),"&lt;---&gt;",
TRUE,"")</f>
        <v/>
      </c>
      <c r="N27" s="7" t="str" cm="1">
        <f t="array" ref="N27">_xlfn.IFS(
$C27=N$10,-1,
$D27=N$10, 1+$F27,
AND($C27&lt;N$10,$D27&gt;N$10),"&lt;---&gt;",
TRUE,"")</f>
        <v/>
      </c>
      <c r="O27" s="7" cm="1">
        <f t="array" ref="O27">_xlfn.IFS(
$C27=O$10,-1,
$D27=O$10, 1+$F27,
AND($C27&lt;O$10,$D27&gt;O$10),"&lt;---&gt;",
TRUE,"")</f>
        <v>-1</v>
      </c>
      <c r="P27" s="18" cm="1">
        <f t="array" ref="P27">_xlfn.IFS(
$C27=P$10,-1,
$D27=P$10, 1+$F27,
AND($C27&lt;P$10,$D27&gt;P$10),"&lt;---&gt;",
TRUE,"")</f>
        <v>1.0199</v>
      </c>
    </row>
    <row r="28" spans="2:20" x14ac:dyDescent="0.35">
      <c r="D28" s="19" t="s">
        <v>17</v>
      </c>
      <c r="E28" s="20">
        <f>SUMIF(C11:C27,1,E11:E27)</f>
        <v>880.40838026285132</v>
      </c>
      <c r="G28" s="19" t="s">
        <v>18</v>
      </c>
      <c r="H28" s="21">
        <f>SUMPRODUCT(H11:H27,$E$11:$E$27)</f>
        <v>0</v>
      </c>
      <c r="I28" s="21">
        <f>SUMPRODUCT(I11:I27,$E$11:$E$27)</f>
        <v>249.99999999999989</v>
      </c>
      <c r="J28" s="21">
        <f>SUMPRODUCT(J11:J27,$E$11:$E$27)</f>
        <v>0</v>
      </c>
      <c r="K28" s="21">
        <f>SUMPRODUCT(K11:K27,$E$11:$E$27)</f>
        <v>0</v>
      </c>
      <c r="L28" s="21">
        <f>SUMPRODUCT(L11:L27,$E$11:$E$27)</f>
        <v>250</v>
      </c>
      <c r="M28" s="21">
        <f>SUMPRODUCT(M11:M27,$E$11:$E$27)</f>
        <v>0</v>
      </c>
      <c r="N28" s="21">
        <f>SUMPRODUCT(N11:N27,$E$11:$E$27)</f>
        <v>0</v>
      </c>
      <c r="O28" s="21">
        <f>SUMPRODUCT(O11:O27,$E$11:$E$27)</f>
        <v>0</v>
      </c>
      <c r="P28" s="21">
        <f>SUMPRODUCT(P11:P27,$E$11:$E$27)</f>
        <v>500</v>
      </c>
    </row>
    <row r="29" spans="2:20" x14ac:dyDescent="0.35">
      <c r="H29" s="21">
        <v>0</v>
      </c>
      <c r="I29" s="21">
        <v>250</v>
      </c>
      <c r="J29" s="21">
        <v>0</v>
      </c>
      <c r="K29" s="21">
        <v>0</v>
      </c>
      <c r="L29" s="21">
        <v>250</v>
      </c>
      <c r="M29" s="21">
        <v>0</v>
      </c>
      <c r="N29" s="21">
        <v>0</v>
      </c>
      <c r="O29" s="21">
        <v>0</v>
      </c>
      <c r="P29" s="21">
        <v>500</v>
      </c>
    </row>
  </sheetData>
  <sortState xmlns:xlrd2="http://schemas.microsoft.com/office/spreadsheetml/2017/richdata2" ref="B11:P29">
    <sortCondition ref="C11:C29"/>
    <sortCondition ref="D11:D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F5C7-EBDB-43B9-9C02-66FD881CC023}">
  <dimension ref="A1:C2"/>
  <sheetViews>
    <sheetView workbookViewId="0">
      <selection activeCell="H40" sqref="H40"/>
    </sheetView>
  </sheetViews>
  <sheetFormatPr defaultRowHeight="14.5" x14ac:dyDescent="0.35"/>
  <cols>
    <col min="1" max="1" width="25.36328125" bestFit="1" customWidth="1"/>
    <col min="2" max="2" width="17.26953125" bestFit="1" customWidth="1"/>
    <col min="3" max="3" width="19.90625" bestFit="1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10</v>
      </c>
      <c r="B2">
        <v>3</v>
      </c>
      <c r="C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55C0-FC78-48A9-9786-768A8A4FA1D3}">
  <dimension ref="A1:D6"/>
  <sheetViews>
    <sheetView workbookViewId="0">
      <selection activeCell="D16" sqref="D16"/>
    </sheetView>
  </sheetViews>
  <sheetFormatPr defaultRowHeight="14.5" x14ac:dyDescent="0.35"/>
  <cols>
    <col min="1" max="1" width="27" bestFit="1" customWidth="1"/>
    <col min="3" max="3" width="23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1.9900000000000001E-2</v>
      </c>
      <c r="C2">
        <v>1</v>
      </c>
      <c r="D2">
        <v>1</v>
      </c>
    </row>
    <row r="3" spans="1:4" x14ac:dyDescent="0.35">
      <c r="A3" t="s">
        <v>5</v>
      </c>
      <c r="B3">
        <v>4.2200000000000001E-2</v>
      </c>
      <c r="C3">
        <v>1</v>
      </c>
      <c r="D3">
        <v>2</v>
      </c>
    </row>
    <row r="4" spans="1:4" x14ac:dyDescent="0.35">
      <c r="A4" t="s">
        <v>6</v>
      </c>
      <c r="B4">
        <v>6.4500000000000002E-2</v>
      </c>
      <c r="C4">
        <v>2</v>
      </c>
      <c r="D4">
        <v>3</v>
      </c>
    </row>
    <row r="5" spans="1:4" x14ac:dyDescent="0.35">
      <c r="A5" t="s">
        <v>7</v>
      </c>
      <c r="B5">
        <v>8.7099999999999997E-2</v>
      </c>
      <c r="C5">
        <v>3</v>
      </c>
      <c r="D5">
        <v>4</v>
      </c>
    </row>
    <row r="6" spans="1:4" x14ac:dyDescent="0.35">
      <c r="A6" t="s">
        <v>8</v>
      </c>
      <c r="B6">
        <v>0.1094</v>
      </c>
      <c r="C6">
        <v>1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GriffsCandy_Module04_Payment_Ye</vt:lpstr>
      <vt:lpstr>GriffsCandy_Module04_Possible_I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Griffin Lajoie</cp:lastModifiedBy>
  <dcterms:created xsi:type="dcterms:W3CDTF">2015-06-05T18:17:20Z</dcterms:created>
  <dcterms:modified xsi:type="dcterms:W3CDTF">2025-03-03T14:45:55Z</dcterms:modified>
</cp:coreProperties>
</file>