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acidPotenciometry\KarginScales\Content\"/>
    </mc:Choice>
  </mc:AlternateContent>
  <xr:revisionPtr revIDLastSave="0" documentId="13_ncr:1_{71886F96-1DD6-4088-B796-5173D4FC7FCB}" xr6:coauthVersionLast="47" xr6:coauthVersionMax="47" xr10:uidLastSave="{00000000-0000-0000-0000-000000000000}"/>
  <bookViews>
    <workbookView xWindow="-98" yWindow="-98" windowWidth="19095" windowHeight="12075" xr2:uid="{2687F3AF-92DB-497C-A83C-28BFA60641AA}"/>
  </bookViews>
  <sheets>
    <sheet name="1" sheetId="1" r:id="rId1"/>
    <sheet name="2" sheetId="2" r:id="rId2"/>
    <sheet name="3" sheetId="3" r:id="rId3"/>
  </sheets>
  <definedNames>
    <definedName name="solver_acr" localSheetId="0">0</definedName>
    <definedName name="solver_acr" localSheetId="1">0</definedName>
    <definedName name="solver_acr" localSheetId="2">0</definedName>
    <definedName name="solver_asr" localSheetId="0">0.5</definedName>
    <definedName name="solver_asr" localSheetId="1">0.5</definedName>
    <definedName name="solver_asr" localSheetId="2">0.5</definedName>
    <definedName name="solver_bbd" localSheetId="0">1</definedName>
    <definedName name="solver_bbd" localSheetId="1">1</definedName>
    <definedName name="solver_bbd" localSheetId="2">1</definedName>
    <definedName name="solver_ccoeff" localSheetId="0">0.729</definedName>
    <definedName name="solver_ccoeff" localSheetId="1">0.729</definedName>
    <definedName name="solver_ccoeff" localSheetId="2">0.729</definedName>
    <definedName name="solver_cog" localSheetId="0">1.494</definedName>
    <definedName name="solver_cog" localSheetId="1">1.494</definedName>
    <definedName name="solver_cog" localSheetId="2">1.494</definedName>
    <definedName name="solver_crpb" localSheetId="0">0.9</definedName>
    <definedName name="solver_crpb" localSheetId="1">0.9</definedName>
    <definedName name="solver_crpb" localSheetId="2">0.9</definedName>
    <definedName name="solver_eng" localSheetId="0">3</definedName>
    <definedName name="solver_eng" localSheetId="1">3</definedName>
    <definedName name="solver_eng" localSheetId="2">3</definedName>
    <definedName name="solver_enst" localSheetId="0">1</definedName>
    <definedName name="solver_enst" localSheetId="1">1</definedName>
    <definedName name="solver_enst" localSheetId="2">1</definedName>
    <definedName name="solver_eps" localSheetId="0">0</definedName>
    <definedName name="solver_eps" localSheetId="1">0</definedName>
    <definedName name="solver_eps" localSheetId="2">0</definedName>
    <definedName name="solver_gvr" localSheetId="0">1</definedName>
    <definedName name="solver_gvr" localSheetId="1">1</definedName>
    <definedName name="solver_gvr" localSheetId="2">1</definedName>
    <definedName name="solver_int" localSheetId="0">0</definedName>
    <definedName name="solver_int" localSheetId="1">0</definedName>
    <definedName name="solver_int" localSheetId="2">0</definedName>
    <definedName name="solver_lbsz" localSheetId="0">210</definedName>
    <definedName name="solver_lbsz" localSheetId="1">210</definedName>
    <definedName name="solver_lbsz" localSheetId="2">210</definedName>
    <definedName name="solver_lcy" localSheetId="0">2000</definedName>
    <definedName name="solver_lcy" localSheetId="1">2000</definedName>
    <definedName name="solver_lcy" localSheetId="2">2000</definedName>
    <definedName name="solver_lo_eng" localSheetId="0">"""com.sun.star.comp.Calc.NLPSolver.DEPSSolverImpl"""</definedName>
    <definedName name="solver_lo_eng" localSheetId="1">"""""""com.sun.star.comp.Calc.NLPSolver.DEPSSolverImpl"""""""</definedName>
    <definedName name="solver_lo_eng" localSheetId="2">"""com.sun.star.comp.Calc.NLPSolver.DEPSSolverImpl"""</definedName>
    <definedName name="solver_mtpb" localSheetId="0">0</definedName>
    <definedName name="solver_mtpb" localSheetId="1">0</definedName>
    <definedName name="solver_mtpb" localSheetId="2">0</definedName>
    <definedName name="solver_neg" localSheetId="0">2</definedName>
    <definedName name="solver_neg" localSheetId="1">2</definedName>
    <definedName name="solver_neg" localSheetId="2">2</definedName>
    <definedName name="solver_num" localSheetId="0">0</definedName>
    <definedName name="solver_num" localSheetId="1">0</definedName>
    <definedName name="solver_num" localSheetId="2">0</definedName>
    <definedName name="solver_prng" localSheetId="0">0</definedName>
    <definedName name="solver_prng" localSheetId="1">0</definedName>
    <definedName name="solver_prng" localSheetId="2">0</definedName>
    <definedName name="solver_rsp" localSheetId="0">0</definedName>
    <definedName name="solver_rsp" localSheetId="1">0</definedName>
    <definedName name="solver_rsp" localSheetId="2">0</definedName>
    <definedName name="solver_slim" localSheetId="0">70</definedName>
    <definedName name="solver_slim" localSheetId="1">70</definedName>
    <definedName name="solver_slim" localSheetId="2">70</definedName>
    <definedName name="solver_smax" localSheetId="0">0.5</definedName>
    <definedName name="solver_smax" localSheetId="1">0.5</definedName>
    <definedName name="solver_smax" localSheetId="2">0.5</definedName>
    <definedName name="solver_smin" localSheetId="0">0.5</definedName>
    <definedName name="solver_smin" localSheetId="1">0.5</definedName>
    <definedName name="solver_smin" localSheetId="2">0.5</definedName>
    <definedName name="solver_soc" localSheetId="0">1.494</definedName>
    <definedName name="solver_soc" localSheetId="1">1.494</definedName>
    <definedName name="solver_soc" localSheetId="2">1.494</definedName>
    <definedName name="solver_ssz" localSheetId="0">70</definedName>
    <definedName name="solver_ssz" localSheetId="1">70</definedName>
    <definedName name="solver_ssz" localSheetId="2">70</definedName>
    <definedName name="solver_stol" localSheetId="0">0.000001</definedName>
    <definedName name="solver_stol" localSheetId="1">0.000001</definedName>
    <definedName name="solver_stol" localSheetId="2">0.000001</definedName>
    <definedName name="solver_tim" localSheetId="0">60000</definedName>
    <definedName name="solver_tim" localSheetId="1">60000</definedName>
    <definedName name="solver_tim" localSheetId="2">60000</definedName>
    <definedName name="solver_typ" localSheetId="0">1</definedName>
    <definedName name="solver_typ" localSheetId="1">1</definedName>
    <definedName name="solver_typ" localSheetId="2">1</definedName>
    <definedName name="solver_val" localSheetId="0">0.998</definedName>
    <definedName name="solver_val" localSheetId="1">0.998</definedName>
    <definedName name="solver_val" localSheetId="2">0.998</definedName>
    <definedName name="solver_vrt" localSheetId="0">3</definedName>
    <definedName name="solver_vrt" localSheetId="1">3</definedName>
    <definedName name="solver_vrt" localSheetId="2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J36" i="2"/>
  <c r="K36" i="2" s="1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 s="1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 s="1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 s="1"/>
  <c r="J6" i="2"/>
  <c r="K5" i="2"/>
  <c r="J5" i="2"/>
  <c r="K4" i="2"/>
  <c r="J4" i="2"/>
  <c r="K3" i="2"/>
  <c r="J3" i="2"/>
  <c r="J4" i="3"/>
  <c r="J5" i="3"/>
  <c r="J6" i="3"/>
  <c r="J7" i="3"/>
  <c r="J8" i="3"/>
  <c r="K7" i="3" s="1"/>
  <c r="J9" i="3"/>
  <c r="J10" i="3"/>
  <c r="J11" i="3"/>
  <c r="J12" i="3"/>
  <c r="K11" i="3" s="1"/>
  <c r="J13" i="3"/>
  <c r="J14" i="3"/>
  <c r="J15" i="3"/>
  <c r="J16" i="3"/>
  <c r="J17" i="3"/>
  <c r="J18" i="3"/>
  <c r="J19" i="3"/>
  <c r="J20" i="3"/>
  <c r="J21" i="3"/>
  <c r="J22" i="3"/>
  <c r="K21" i="3" s="1"/>
  <c r="J23" i="3"/>
  <c r="K22" i="3" s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" i="3"/>
  <c r="K31" i="3"/>
  <c r="K26" i="3"/>
  <c r="K17" i="3"/>
  <c r="K16" i="3"/>
  <c r="K8" i="3"/>
  <c r="K3" i="3"/>
  <c r="I36" i="3"/>
  <c r="E36" i="3"/>
  <c r="C36" i="3"/>
  <c r="I35" i="3"/>
  <c r="E35" i="3"/>
  <c r="C35" i="3"/>
  <c r="I34" i="3"/>
  <c r="E34" i="3"/>
  <c r="C34" i="3"/>
  <c r="F34" i="3" s="1"/>
  <c r="I33" i="3"/>
  <c r="E33" i="3"/>
  <c r="C33" i="3"/>
  <c r="F33" i="3" s="1"/>
  <c r="I32" i="3"/>
  <c r="E32" i="3"/>
  <c r="C32" i="3"/>
  <c r="K32" i="3" s="1"/>
  <c r="I31" i="3"/>
  <c r="E31" i="3"/>
  <c r="C31" i="3"/>
  <c r="F31" i="3" s="1"/>
  <c r="I30" i="3"/>
  <c r="E30" i="3"/>
  <c r="C30" i="3"/>
  <c r="F30" i="3" s="1"/>
  <c r="I29" i="3"/>
  <c r="E29" i="3"/>
  <c r="C29" i="3"/>
  <c r="F29" i="3" s="1"/>
  <c r="I28" i="3"/>
  <c r="E28" i="3"/>
  <c r="C28" i="3"/>
  <c r="F28" i="3" s="1"/>
  <c r="I27" i="3"/>
  <c r="E27" i="3"/>
  <c r="C27" i="3"/>
  <c r="F27" i="3" s="1"/>
  <c r="I26" i="3"/>
  <c r="E26" i="3"/>
  <c r="C26" i="3"/>
  <c r="F26" i="3" s="1"/>
  <c r="I25" i="3"/>
  <c r="E25" i="3"/>
  <c r="C25" i="3"/>
  <c r="F25" i="3" s="1"/>
  <c r="I24" i="3"/>
  <c r="E24" i="3"/>
  <c r="C24" i="3"/>
  <c r="F24" i="3" s="1"/>
  <c r="I23" i="3"/>
  <c r="E23" i="3"/>
  <c r="C23" i="3"/>
  <c r="F23" i="3" s="1"/>
  <c r="I22" i="3"/>
  <c r="F22" i="3"/>
  <c r="E22" i="3"/>
  <c r="C22" i="3"/>
  <c r="I21" i="3"/>
  <c r="E21" i="3"/>
  <c r="C21" i="3"/>
  <c r="F21" i="3" s="1"/>
  <c r="I20" i="3"/>
  <c r="E20" i="3"/>
  <c r="C20" i="3"/>
  <c r="F20" i="3" s="1"/>
  <c r="I19" i="3"/>
  <c r="E19" i="3"/>
  <c r="C19" i="3"/>
  <c r="F19" i="3" s="1"/>
  <c r="I18" i="3"/>
  <c r="E18" i="3"/>
  <c r="C18" i="3"/>
  <c r="F18" i="3" s="1"/>
  <c r="I17" i="3"/>
  <c r="E17" i="3"/>
  <c r="C17" i="3"/>
  <c r="F17" i="3" s="1"/>
  <c r="I16" i="3"/>
  <c r="E16" i="3"/>
  <c r="C16" i="3"/>
  <c r="F16" i="3" s="1"/>
  <c r="I15" i="3"/>
  <c r="E15" i="3"/>
  <c r="C15" i="3"/>
  <c r="F15" i="3" s="1"/>
  <c r="I14" i="3"/>
  <c r="E14" i="3"/>
  <c r="C14" i="3"/>
  <c r="F14" i="3" s="1"/>
  <c r="K12" i="3"/>
  <c r="I13" i="3"/>
  <c r="E13" i="3"/>
  <c r="C13" i="3"/>
  <c r="F13" i="3" s="1"/>
  <c r="I12" i="3"/>
  <c r="E12" i="3"/>
  <c r="C12" i="3"/>
  <c r="F12" i="3" s="1"/>
  <c r="I11" i="3"/>
  <c r="E11" i="3"/>
  <c r="C11" i="3"/>
  <c r="F11" i="3" s="1"/>
  <c r="I10" i="3"/>
  <c r="E10" i="3"/>
  <c r="C10" i="3"/>
  <c r="F10" i="3" s="1"/>
  <c r="I9" i="3"/>
  <c r="E9" i="3"/>
  <c r="C9" i="3"/>
  <c r="F9" i="3" s="1"/>
  <c r="I8" i="3"/>
  <c r="E8" i="3"/>
  <c r="C8" i="3"/>
  <c r="F8" i="3" s="1"/>
  <c r="I7" i="3"/>
  <c r="E7" i="3"/>
  <c r="C7" i="3"/>
  <c r="F7" i="3" s="1"/>
  <c r="I6" i="3"/>
  <c r="E6" i="3"/>
  <c r="C6" i="3"/>
  <c r="F6" i="3" s="1"/>
  <c r="I5" i="3"/>
  <c r="E5" i="3"/>
  <c r="C5" i="3"/>
  <c r="F5" i="3" s="1"/>
  <c r="I4" i="3"/>
  <c r="E4" i="3"/>
  <c r="E2" i="3" s="1"/>
  <c r="C4" i="3"/>
  <c r="F4" i="3" s="1"/>
  <c r="I3" i="3"/>
  <c r="E3" i="3"/>
  <c r="C3" i="3"/>
  <c r="F3" i="3" s="1"/>
  <c r="I36" i="2"/>
  <c r="E36" i="2"/>
  <c r="C36" i="2"/>
  <c r="I35" i="2"/>
  <c r="E35" i="2"/>
  <c r="C35" i="2"/>
  <c r="I34" i="2"/>
  <c r="E34" i="2"/>
  <c r="C34" i="2"/>
  <c r="F34" i="2" s="1"/>
  <c r="I33" i="2"/>
  <c r="E33" i="2"/>
  <c r="C33" i="2"/>
  <c r="I32" i="2"/>
  <c r="E32" i="2"/>
  <c r="C32" i="2"/>
  <c r="I31" i="2"/>
  <c r="E31" i="2"/>
  <c r="C31" i="2"/>
  <c r="F31" i="2" s="1"/>
  <c r="I30" i="2"/>
  <c r="E30" i="2"/>
  <c r="C30" i="2"/>
  <c r="F30" i="2" s="1"/>
  <c r="I29" i="2"/>
  <c r="E29" i="2"/>
  <c r="C29" i="2"/>
  <c r="F29" i="2" s="1"/>
  <c r="I28" i="2"/>
  <c r="F28" i="2"/>
  <c r="E28" i="2"/>
  <c r="C28" i="2"/>
  <c r="I27" i="2"/>
  <c r="E27" i="2"/>
  <c r="C27" i="2"/>
  <c r="F27" i="2" s="1"/>
  <c r="I26" i="2"/>
  <c r="E26" i="2"/>
  <c r="C26" i="2"/>
  <c r="I25" i="2"/>
  <c r="E25" i="2"/>
  <c r="C25" i="2"/>
  <c r="I24" i="2"/>
  <c r="E24" i="2"/>
  <c r="C24" i="2"/>
  <c r="F24" i="2" s="1"/>
  <c r="I23" i="2"/>
  <c r="E23" i="2"/>
  <c r="C23" i="2"/>
  <c r="I22" i="2"/>
  <c r="E22" i="2"/>
  <c r="C22" i="2"/>
  <c r="I21" i="2"/>
  <c r="E21" i="2"/>
  <c r="C21" i="2"/>
  <c r="F21" i="2" s="1"/>
  <c r="I20" i="2"/>
  <c r="E20" i="2"/>
  <c r="C20" i="2"/>
  <c r="F20" i="2" s="1"/>
  <c r="I19" i="2"/>
  <c r="E19" i="2"/>
  <c r="C19" i="2"/>
  <c r="F19" i="2" s="1"/>
  <c r="I18" i="2"/>
  <c r="E18" i="2"/>
  <c r="C18" i="2"/>
  <c r="F18" i="2" s="1"/>
  <c r="I17" i="2"/>
  <c r="E17" i="2"/>
  <c r="C17" i="2"/>
  <c r="F17" i="2" s="1"/>
  <c r="I16" i="2"/>
  <c r="E16" i="2"/>
  <c r="C16" i="2"/>
  <c r="F16" i="2" s="1"/>
  <c r="I15" i="2"/>
  <c r="E15" i="2"/>
  <c r="C15" i="2"/>
  <c r="F15" i="2" s="1"/>
  <c r="I14" i="2"/>
  <c r="E14" i="2"/>
  <c r="C14" i="2"/>
  <c r="F14" i="2" s="1"/>
  <c r="I13" i="2"/>
  <c r="E13" i="2"/>
  <c r="C13" i="2"/>
  <c r="F13" i="2" s="1"/>
  <c r="I12" i="2"/>
  <c r="E12" i="2"/>
  <c r="C12" i="2"/>
  <c r="I11" i="2"/>
  <c r="E11" i="2"/>
  <c r="C11" i="2"/>
  <c r="F11" i="2" s="1"/>
  <c r="I10" i="2"/>
  <c r="E10" i="2"/>
  <c r="C10" i="2"/>
  <c r="F10" i="2" s="1"/>
  <c r="I9" i="2"/>
  <c r="E9" i="2"/>
  <c r="C9" i="2"/>
  <c r="F9" i="2" s="1"/>
  <c r="I8" i="2"/>
  <c r="E8" i="2"/>
  <c r="C8" i="2"/>
  <c r="F8" i="2" s="1"/>
  <c r="I7" i="2"/>
  <c r="E7" i="2"/>
  <c r="C7" i="2"/>
  <c r="F7" i="2" s="1"/>
  <c r="I6" i="2"/>
  <c r="E6" i="2"/>
  <c r="E2" i="2" s="1"/>
  <c r="C6" i="2"/>
  <c r="I5" i="2"/>
  <c r="E5" i="2"/>
  <c r="C5" i="2"/>
  <c r="F5" i="2" s="1"/>
  <c r="I4" i="2"/>
  <c r="E4" i="2"/>
  <c r="C4" i="2"/>
  <c r="F4" i="2" s="1"/>
  <c r="I3" i="2"/>
  <c r="E3" i="2"/>
  <c r="C3" i="2"/>
  <c r="I31" i="1"/>
  <c r="E31" i="1"/>
  <c r="C31" i="1"/>
  <c r="F31" i="1" s="1"/>
  <c r="I30" i="1"/>
  <c r="E30" i="1"/>
  <c r="C30" i="1"/>
  <c r="F30" i="1" s="1"/>
  <c r="I29" i="1"/>
  <c r="E29" i="1"/>
  <c r="C29" i="1"/>
  <c r="I28" i="1"/>
  <c r="E28" i="1"/>
  <c r="C28" i="1"/>
  <c r="I27" i="1"/>
  <c r="E27" i="1"/>
  <c r="C27" i="1"/>
  <c r="F27" i="1" s="1"/>
  <c r="I26" i="1"/>
  <c r="E26" i="1"/>
  <c r="C26" i="1"/>
  <c r="F26" i="1" s="1"/>
  <c r="I25" i="1"/>
  <c r="E25" i="1"/>
  <c r="C25" i="1"/>
  <c r="F25" i="1" s="1"/>
  <c r="I24" i="1"/>
  <c r="E24" i="1"/>
  <c r="C24" i="1"/>
  <c r="I23" i="1"/>
  <c r="E23" i="1"/>
  <c r="C23" i="1"/>
  <c r="F23" i="1" s="1"/>
  <c r="I22" i="1"/>
  <c r="E22" i="1"/>
  <c r="C22" i="1"/>
  <c r="F22" i="1" s="1"/>
  <c r="I21" i="1"/>
  <c r="E21" i="1"/>
  <c r="C21" i="1"/>
  <c r="F21" i="1" s="1"/>
  <c r="I20" i="1"/>
  <c r="E20" i="1"/>
  <c r="C20" i="1"/>
  <c r="F20" i="1" s="1"/>
  <c r="I19" i="1"/>
  <c r="E19" i="1"/>
  <c r="C19" i="1"/>
  <c r="I18" i="1"/>
  <c r="E18" i="1"/>
  <c r="C18" i="1"/>
  <c r="I17" i="1"/>
  <c r="E17" i="1"/>
  <c r="C17" i="1"/>
  <c r="F17" i="1" s="1"/>
  <c r="I16" i="1"/>
  <c r="E16" i="1"/>
  <c r="C16" i="1"/>
  <c r="F16" i="1" s="1"/>
  <c r="I15" i="1"/>
  <c r="E15" i="1"/>
  <c r="C15" i="1"/>
  <c r="I14" i="1"/>
  <c r="E14" i="1"/>
  <c r="C14" i="1"/>
  <c r="F14" i="1" s="1"/>
  <c r="I13" i="1"/>
  <c r="E13" i="1"/>
  <c r="C13" i="1"/>
  <c r="F13" i="1" s="1"/>
  <c r="I12" i="1"/>
  <c r="E12" i="1"/>
  <c r="C12" i="1"/>
  <c r="I11" i="1"/>
  <c r="E11" i="1"/>
  <c r="C11" i="1"/>
  <c r="F11" i="1" s="1"/>
  <c r="I10" i="1"/>
  <c r="E10" i="1"/>
  <c r="C10" i="1"/>
  <c r="F10" i="1" s="1"/>
  <c r="I9" i="1"/>
  <c r="E9" i="1"/>
  <c r="C9" i="1"/>
  <c r="I8" i="1"/>
  <c r="E8" i="1"/>
  <c r="C8" i="1"/>
  <c r="F8" i="1" s="1"/>
  <c r="I7" i="1"/>
  <c r="E7" i="1"/>
  <c r="C7" i="1"/>
  <c r="F7" i="1" s="1"/>
  <c r="I6" i="1"/>
  <c r="E6" i="1"/>
  <c r="C6" i="1"/>
  <c r="F6" i="1" s="1"/>
  <c r="I5" i="1"/>
  <c r="E5" i="1"/>
  <c r="E2" i="1" s="1"/>
  <c r="C5" i="1"/>
  <c r="I4" i="1"/>
  <c r="F4" i="1"/>
  <c r="E4" i="1"/>
  <c r="C4" i="1"/>
  <c r="I3" i="1"/>
  <c r="E3" i="1"/>
  <c r="C3" i="1"/>
  <c r="F3" i="1" s="1"/>
  <c r="K36" i="3" l="1"/>
  <c r="K35" i="3"/>
  <c r="F18" i="1"/>
  <c r="F25" i="2"/>
  <c r="K18" i="3"/>
  <c r="F28" i="1"/>
  <c r="K9" i="3"/>
  <c r="K28" i="3"/>
  <c r="F24" i="1"/>
  <c r="K10" i="3"/>
  <c r="K34" i="3"/>
  <c r="K15" i="3"/>
  <c r="K20" i="3"/>
  <c r="K6" i="3"/>
  <c r="K27" i="3"/>
  <c r="K13" i="3"/>
  <c r="K4" i="3"/>
  <c r="K23" i="3"/>
  <c r="K33" i="3"/>
  <c r="K14" i="3"/>
  <c r="K19" i="3"/>
  <c r="K5" i="3"/>
  <c r="K24" i="3"/>
  <c r="K29" i="3"/>
  <c r="K25" i="3"/>
  <c r="K30" i="3"/>
  <c r="F12" i="2"/>
  <c r="F35" i="2"/>
  <c r="F32" i="2"/>
  <c r="F36" i="2"/>
  <c r="F9" i="1"/>
  <c r="F19" i="1"/>
  <c r="F29" i="1"/>
  <c r="F3" i="2"/>
  <c r="F35" i="3"/>
  <c r="F33" i="2"/>
  <c r="F32" i="3"/>
  <c r="F6" i="2"/>
  <c r="F36" i="3"/>
  <c r="F22" i="2"/>
  <c r="F5" i="1"/>
  <c r="F15" i="1"/>
  <c r="F12" i="1"/>
  <c r="F26" i="2"/>
  <c r="F23" i="2"/>
  <c r="F2" i="1" l="1"/>
  <c r="G3" i="1" s="1"/>
  <c r="F2" i="3"/>
  <c r="G3" i="3" s="1"/>
  <c r="F2" i="2"/>
  <c r="G3" i="2" s="1"/>
</calcChain>
</file>

<file path=xl/sharedStrings.xml><?xml version="1.0" encoding="utf-8"?>
<sst xmlns="http://schemas.openxmlformats.org/spreadsheetml/2006/main" count="24" uniqueCount="9">
  <si>
    <t>n</t>
  </si>
  <si>
    <t>pK</t>
  </si>
  <si>
    <t>пусть С кислоты равно 1 моль/л, а объём аликвоты 5 мл</t>
  </si>
  <si>
    <t>pH</t>
  </si>
  <si>
    <t>α</t>
  </si>
  <si>
    <t>R2</t>
  </si>
  <si>
    <t>СT, моль/л</t>
  </si>
  <si>
    <t>пусть С*КЧ поликислоты равно 1 моль/л, а объём аликвоты 5 мл</t>
  </si>
  <si>
    <t>Объём дан в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</si>
</sst>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family val="2"/>
      <charset val="204"/>
    </font>
    <font>
      <sz val="10"/>
      <color theme="1"/>
      <name val="Liberation Sans"/>
      <family val="2"/>
      <charset val="204"/>
    </font>
    <font>
      <b/>
      <sz val="10"/>
      <color theme="1"/>
      <name val="Liberation Sans"/>
      <family val="2"/>
      <charset val="204"/>
    </font>
    <font>
      <b/>
      <sz val="10"/>
      <color rgb="FFFFFFFF"/>
      <name val="Liberation Sans"/>
      <family val="2"/>
      <charset val="204"/>
    </font>
    <font>
      <sz val="10"/>
      <color rgb="FFCC0000"/>
      <name val="Liberation Sans"/>
      <family val="2"/>
      <charset val="204"/>
    </font>
    <font>
      <sz val="11"/>
      <color rgb="FF000000"/>
      <name val="Calibri"/>
      <family val="2"/>
      <charset val="204"/>
    </font>
    <font>
      <i/>
      <sz val="10"/>
      <color rgb="FF808080"/>
      <name val="Liberation Sans"/>
      <family val="2"/>
      <charset val="204"/>
    </font>
    <font>
      <sz val="10"/>
      <color rgb="FF006600"/>
      <name val="Liberation Sans"/>
      <family val="2"/>
      <charset val="204"/>
    </font>
    <font>
      <b/>
      <sz val="24"/>
      <color theme="1"/>
      <name val="Liberation Sans"/>
      <family val="2"/>
      <charset val="204"/>
    </font>
    <font>
      <b/>
      <sz val="18"/>
      <color theme="1"/>
      <name val="Liberation Sans"/>
      <family val="2"/>
      <charset val="204"/>
    </font>
    <font>
      <b/>
      <sz val="12"/>
      <color theme="1"/>
      <name val="Liberation Sans"/>
      <family val="2"/>
      <charset val="204"/>
    </font>
    <font>
      <u/>
      <sz val="10"/>
      <color rgb="FF0000EE"/>
      <name val="Liberation Sans"/>
      <family val="2"/>
      <charset val="204"/>
    </font>
    <font>
      <sz val="10"/>
      <color rgb="FF996600"/>
      <name val="Liberation Sans"/>
      <family val="2"/>
      <charset val="204"/>
    </font>
    <font>
      <sz val="10"/>
      <color rgb="FF333333"/>
      <name val="Liberation Sans"/>
      <family val="2"/>
      <charset val="204"/>
    </font>
    <font>
      <b/>
      <i/>
      <u/>
      <sz val="10"/>
      <color theme="1"/>
      <name val="Liberation Sans"/>
      <family val="2"/>
      <charset val="204"/>
    </font>
    <font>
      <sz val="10"/>
      <color rgb="FF000000"/>
      <name val="Liberation Sans1"/>
      <charset val="204"/>
    </font>
    <font>
      <sz val="10"/>
      <color rgb="FFFF0000"/>
      <name val="Liberation Sans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81D41A"/>
        <bgColor rgb="FF81D41A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5" fillId="7" borderId="0"/>
    <xf numFmtId="0" fontId="6" fillId="0" borderId="0"/>
    <xf numFmtId="0" fontId="7" fillId="9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5" fillId="0" borderId="0" xfId="0" applyFont="1"/>
    <xf numFmtId="2" fontId="0" fillId="10" borderId="0" xfId="0" applyNumberFormat="1" applyFill="1"/>
    <xf numFmtId="0" fontId="0" fillId="10" borderId="0" xfId="0" applyFill="1"/>
    <xf numFmtId="0" fontId="16" fillId="0" borderId="0" xfId="0" applyFont="1"/>
  </cellXfs>
  <cellStyles count="21">
    <cellStyle name="Accent" xfId="1" xr:uid="{F7A16E9F-7EBE-4325-8D22-4A48B51AB7EA}"/>
    <cellStyle name="Accent 1" xfId="2" xr:uid="{509DDF86-EF1B-466F-9F49-2701E892834C}"/>
    <cellStyle name="Accent 2" xfId="3" xr:uid="{CBE459CD-5935-448F-B495-A2F61CD17BFF}"/>
    <cellStyle name="Accent 3" xfId="4" xr:uid="{295FF238-1D2B-4D7B-AB29-F24FAEC03FD4}"/>
    <cellStyle name="Bad" xfId="5" xr:uid="{2345C386-C8BE-4571-AD3F-CF011A1FFB09}"/>
    <cellStyle name="Default" xfId="6" xr:uid="{56BF2564-D2E8-4C69-851B-42A04251CC6F}"/>
    <cellStyle name="Error" xfId="7" xr:uid="{28F76452-AA11-40F9-A4A8-F69231EE40F6}"/>
    <cellStyle name="Excel_BuiltIn_20% — акцент1" xfId="8" xr:uid="{EAE8446F-FC60-41AB-BB62-D9EFB7ACE187}"/>
    <cellStyle name="Footnote" xfId="9" xr:uid="{8074BCF8-5D96-47D5-A4A2-2632966B8DE2}"/>
    <cellStyle name="Good" xfId="10" xr:uid="{9529443A-2905-4738-A2C4-44F77FBA790F}"/>
    <cellStyle name="Heading" xfId="11" xr:uid="{F6FC85A0-624E-4D15-ABEA-36E89899A9CA}"/>
    <cellStyle name="Heading 1" xfId="12" xr:uid="{6482E1C7-29A0-49A1-81D0-B39D98F05506}"/>
    <cellStyle name="Heading 2" xfId="13" xr:uid="{CB21D299-6F27-442E-9190-1CDF0476E889}"/>
    <cellStyle name="Hyperlink" xfId="14" xr:uid="{4ED752C8-D051-46A2-A4EA-5AA1114E935C}"/>
    <cellStyle name="Neutral" xfId="15" xr:uid="{AAFBF013-BE08-4F55-84FD-12FE340714A0}"/>
    <cellStyle name="Note" xfId="16" xr:uid="{42F3E916-021F-4005-86A1-B4D5B79BE179}"/>
    <cellStyle name="Result" xfId="17" xr:uid="{BB254F9C-3AF0-4696-906D-8C124609A7D8}"/>
    <cellStyle name="Status" xfId="18" xr:uid="{83051945-A31B-40EA-8F47-C82908DA440B}"/>
    <cellStyle name="Text" xfId="19" xr:uid="{D4F6505C-8F4E-45FB-A412-90CFB172677B}"/>
    <cellStyle name="Warning" xfId="20" xr:uid="{F5F89963-7AD8-4852-9500-DB8679FB61F8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'1'!$A$2:$A$2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'1'!$A$3:$A$36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0.25196850393700698</c:v>
                </c:pt>
                <c:pt idx="2">
                  <c:v>0.50393700787401496</c:v>
                </c:pt>
                <c:pt idx="3">
                  <c:v>0.74540682414698101</c:v>
                </c:pt>
                <c:pt idx="4">
                  <c:v>0.99737532808398899</c:v>
                </c:pt>
                <c:pt idx="5">
                  <c:v>1.24934383202099</c:v>
                </c:pt>
                <c:pt idx="6">
                  <c:v>1.5013123359580001</c:v>
                </c:pt>
                <c:pt idx="7">
                  <c:v>1.7532808398950099</c:v>
                </c:pt>
                <c:pt idx="8">
                  <c:v>1.99475065616797</c:v>
                </c:pt>
                <c:pt idx="9">
                  <c:v>2.2467191601049801</c:v>
                </c:pt>
                <c:pt idx="10">
                  <c:v>2.4986876640419902</c:v>
                </c:pt>
                <c:pt idx="11">
                  <c:v>2.7506561679789998</c:v>
                </c:pt>
                <c:pt idx="12">
                  <c:v>2.9921259842519601</c:v>
                </c:pt>
                <c:pt idx="13">
                  <c:v>3.2545931758530098</c:v>
                </c:pt>
                <c:pt idx="14">
                  <c:v>3.4960629921259798</c:v>
                </c:pt>
                <c:pt idx="15">
                  <c:v>3.7480314960629899</c:v>
                </c:pt>
                <c:pt idx="16">
                  <c:v>4</c:v>
                </c:pt>
                <c:pt idx="17">
                  <c:v>4.2519685039370003</c:v>
                </c:pt>
                <c:pt idx="18">
                  <c:v>4.4934383202099699</c:v>
                </c:pt>
                <c:pt idx="19">
                  <c:v>4.74540682414698</c:v>
                </c:pt>
                <c:pt idx="20">
                  <c:v>4.9973753280839803</c:v>
                </c:pt>
                <c:pt idx="21">
                  <c:v>5.2493438320209904</c:v>
                </c:pt>
                <c:pt idx="22">
                  <c:v>5.5013123359579996</c:v>
                </c:pt>
                <c:pt idx="23">
                  <c:v>5.7532808398950097</c:v>
                </c:pt>
                <c:pt idx="24">
                  <c:v>5.9947506561679704</c:v>
                </c:pt>
                <c:pt idx="25">
                  <c:v>6.2467191601049796</c:v>
                </c:pt>
                <c:pt idx="26">
                  <c:v>6.5091863517060302</c:v>
                </c:pt>
                <c:pt idx="27">
                  <c:v>6.7506561679789998</c:v>
                </c:pt>
                <c:pt idx="28">
                  <c:v>7.0551181102362204</c:v>
                </c:pt>
              </c:numCache>
            </c:numRef>
          </c:xVal>
          <c:yVal>
            <c:numRef>
              <c:f>'1'!$B$3:$B$36</c:f>
              <c:numCache>
                <c:formatCode>General</c:formatCode>
                <c:ptCount val="34"/>
                <c:pt idx="0">
                  <c:v>0</c:v>
                </c:pt>
                <c:pt idx="1">
                  <c:v>2.1141649048625699E-2</c:v>
                </c:pt>
                <c:pt idx="2">
                  <c:v>4.1226215644820298E-2</c:v>
                </c:pt>
                <c:pt idx="3">
                  <c:v>6.5539112050739895E-2</c:v>
                </c:pt>
                <c:pt idx="4">
                  <c:v>9.1966173361522199E-2</c:v>
                </c:pt>
                <c:pt idx="5">
                  <c:v>0.118393234672304</c:v>
                </c:pt>
                <c:pt idx="6">
                  <c:v>0.142706131078224</c:v>
                </c:pt>
                <c:pt idx="7">
                  <c:v>0.1723044397463</c:v>
                </c:pt>
                <c:pt idx="8">
                  <c:v>0.19873150105708201</c:v>
                </c:pt>
                <c:pt idx="9">
                  <c:v>0.230443974630021</c:v>
                </c:pt>
                <c:pt idx="10">
                  <c:v>0.26004228329809698</c:v>
                </c:pt>
                <c:pt idx="11">
                  <c:v>0.28858350951374201</c:v>
                </c:pt>
                <c:pt idx="12">
                  <c:v>0.32135306553911203</c:v>
                </c:pt>
                <c:pt idx="13">
                  <c:v>0.35835095137420703</c:v>
                </c:pt>
                <c:pt idx="14">
                  <c:v>0.39534883720930197</c:v>
                </c:pt>
                <c:pt idx="15">
                  <c:v>0.43551797040169099</c:v>
                </c:pt>
                <c:pt idx="16">
                  <c:v>0.47885835095137402</c:v>
                </c:pt>
                <c:pt idx="17">
                  <c:v>0.52854122621564403</c:v>
                </c:pt>
                <c:pt idx="18">
                  <c:v>0.58562367864693399</c:v>
                </c:pt>
                <c:pt idx="19">
                  <c:v>0.65116279069767402</c:v>
                </c:pt>
                <c:pt idx="20">
                  <c:v>0.71775898520084502</c:v>
                </c:pt>
                <c:pt idx="21">
                  <c:v>0.78224101479915398</c:v>
                </c:pt>
                <c:pt idx="22">
                  <c:v>0.82029598308667995</c:v>
                </c:pt>
                <c:pt idx="23">
                  <c:v>0.86046511627906896</c:v>
                </c:pt>
                <c:pt idx="24">
                  <c:v>0.89112050739957704</c:v>
                </c:pt>
                <c:pt idx="25">
                  <c:v>0.92071881606765305</c:v>
                </c:pt>
                <c:pt idx="26">
                  <c:v>0.95031712473572905</c:v>
                </c:pt>
                <c:pt idx="27">
                  <c:v>0.97568710359407995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2-4C3C-AF49-5474435B9A9A}"/>
            </c:ext>
          </c:extLst>
        </c:ser>
        <c:ser>
          <c:idx val="1"/>
          <c:order val="1"/>
          <c:spPr>
            <a:ln w="28800" cap="rnd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'1'!$A$3:$A$36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0.25196850393700698</c:v>
                </c:pt>
                <c:pt idx="2">
                  <c:v>0.50393700787401496</c:v>
                </c:pt>
                <c:pt idx="3">
                  <c:v>0.74540682414698101</c:v>
                </c:pt>
                <c:pt idx="4">
                  <c:v>0.99737532808398899</c:v>
                </c:pt>
                <c:pt idx="5">
                  <c:v>1.24934383202099</c:v>
                </c:pt>
                <c:pt idx="6">
                  <c:v>1.5013123359580001</c:v>
                </c:pt>
                <c:pt idx="7">
                  <c:v>1.7532808398950099</c:v>
                </c:pt>
                <c:pt idx="8">
                  <c:v>1.99475065616797</c:v>
                </c:pt>
                <c:pt idx="9">
                  <c:v>2.2467191601049801</c:v>
                </c:pt>
                <c:pt idx="10">
                  <c:v>2.4986876640419902</c:v>
                </c:pt>
                <c:pt idx="11">
                  <c:v>2.7506561679789998</c:v>
                </c:pt>
                <c:pt idx="12">
                  <c:v>2.9921259842519601</c:v>
                </c:pt>
                <c:pt idx="13">
                  <c:v>3.2545931758530098</c:v>
                </c:pt>
                <c:pt idx="14">
                  <c:v>3.4960629921259798</c:v>
                </c:pt>
                <c:pt idx="15">
                  <c:v>3.7480314960629899</c:v>
                </c:pt>
                <c:pt idx="16">
                  <c:v>4</c:v>
                </c:pt>
                <c:pt idx="17">
                  <c:v>4.2519685039370003</c:v>
                </c:pt>
                <c:pt idx="18">
                  <c:v>4.4934383202099699</c:v>
                </c:pt>
                <c:pt idx="19">
                  <c:v>4.74540682414698</c:v>
                </c:pt>
                <c:pt idx="20">
                  <c:v>4.9973753280839803</c:v>
                </c:pt>
                <c:pt idx="21">
                  <c:v>5.2493438320209904</c:v>
                </c:pt>
                <c:pt idx="22">
                  <c:v>5.5013123359579996</c:v>
                </c:pt>
                <c:pt idx="23">
                  <c:v>5.7532808398950097</c:v>
                </c:pt>
                <c:pt idx="24">
                  <c:v>5.9947506561679704</c:v>
                </c:pt>
                <c:pt idx="25">
                  <c:v>6.2467191601049796</c:v>
                </c:pt>
                <c:pt idx="26">
                  <c:v>6.5091863517060302</c:v>
                </c:pt>
                <c:pt idx="27">
                  <c:v>6.7506561679789998</c:v>
                </c:pt>
                <c:pt idx="28">
                  <c:v>7.0551181102362204</c:v>
                </c:pt>
              </c:numCache>
            </c:numRef>
          </c:xVal>
          <c:yVal>
            <c:numRef>
              <c:f>'1'!$C$3:$C$36</c:f>
              <c:numCache>
                <c:formatCode>General</c:formatCode>
                <c:ptCount val="34"/>
                <c:pt idx="0">
                  <c:v>3.3196313897702244E-2</c:v>
                </c:pt>
                <c:pt idx="1">
                  <c:v>4.097432249581906E-2</c:v>
                </c:pt>
                <c:pt idx="2">
                  <c:v>5.047959136624057E-2</c:v>
                </c:pt>
                <c:pt idx="3">
                  <c:v>6.1519306979924727E-2</c:v>
                </c:pt>
                <c:pt idx="4">
                  <c:v>7.5415831821418325E-2</c:v>
                </c:pt>
                <c:pt idx="5">
                  <c:v>9.2143221986929966E-2</c:v>
                </c:pt>
                <c:pt idx="6">
                  <c:v>0.11213082403677677</c:v>
                </c:pt>
                <c:pt idx="7">
                  <c:v>0.13580554187613056</c:v>
                </c:pt>
                <c:pt idx="8">
                  <c:v>0.16231583392291821</c:v>
                </c:pt>
                <c:pt idx="9">
                  <c:v>0.1942679657256049</c:v>
                </c:pt>
                <c:pt idx="10">
                  <c:v>0.23077711472564116</c:v>
                </c:pt>
                <c:pt idx="11">
                  <c:v>0.27183269863043341</c:v>
                </c:pt>
                <c:pt idx="12">
                  <c:v>0.31521124829333891</c:v>
                </c:pt>
                <c:pt idx="13">
                  <c:v>0.36628785342013359</c:v>
                </c:pt>
                <c:pt idx="14">
                  <c:v>0.4161256281880838</c:v>
                </c:pt>
                <c:pt idx="15">
                  <c:v>0.47000748133927722</c:v>
                </c:pt>
                <c:pt idx="16">
                  <c:v>0.52459764773956186</c:v>
                </c:pt>
                <c:pt idx="17">
                  <c:v>0.57860622927279015</c:v>
                </c:pt>
                <c:pt idx="18">
                  <c:v>0.62867368734477769</c:v>
                </c:pt>
                <c:pt idx="19">
                  <c:v>0.67811345568296955</c:v>
                </c:pt>
                <c:pt idx="20">
                  <c:v>0.72386196190084406</c:v>
                </c:pt>
                <c:pt idx="21">
                  <c:v>0.76535825936727109</c:v>
                </c:pt>
                <c:pt idx="22">
                  <c:v>0.80232167865660042</c:v>
                </c:pt>
                <c:pt idx="23">
                  <c:v>0.83471966589576729</c:v>
                </c:pt>
                <c:pt idx="24">
                  <c:v>0.86163416110730917</c:v>
                </c:pt>
                <c:pt idx="25">
                  <c:v>0.88569617593647476</c:v>
                </c:pt>
                <c:pt idx="26">
                  <c:v>0.90680268685564069</c:v>
                </c:pt>
                <c:pt idx="27">
                  <c:v>0.92306101744411506</c:v>
                </c:pt>
                <c:pt idx="28">
                  <c:v>0.93984584975186025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2-4C3C-AF49-5474435B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29951"/>
        <c:axId val="1142410751"/>
      </c:scatterChart>
      <c:valAx>
        <c:axId val="11424107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42429951"/>
        <c:crossesAt val="0"/>
        <c:crossBetween val="midCat"/>
      </c:valAx>
      <c:valAx>
        <c:axId val="11424299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42410751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ru-RU" sz="1400" baseline="0">
                <a:solidFill>
                  <a:srgbClr val="595959"/>
                </a:solidFill>
                <a:latin typeface="Calibri"/>
              </a:rPr>
              <a:t>Название диаграммы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'1'!$J$3:$J$36</c:f>
              <c:numCache>
                <c:formatCode>General</c:formatCode>
                <c:ptCount val="34"/>
                <c:pt idx="0">
                  <c:v>0</c:v>
                </c:pt>
                <c:pt idx="1">
                  <c:v>0.21141649048625699</c:v>
                </c:pt>
                <c:pt idx="2">
                  <c:v>0.41226215644820297</c:v>
                </c:pt>
                <c:pt idx="3">
                  <c:v>0.65539112050739901</c:v>
                </c:pt>
                <c:pt idx="4">
                  <c:v>0.91966173361522197</c:v>
                </c:pt>
                <c:pt idx="5">
                  <c:v>1.18393234672304</c:v>
                </c:pt>
                <c:pt idx="6">
                  <c:v>1.4270613107822401</c:v>
                </c:pt>
                <c:pt idx="7">
                  <c:v>1.7230443974630001</c:v>
                </c:pt>
                <c:pt idx="8">
                  <c:v>1.9873150105708202</c:v>
                </c:pt>
                <c:pt idx="9">
                  <c:v>2.30443974630021</c:v>
                </c:pt>
                <c:pt idx="10">
                  <c:v>2.6004228329809695</c:v>
                </c:pt>
                <c:pt idx="11">
                  <c:v>2.8858350951374199</c:v>
                </c:pt>
                <c:pt idx="12">
                  <c:v>3.2135306553911205</c:v>
                </c:pt>
                <c:pt idx="13">
                  <c:v>3.5835095137420705</c:v>
                </c:pt>
                <c:pt idx="14">
                  <c:v>3.9534883720930196</c:v>
                </c:pt>
                <c:pt idx="15">
                  <c:v>4.3551797040169102</c:v>
                </c:pt>
                <c:pt idx="16">
                  <c:v>4.7885835095137406</c:v>
                </c:pt>
                <c:pt idx="17">
                  <c:v>5.2854122621564406</c:v>
                </c:pt>
                <c:pt idx="18">
                  <c:v>5.8562367864693403</c:v>
                </c:pt>
                <c:pt idx="19">
                  <c:v>6.5116279069767398</c:v>
                </c:pt>
                <c:pt idx="20">
                  <c:v>7.1775898520084507</c:v>
                </c:pt>
                <c:pt idx="21">
                  <c:v>7.8224101479915396</c:v>
                </c:pt>
                <c:pt idx="22">
                  <c:v>8.2029598308667993</c:v>
                </c:pt>
                <c:pt idx="23">
                  <c:v>8.6046511627906899</c:v>
                </c:pt>
                <c:pt idx="24">
                  <c:v>8.9112050739957702</c:v>
                </c:pt>
                <c:pt idx="25">
                  <c:v>9.2071881606765302</c:v>
                </c:pt>
                <c:pt idx="26">
                  <c:v>9.5031712473572902</c:v>
                </c:pt>
                <c:pt idx="27">
                  <c:v>9.7568710359407991</c:v>
                </c:pt>
                <c:pt idx="28">
                  <c:v>10</c:v>
                </c:pt>
              </c:numCache>
            </c:numRef>
          </c:xVal>
          <c:yVal>
            <c:numRef>
              <c:f>'1'!$I$3:$I$36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0.25196850393700698</c:v>
                </c:pt>
                <c:pt idx="2">
                  <c:v>0.50393700787401496</c:v>
                </c:pt>
                <c:pt idx="3">
                  <c:v>0.74540682414698101</c:v>
                </c:pt>
                <c:pt idx="4">
                  <c:v>0.99737532808398899</c:v>
                </c:pt>
                <c:pt idx="5">
                  <c:v>1.24934383202099</c:v>
                </c:pt>
                <c:pt idx="6">
                  <c:v>1.5013123359580001</c:v>
                </c:pt>
                <c:pt idx="7">
                  <c:v>1.7532808398950099</c:v>
                </c:pt>
                <c:pt idx="8">
                  <c:v>1.99475065616797</c:v>
                </c:pt>
                <c:pt idx="9">
                  <c:v>2.2467191601049801</c:v>
                </c:pt>
                <c:pt idx="10">
                  <c:v>2.4986876640419902</c:v>
                </c:pt>
                <c:pt idx="11">
                  <c:v>2.7506561679789998</c:v>
                </c:pt>
                <c:pt idx="12">
                  <c:v>2.9921259842519601</c:v>
                </c:pt>
                <c:pt idx="13">
                  <c:v>3.2545931758530098</c:v>
                </c:pt>
                <c:pt idx="14">
                  <c:v>3.4960629921259798</c:v>
                </c:pt>
                <c:pt idx="15">
                  <c:v>3.7480314960629899</c:v>
                </c:pt>
                <c:pt idx="16">
                  <c:v>4</c:v>
                </c:pt>
                <c:pt idx="17">
                  <c:v>4.2519685039370003</c:v>
                </c:pt>
                <c:pt idx="18">
                  <c:v>4.4934383202099699</c:v>
                </c:pt>
                <c:pt idx="19">
                  <c:v>4.74540682414698</c:v>
                </c:pt>
                <c:pt idx="20">
                  <c:v>4.9973753280839803</c:v>
                </c:pt>
                <c:pt idx="21">
                  <c:v>5.2493438320209904</c:v>
                </c:pt>
                <c:pt idx="22">
                  <c:v>5.5013123359579996</c:v>
                </c:pt>
                <c:pt idx="23">
                  <c:v>5.7532808398950097</c:v>
                </c:pt>
                <c:pt idx="24">
                  <c:v>5.9947506561679704</c:v>
                </c:pt>
                <c:pt idx="25">
                  <c:v>6.2467191601049796</c:v>
                </c:pt>
                <c:pt idx="26">
                  <c:v>6.5091863517060302</c:v>
                </c:pt>
                <c:pt idx="27">
                  <c:v>6.7506561679789998</c:v>
                </c:pt>
                <c:pt idx="28">
                  <c:v>7.0551181102362204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495D-AD1F-E44830965B01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'1'!$K$3:$K$36</c:f>
              <c:numCache>
                <c:formatCode>General</c:formatCode>
                <c:ptCount val="34"/>
                <c:pt idx="0">
                  <c:v>0.33196313897702245</c:v>
                </c:pt>
                <c:pt idx="1">
                  <c:v>0.4097432249581906</c:v>
                </c:pt>
                <c:pt idx="2">
                  <c:v>0.50479591366240573</c:v>
                </c:pt>
                <c:pt idx="3">
                  <c:v>0.61519306979924726</c:v>
                </c:pt>
                <c:pt idx="4">
                  <c:v>0.75415831821418322</c:v>
                </c:pt>
                <c:pt idx="5">
                  <c:v>0.92143221986929968</c:v>
                </c:pt>
                <c:pt idx="6">
                  <c:v>1.1213082403677677</c:v>
                </c:pt>
                <c:pt idx="7">
                  <c:v>1.3580554187613056</c:v>
                </c:pt>
                <c:pt idx="8">
                  <c:v>1.6231583392291822</c:v>
                </c:pt>
                <c:pt idx="9">
                  <c:v>1.942679657256049</c:v>
                </c:pt>
                <c:pt idx="10">
                  <c:v>2.3077711472564117</c:v>
                </c:pt>
                <c:pt idx="11">
                  <c:v>2.718326986304334</c:v>
                </c:pt>
                <c:pt idx="12">
                  <c:v>3.1521124829333891</c:v>
                </c:pt>
                <c:pt idx="13">
                  <c:v>3.6628785342013357</c:v>
                </c:pt>
                <c:pt idx="14">
                  <c:v>4.1612562818808376</c:v>
                </c:pt>
                <c:pt idx="15">
                  <c:v>4.7000748133927726</c:v>
                </c:pt>
                <c:pt idx="16">
                  <c:v>5.2459764773956188</c:v>
                </c:pt>
                <c:pt idx="17">
                  <c:v>5.7860622927279017</c:v>
                </c:pt>
                <c:pt idx="18">
                  <c:v>6.2867368734477767</c:v>
                </c:pt>
                <c:pt idx="19">
                  <c:v>6.781134556829695</c:v>
                </c:pt>
                <c:pt idx="20">
                  <c:v>7.2386196190084409</c:v>
                </c:pt>
                <c:pt idx="21">
                  <c:v>7.6535825936727111</c:v>
                </c:pt>
                <c:pt idx="22">
                  <c:v>8.0232167865660049</c:v>
                </c:pt>
                <c:pt idx="23">
                  <c:v>8.3471966589576727</c:v>
                </c:pt>
                <c:pt idx="24">
                  <c:v>8.616341611073091</c:v>
                </c:pt>
                <c:pt idx="25">
                  <c:v>8.8569617593647472</c:v>
                </c:pt>
                <c:pt idx="26">
                  <c:v>9.0680268685564069</c:v>
                </c:pt>
                <c:pt idx="27">
                  <c:v>9.23061017444115</c:v>
                </c:pt>
                <c:pt idx="28">
                  <c:v>9.3984584975186021</c:v>
                </c:pt>
              </c:numCache>
            </c:numRef>
          </c:xVal>
          <c:yVal>
            <c:numRef>
              <c:f>'1'!$I$3:$I$36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0.25196850393700698</c:v>
                </c:pt>
                <c:pt idx="2">
                  <c:v>0.50393700787401496</c:v>
                </c:pt>
                <c:pt idx="3">
                  <c:v>0.74540682414698101</c:v>
                </c:pt>
                <c:pt idx="4">
                  <c:v>0.99737532808398899</c:v>
                </c:pt>
                <c:pt idx="5">
                  <c:v>1.24934383202099</c:v>
                </c:pt>
                <c:pt idx="6">
                  <c:v>1.5013123359580001</c:v>
                </c:pt>
                <c:pt idx="7">
                  <c:v>1.7532808398950099</c:v>
                </c:pt>
                <c:pt idx="8">
                  <c:v>1.99475065616797</c:v>
                </c:pt>
                <c:pt idx="9">
                  <c:v>2.2467191601049801</c:v>
                </c:pt>
                <c:pt idx="10">
                  <c:v>2.4986876640419902</c:v>
                </c:pt>
                <c:pt idx="11">
                  <c:v>2.7506561679789998</c:v>
                </c:pt>
                <c:pt idx="12">
                  <c:v>2.9921259842519601</c:v>
                </c:pt>
                <c:pt idx="13">
                  <c:v>3.2545931758530098</c:v>
                </c:pt>
                <c:pt idx="14">
                  <c:v>3.4960629921259798</c:v>
                </c:pt>
                <c:pt idx="15">
                  <c:v>3.7480314960629899</c:v>
                </c:pt>
                <c:pt idx="16">
                  <c:v>4</c:v>
                </c:pt>
                <c:pt idx="17">
                  <c:v>4.2519685039370003</c:v>
                </c:pt>
                <c:pt idx="18">
                  <c:v>4.4934383202099699</c:v>
                </c:pt>
                <c:pt idx="19">
                  <c:v>4.74540682414698</c:v>
                </c:pt>
                <c:pt idx="20">
                  <c:v>4.9973753280839803</c:v>
                </c:pt>
                <c:pt idx="21">
                  <c:v>5.2493438320209904</c:v>
                </c:pt>
                <c:pt idx="22">
                  <c:v>5.5013123359579996</c:v>
                </c:pt>
                <c:pt idx="23">
                  <c:v>5.7532808398950097</c:v>
                </c:pt>
                <c:pt idx="24">
                  <c:v>5.9947506561679704</c:v>
                </c:pt>
                <c:pt idx="25">
                  <c:v>6.2467191601049796</c:v>
                </c:pt>
                <c:pt idx="26">
                  <c:v>6.5091863517060302</c:v>
                </c:pt>
                <c:pt idx="27">
                  <c:v>6.7506561679789998</c:v>
                </c:pt>
                <c:pt idx="28">
                  <c:v>7.0551181102362204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1-495D-AD1F-E4483096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34271"/>
        <c:axId val="1142432831"/>
      </c:scatterChart>
      <c:valAx>
        <c:axId val="1142432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42434271"/>
        <c:crossesAt val="0"/>
        <c:crossBetween val="midCat"/>
      </c:valAx>
      <c:valAx>
        <c:axId val="11424342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42432831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'2'!$A$2:$A$2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'2'!$A$3:$A$36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8.24</c:v>
                </c:pt>
              </c:numCache>
            </c:numRef>
          </c:xVal>
          <c:yVal>
            <c:numRef>
              <c:f>'2'!$B$3:$B$36</c:f>
              <c:numCache>
                <c:formatCode>General</c:formatCode>
                <c:ptCount val="34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3.9E-2</c:v>
                </c:pt>
                <c:pt idx="7">
                  <c:v>5.0999999999999997E-2</c:v>
                </c:pt>
                <c:pt idx="8">
                  <c:v>6.0999999999999999E-2</c:v>
                </c:pt>
                <c:pt idx="9">
                  <c:v>7.1999999999999995E-2</c:v>
                </c:pt>
                <c:pt idx="10">
                  <c:v>8.3000000000000004E-2</c:v>
                </c:pt>
                <c:pt idx="11">
                  <c:v>9.9000000000000005E-2</c:v>
                </c:pt>
                <c:pt idx="12">
                  <c:v>0.113</c:v>
                </c:pt>
                <c:pt idx="13">
                  <c:v>0.128</c:v>
                </c:pt>
                <c:pt idx="14">
                  <c:v>0.14499999999999999</c:v>
                </c:pt>
                <c:pt idx="15">
                  <c:v>0.16700000000000001</c:v>
                </c:pt>
                <c:pt idx="16">
                  <c:v>0.188</c:v>
                </c:pt>
                <c:pt idx="17">
                  <c:v>0.21299999999999999</c:v>
                </c:pt>
                <c:pt idx="18">
                  <c:v>0.248</c:v>
                </c:pt>
                <c:pt idx="19">
                  <c:v>0.28399999999999997</c:v>
                </c:pt>
                <c:pt idx="20">
                  <c:v>0.33</c:v>
                </c:pt>
                <c:pt idx="21">
                  <c:v>0.38600000000000001</c:v>
                </c:pt>
                <c:pt idx="22">
                  <c:v>0.44500000000000001</c:v>
                </c:pt>
                <c:pt idx="23">
                  <c:v>0.51500000000000001</c:v>
                </c:pt>
                <c:pt idx="24">
                  <c:v>0.58199999999999996</c:v>
                </c:pt>
                <c:pt idx="25">
                  <c:v>0.66100000000000003</c:v>
                </c:pt>
                <c:pt idx="26">
                  <c:v>0.72499999999999998</c:v>
                </c:pt>
                <c:pt idx="27">
                  <c:v>0.78200000000000003</c:v>
                </c:pt>
                <c:pt idx="28">
                  <c:v>0.82599999999999996</c:v>
                </c:pt>
                <c:pt idx="29">
                  <c:v>0.873</c:v>
                </c:pt>
                <c:pt idx="30">
                  <c:v>0.90700000000000003</c:v>
                </c:pt>
                <c:pt idx="31">
                  <c:v>0.94299999999999995</c:v>
                </c:pt>
                <c:pt idx="32">
                  <c:v>0.97799999999999998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0-4A03-836C-A52D296D4410}"/>
            </c:ext>
          </c:extLst>
        </c:ser>
        <c:ser>
          <c:idx val="1"/>
          <c:order val="1"/>
          <c:spPr>
            <a:ln w="28800" cap="rnd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'2'!$A$3:$A$36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8.24</c:v>
                </c:pt>
              </c:numCache>
            </c:numRef>
          </c:xVal>
          <c:yVal>
            <c:numRef>
              <c:f>'2'!$C$3:$C$36</c:f>
              <c:numCache>
                <c:formatCode>General</c:formatCode>
                <c:ptCount val="34"/>
                <c:pt idx="0">
                  <c:v>3.6491812345695795E-3</c:v>
                </c:pt>
                <c:pt idx="1">
                  <c:v>4.6906331126608481E-3</c:v>
                </c:pt>
                <c:pt idx="2">
                  <c:v>6.0275103014071794E-3</c:v>
                </c:pt>
                <c:pt idx="3">
                  <c:v>7.7424468579667888E-3</c:v>
                </c:pt>
                <c:pt idx="4">
                  <c:v>9.9404344710956397E-3</c:v>
                </c:pt>
                <c:pt idx="5">
                  <c:v>1.2754383743433234E-2</c:v>
                </c:pt>
                <c:pt idx="6">
                  <c:v>1.6351752722618965E-2</c:v>
                </c:pt>
                <c:pt idx="7">
                  <c:v>2.0942234952115394E-2</c:v>
                </c:pt>
                <c:pt idx="8">
                  <c:v>2.6786325196161736E-2</c:v>
                </c:pt>
                <c:pt idx="9">
                  <c:v>3.4204278540769205E-2</c:v>
                </c:pt>
                <c:pt idx="10">
                  <c:v>4.3584492124080824E-2</c:v>
                </c:pt>
                <c:pt idx="11">
                  <c:v>5.5389611698140301E-2</c:v>
                </c:pt>
                <c:pt idx="12">
                  <c:v>7.0157667281497346E-2</c:v>
                </c:pt>
                <c:pt idx="13">
                  <c:v>8.8494325927441442E-2</c:v>
                </c:pt>
                <c:pt idx="14">
                  <c:v>0.11105114640134917</c:v>
                </c:pt>
                <c:pt idx="15">
                  <c:v>0.13848406680669839</c:v>
                </c:pt>
                <c:pt idx="16">
                  <c:v>0.17138719084967352</c:v>
                </c:pt>
                <c:pt idx="17">
                  <c:v>0.21020051932139375</c:v>
                </c:pt>
                <c:pt idx="18">
                  <c:v>0.2550976720098167</c:v>
                </c:pt>
                <c:pt idx="19">
                  <c:v>0.3058706445480997</c:v>
                </c:pt>
                <c:pt idx="20">
                  <c:v>0.36184032643149683</c:v>
                </c:pt>
                <c:pt idx="21">
                  <c:v>0.42182771041649553</c:v>
                </c:pt>
                <c:pt idx="22">
                  <c:v>0.48421415149406638</c:v>
                </c:pt>
                <c:pt idx="23">
                  <c:v>0.54709651079246535</c:v>
                </c:pt>
                <c:pt idx="24">
                  <c:v>0.60851079807235686</c:v>
                </c:pt>
                <c:pt idx="25">
                  <c:v>0.66667113298590885</c:v>
                </c:pt>
                <c:pt idx="26">
                  <c:v>0.72016452148641186</c:v>
                </c:pt>
                <c:pt idx="27">
                  <c:v>0.76805986671811688</c:v>
                </c:pt>
                <c:pt idx="28">
                  <c:v>0.80992130908875526</c:v>
                </c:pt>
                <c:pt idx="29">
                  <c:v>0.84574482794503902</c:v>
                </c:pt>
                <c:pt idx="30">
                  <c:v>0.87585170970769854</c:v>
                </c:pt>
                <c:pt idx="31">
                  <c:v>0.90077188104814498</c:v>
                </c:pt>
                <c:pt idx="32">
                  <c:v>0.92114023683088175</c:v>
                </c:pt>
                <c:pt idx="33">
                  <c:v>0.9370247142565532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0-4A03-836C-A52D296D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7087"/>
        <c:axId val="547639887"/>
      </c:scatterChart>
      <c:valAx>
        <c:axId val="54763988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47647087"/>
        <c:crossesAt val="0"/>
        <c:crossBetween val="midCat"/>
      </c:valAx>
      <c:valAx>
        <c:axId val="547647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47639887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ru-RU" sz="1400" baseline="0">
                <a:solidFill>
                  <a:srgbClr val="595959"/>
                </a:solidFill>
                <a:latin typeface="Calibri"/>
              </a:rPr>
              <a:t>Название диаграммы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'2'!$J$3:$J$36</c:f>
              <c:numCache>
                <c:formatCode>General</c:formatCode>
                <c:ptCount val="34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0.10999999999999999</c:v>
                </c:pt>
                <c:pt idx="4">
                  <c:v>0.19</c:v>
                </c:pt>
                <c:pt idx="5">
                  <c:v>0.29000000000000004</c:v>
                </c:pt>
                <c:pt idx="6">
                  <c:v>0.39</c:v>
                </c:pt>
                <c:pt idx="7">
                  <c:v>0.51</c:v>
                </c:pt>
                <c:pt idx="8">
                  <c:v>0.61</c:v>
                </c:pt>
                <c:pt idx="9">
                  <c:v>0.72</c:v>
                </c:pt>
                <c:pt idx="10">
                  <c:v>0.83000000000000007</c:v>
                </c:pt>
                <c:pt idx="11">
                  <c:v>0.99</c:v>
                </c:pt>
                <c:pt idx="12">
                  <c:v>1.1300000000000001</c:v>
                </c:pt>
                <c:pt idx="13">
                  <c:v>1.28</c:v>
                </c:pt>
                <c:pt idx="14">
                  <c:v>1.45</c:v>
                </c:pt>
                <c:pt idx="15">
                  <c:v>1.6700000000000002</c:v>
                </c:pt>
                <c:pt idx="16">
                  <c:v>1.88</c:v>
                </c:pt>
                <c:pt idx="17">
                  <c:v>2.13</c:v>
                </c:pt>
                <c:pt idx="18">
                  <c:v>2.48</c:v>
                </c:pt>
                <c:pt idx="19">
                  <c:v>2.84</c:v>
                </c:pt>
                <c:pt idx="20">
                  <c:v>3.3000000000000003</c:v>
                </c:pt>
                <c:pt idx="21">
                  <c:v>3.8600000000000003</c:v>
                </c:pt>
                <c:pt idx="22">
                  <c:v>4.45</c:v>
                </c:pt>
                <c:pt idx="23">
                  <c:v>5.15</c:v>
                </c:pt>
                <c:pt idx="24">
                  <c:v>5.8199999999999994</c:v>
                </c:pt>
                <c:pt idx="25">
                  <c:v>6.61</c:v>
                </c:pt>
                <c:pt idx="26">
                  <c:v>7.25</c:v>
                </c:pt>
                <c:pt idx="27">
                  <c:v>7.82</c:v>
                </c:pt>
                <c:pt idx="28">
                  <c:v>8.26</c:v>
                </c:pt>
                <c:pt idx="29">
                  <c:v>8.73</c:v>
                </c:pt>
                <c:pt idx="30">
                  <c:v>9.07</c:v>
                </c:pt>
                <c:pt idx="31">
                  <c:v>9.43</c:v>
                </c:pt>
                <c:pt idx="32">
                  <c:v>9.7799999999999994</c:v>
                </c:pt>
                <c:pt idx="33">
                  <c:v>10</c:v>
                </c:pt>
              </c:numCache>
            </c:numRef>
          </c:xVal>
          <c:yVal>
            <c:numRef>
              <c:f>'2'!$I$3:$I$36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8-40F4-8592-D38227B6A3D5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'2'!$K$3:$K$36</c:f>
              <c:numCache>
                <c:formatCode>General</c:formatCode>
                <c:ptCount val="34"/>
                <c:pt idx="0">
                  <c:v>3.6491812345695797E-2</c:v>
                </c:pt>
                <c:pt idx="1">
                  <c:v>4.6906331126608483E-2</c:v>
                </c:pt>
                <c:pt idx="2">
                  <c:v>6.0275103014071796E-2</c:v>
                </c:pt>
                <c:pt idx="3">
                  <c:v>7.7424468579667893E-2</c:v>
                </c:pt>
                <c:pt idx="4">
                  <c:v>9.9404344710956397E-2</c:v>
                </c:pt>
                <c:pt idx="5">
                  <c:v>0.12754383743433234</c:v>
                </c:pt>
                <c:pt idx="6">
                  <c:v>0.16351752722618965</c:v>
                </c:pt>
                <c:pt idx="7">
                  <c:v>0.20942234952115393</c:v>
                </c:pt>
                <c:pt idx="8">
                  <c:v>0.26786325196161737</c:v>
                </c:pt>
                <c:pt idx="9">
                  <c:v>0.34204278540769206</c:v>
                </c:pt>
                <c:pt idx="10">
                  <c:v>0.43584492124080826</c:v>
                </c:pt>
                <c:pt idx="11">
                  <c:v>0.55389611698140295</c:v>
                </c:pt>
                <c:pt idx="12">
                  <c:v>0.70157667281497349</c:v>
                </c:pt>
                <c:pt idx="13">
                  <c:v>0.88494325927441442</c:v>
                </c:pt>
                <c:pt idx="14">
                  <c:v>1.1105114640134917</c:v>
                </c:pt>
                <c:pt idx="15">
                  <c:v>1.384840668066984</c:v>
                </c:pt>
                <c:pt idx="16">
                  <c:v>1.7138719084967353</c:v>
                </c:pt>
                <c:pt idx="17">
                  <c:v>2.1020051932139374</c:v>
                </c:pt>
                <c:pt idx="18">
                  <c:v>2.5509767200981672</c:v>
                </c:pt>
                <c:pt idx="19">
                  <c:v>3.0587064454809969</c:v>
                </c:pt>
                <c:pt idx="20">
                  <c:v>3.6184032643149684</c:v>
                </c:pt>
                <c:pt idx="21">
                  <c:v>4.2182771041649554</c:v>
                </c:pt>
                <c:pt idx="22">
                  <c:v>4.8421415149406641</c:v>
                </c:pt>
                <c:pt idx="23">
                  <c:v>5.4709651079246537</c:v>
                </c:pt>
                <c:pt idx="24">
                  <c:v>6.0851079807235688</c:v>
                </c:pt>
                <c:pt idx="25">
                  <c:v>6.6667113298590888</c:v>
                </c:pt>
                <c:pt idx="26">
                  <c:v>7.2016452148641186</c:v>
                </c:pt>
                <c:pt idx="27">
                  <c:v>7.6805986671811688</c:v>
                </c:pt>
                <c:pt idx="28">
                  <c:v>8.0992130908875524</c:v>
                </c:pt>
                <c:pt idx="29">
                  <c:v>8.4574482794503894</c:v>
                </c:pt>
                <c:pt idx="30">
                  <c:v>8.7585170970769859</c:v>
                </c:pt>
                <c:pt idx="31">
                  <c:v>9.0077188104814496</c:v>
                </c:pt>
                <c:pt idx="32">
                  <c:v>9.2114023683088178</c:v>
                </c:pt>
                <c:pt idx="33">
                  <c:v>9.3702471425655318</c:v>
                </c:pt>
              </c:numCache>
            </c:numRef>
          </c:xVal>
          <c:yVal>
            <c:numRef>
              <c:f>'2'!$I$3:$I$36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0F4-8592-D38227B6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87391"/>
        <c:axId val="1182179231"/>
      </c:scatterChart>
      <c:valAx>
        <c:axId val="11821792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82187391"/>
        <c:crossesAt val="0"/>
        <c:crossBetween val="midCat"/>
      </c:valAx>
      <c:valAx>
        <c:axId val="1182187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82179231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'3'!$A$2:$A$2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'3'!$A$3:$A$36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8.2100000000000009</c:v>
                </c:pt>
              </c:numCache>
            </c:numRef>
          </c:xVal>
          <c:yVal>
            <c:numRef>
              <c:f>'3'!$B$3:$B$36</c:f>
              <c:numCache>
                <c:formatCode>General</c:formatCode>
                <c:ptCount val="34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1.2E-2</c:v>
                </c:pt>
                <c:pt idx="5">
                  <c:v>1.9E-2</c:v>
                </c:pt>
                <c:pt idx="6">
                  <c:v>2.5999999999999999E-2</c:v>
                </c:pt>
                <c:pt idx="7">
                  <c:v>3.2000000000000001E-2</c:v>
                </c:pt>
                <c:pt idx="8">
                  <c:v>3.7999999999999999E-2</c:v>
                </c:pt>
                <c:pt idx="9">
                  <c:v>4.7E-2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7.6999999999999999E-2</c:v>
                </c:pt>
                <c:pt idx="13">
                  <c:v>8.5999999999999993E-2</c:v>
                </c:pt>
                <c:pt idx="14">
                  <c:v>9.9000000000000005E-2</c:v>
                </c:pt>
                <c:pt idx="15">
                  <c:v>0.113</c:v>
                </c:pt>
                <c:pt idx="16">
                  <c:v>0.126</c:v>
                </c:pt>
                <c:pt idx="17">
                  <c:v>0.14000000000000001</c:v>
                </c:pt>
                <c:pt idx="18">
                  <c:v>0.161</c:v>
                </c:pt>
                <c:pt idx="19">
                  <c:v>0.17899999999999999</c:v>
                </c:pt>
                <c:pt idx="20">
                  <c:v>0.20499999999999999</c:v>
                </c:pt>
                <c:pt idx="21">
                  <c:v>0.24099999999999999</c:v>
                </c:pt>
                <c:pt idx="22">
                  <c:v>0.28399999999999997</c:v>
                </c:pt>
                <c:pt idx="23">
                  <c:v>0.33400000000000002</c:v>
                </c:pt>
                <c:pt idx="24">
                  <c:v>0.39900000000000002</c:v>
                </c:pt>
                <c:pt idx="25">
                  <c:v>0.48</c:v>
                </c:pt>
                <c:pt idx="26">
                  <c:v>0.56599999999999995</c:v>
                </c:pt>
                <c:pt idx="27">
                  <c:v>0.65100000000000002</c:v>
                </c:pt>
                <c:pt idx="28">
                  <c:v>0.73099999999999998</c:v>
                </c:pt>
                <c:pt idx="29">
                  <c:v>0.80700000000000005</c:v>
                </c:pt>
                <c:pt idx="30">
                  <c:v>0.86599999999999999</c:v>
                </c:pt>
                <c:pt idx="31">
                  <c:v>0.92400000000000004</c:v>
                </c:pt>
                <c:pt idx="32">
                  <c:v>0.96799999999999997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2-462B-98DF-AAE2B16B2936}"/>
            </c:ext>
          </c:extLst>
        </c:ser>
        <c:ser>
          <c:idx val="1"/>
          <c:order val="1"/>
          <c:spPr>
            <a:ln w="28800" cap="rnd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'3'!$A$3:$A$36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8.2100000000000009</c:v>
                </c:pt>
              </c:numCache>
            </c:numRef>
          </c:xVal>
          <c:yVal>
            <c:numRef>
              <c:f>'3'!$C$3:$C$36</c:f>
              <c:numCache>
                <c:formatCode>General</c:formatCode>
                <c:ptCount val="34"/>
                <c:pt idx="0">
                  <c:v>7.1677861331460521E-4</c:v>
                </c:pt>
                <c:pt idx="1">
                  <c:v>9.6114923871094056E-4</c:v>
                </c:pt>
                <c:pt idx="2">
                  <c:v>1.2887254556601087E-3</c:v>
                </c:pt>
                <c:pt idx="3">
                  <c:v>1.7277522119668279E-3</c:v>
                </c:pt>
                <c:pt idx="4">
                  <c:v>2.3159942419768219E-3</c:v>
                </c:pt>
                <c:pt idx="5">
                  <c:v>3.1038903598245024E-3</c:v>
                </c:pt>
                <c:pt idx="6">
                  <c:v>4.1587097037034991E-3</c:v>
                </c:pt>
                <c:pt idx="7">
                  <c:v>5.5699936789813751E-3</c:v>
                </c:pt>
                <c:pt idx="8">
                  <c:v>7.4566195420165734E-3</c:v>
                </c:pt>
                <c:pt idx="9">
                  <c:v>9.9758584423320085E-3</c:v>
                </c:pt>
                <c:pt idx="10">
                  <c:v>1.3334794027423111E-2</c:v>
                </c:pt>
                <c:pt idx="11">
                  <c:v>1.7804365592770818E-2</c:v>
                </c:pt>
                <c:pt idx="12">
                  <c:v>2.3736013395801947E-2</c:v>
                </c:pt>
                <c:pt idx="13">
                  <c:v>3.1580291489855694E-2</c:v>
                </c:pt>
                <c:pt idx="14">
                  <c:v>4.1905670172407317E-2</c:v>
                </c:pt>
                <c:pt idx="15">
                  <c:v>5.5413822845218196E-2</c:v>
                </c:pt>
                <c:pt idx="16">
                  <c:v>7.2944766981037704E-2</c:v>
                </c:pt>
                <c:pt idx="17">
                  <c:v>9.5461368650997511E-2</c:v>
                </c:pt>
                <c:pt idx="18">
                  <c:v>0.12399874031652701</c:v>
                </c:pt>
                <c:pt idx="19">
                  <c:v>0.15956223387989249</c:v>
                </c:pt>
                <c:pt idx="20">
                  <c:v>0.20296231562389161</c:v>
                </c:pt>
                <c:pt idx="21">
                  <c:v>0.25459106304423379</c:v>
                </c:pt>
                <c:pt idx="22">
                  <c:v>0.31417611781688243</c:v>
                </c:pt>
                <c:pt idx="23">
                  <c:v>0.3805864226593284</c:v>
                </c:pt>
                <c:pt idx="24">
                  <c:v>0.45178710007804085</c:v>
                </c:pt>
                <c:pt idx="25">
                  <c:v>0.52501773573112076</c:v>
                </c:pt>
                <c:pt idx="26">
                  <c:v>0.59718795252725854</c:v>
                </c:pt>
                <c:pt idx="27">
                  <c:v>0.66538140695715664</c:v>
                </c:pt>
                <c:pt idx="28">
                  <c:v>0.72730189435525505</c:v>
                </c:pt>
                <c:pt idx="29">
                  <c:v>0.78152636664803332</c:v>
                </c:pt>
                <c:pt idx="30">
                  <c:v>0.82752553878677226</c:v>
                </c:pt>
                <c:pt idx="31">
                  <c:v>0.86550638637678567</c:v>
                </c:pt>
                <c:pt idx="32">
                  <c:v>0.89617280076341599</c:v>
                </c:pt>
                <c:pt idx="33">
                  <c:v>0.91698237865250354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2-462B-98DF-AAE2B16B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84031"/>
        <c:axId val="1182191231"/>
      </c:scatterChart>
      <c:valAx>
        <c:axId val="11821912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82184031"/>
        <c:crossesAt val="0"/>
        <c:crossBetween val="midCat"/>
      </c:valAx>
      <c:valAx>
        <c:axId val="11821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82191231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ru-RU" sz="1400" baseline="0">
                <a:solidFill>
                  <a:srgbClr val="595959"/>
                </a:solidFill>
                <a:latin typeface="Calibri"/>
              </a:rPr>
              <a:t>Название диаграммы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'3'!$J$3:$J$36</c:f>
              <c:numCache>
                <c:formatCode>General</c:formatCode>
                <c:ptCount val="34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0.12</c:v>
                </c:pt>
                <c:pt idx="5">
                  <c:v>0.19</c:v>
                </c:pt>
                <c:pt idx="6">
                  <c:v>0.26</c:v>
                </c:pt>
                <c:pt idx="7">
                  <c:v>0.32</c:v>
                </c:pt>
                <c:pt idx="8">
                  <c:v>0.38</c:v>
                </c:pt>
                <c:pt idx="9">
                  <c:v>0.47</c:v>
                </c:pt>
                <c:pt idx="10">
                  <c:v>0.57000000000000006</c:v>
                </c:pt>
                <c:pt idx="11">
                  <c:v>0.64</c:v>
                </c:pt>
                <c:pt idx="12">
                  <c:v>0.77</c:v>
                </c:pt>
                <c:pt idx="13">
                  <c:v>0.85999999999999988</c:v>
                </c:pt>
                <c:pt idx="14">
                  <c:v>0.99</c:v>
                </c:pt>
                <c:pt idx="15">
                  <c:v>1.1300000000000001</c:v>
                </c:pt>
                <c:pt idx="16">
                  <c:v>1.26</c:v>
                </c:pt>
                <c:pt idx="17">
                  <c:v>1.4000000000000001</c:v>
                </c:pt>
                <c:pt idx="18">
                  <c:v>1.61</c:v>
                </c:pt>
                <c:pt idx="19">
                  <c:v>1.79</c:v>
                </c:pt>
                <c:pt idx="20">
                  <c:v>2.0499999999999998</c:v>
                </c:pt>
                <c:pt idx="21">
                  <c:v>2.41</c:v>
                </c:pt>
                <c:pt idx="22">
                  <c:v>2.84</c:v>
                </c:pt>
                <c:pt idx="23">
                  <c:v>3.3400000000000003</c:v>
                </c:pt>
                <c:pt idx="24">
                  <c:v>3.99</c:v>
                </c:pt>
                <c:pt idx="25">
                  <c:v>4.8</c:v>
                </c:pt>
                <c:pt idx="26">
                  <c:v>5.6599999999999993</c:v>
                </c:pt>
                <c:pt idx="27">
                  <c:v>6.51</c:v>
                </c:pt>
                <c:pt idx="28">
                  <c:v>7.31</c:v>
                </c:pt>
                <c:pt idx="29">
                  <c:v>8.07</c:v>
                </c:pt>
                <c:pt idx="30">
                  <c:v>8.66</c:v>
                </c:pt>
                <c:pt idx="31">
                  <c:v>9.24</c:v>
                </c:pt>
                <c:pt idx="32">
                  <c:v>9.68</c:v>
                </c:pt>
                <c:pt idx="33">
                  <c:v>10</c:v>
                </c:pt>
              </c:numCache>
            </c:numRef>
          </c:xVal>
          <c:yVal>
            <c:numRef>
              <c:f>'3'!$I$3:$I$36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1-4FBC-B11F-EBCA60375DAA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'3'!$K$3:$K$36</c:f>
              <c:numCache>
                <c:formatCode>General</c:formatCode>
                <c:ptCount val="34"/>
                <c:pt idx="0">
                  <c:v>7.1677861331460521E-3</c:v>
                </c:pt>
                <c:pt idx="1">
                  <c:v>9.6114923871094063E-3</c:v>
                </c:pt>
                <c:pt idx="2">
                  <c:v>1.2887254556601087E-2</c:v>
                </c:pt>
                <c:pt idx="3">
                  <c:v>1.7277522119668279E-2</c:v>
                </c:pt>
                <c:pt idx="4">
                  <c:v>2.315994241976822E-2</c:v>
                </c:pt>
                <c:pt idx="5">
                  <c:v>3.1038903598245023E-2</c:v>
                </c:pt>
                <c:pt idx="6">
                  <c:v>4.158709703703499E-2</c:v>
                </c:pt>
                <c:pt idx="7">
                  <c:v>5.5699936789813748E-2</c:v>
                </c:pt>
                <c:pt idx="8">
                  <c:v>7.4566195420165737E-2</c:v>
                </c:pt>
                <c:pt idx="9">
                  <c:v>9.9758584423320085E-2</c:v>
                </c:pt>
                <c:pt idx="10">
                  <c:v>0.13334794027423111</c:v>
                </c:pt>
                <c:pt idx="11">
                  <c:v>0.17804365592770818</c:v>
                </c:pt>
                <c:pt idx="12">
                  <c:v>0.23736013395801947</c:v>
                </c:pt>
                <c:pt idx="13">
                  <c:v>0.31580291489855694</c:v>
                </c:pt>
                <c:pt idx="14">
                  <c:v>0.41905670172407317</c:v>
                </c:pt>
                <c:pt idx="15">
                  <c:v>0.55413822845218197</c:v>
                </c:pt>
                <c:pt idx="16">
                  <c:v>0.72944766981037701</c:v>
                </c:pt>
                <c:pt idx="17">
                  <c:v>0.95461368650997513</c:v>
                </c:pt>
                <c:pt idx="18">
                  <c:v>1.23998740316527</c:v>
                </c:pt>
                <c:pt idx="19">
                  <c:v>1.595622338798925</c:v>
                </c:pt>
                <c:pt idx="20">
                  <c:v>2.0296231562389164</c:v>
                </c:pt>
                <c:pt idx="21">
                  <c:v>2.545910630442338</c:v>
                </c:pt>
                <c:pt idx="22">
                  <c:v>3.1417611781688244</c:v>
                </c:pt>
                <c:pt idx="23">
                  <c:v>3.8058642265932843</c:v>
                </c:pt>
                <c:pt idx="24">
                  <c:v>4.5178710007804082</c:v>
                </c:pt>
                <c:pt idx="25">
                  <c:v>5.2501773573112072</c:v>
                </c:pt>
                <c:pt idx="26">
                  <c:v>5.9718795252725858</c:v>
                </c:pt>
                <c:pt idx="27">
                  <c:v>6.6538140695715668</c:v>
                </c:pt>
                <c:pt idx="28">
                  <c:v>7.2730189435525503</c:v>
                </c:pt>
                <c:pt idx="29">
                  <c:v>7.815263666480333</c:v>
                </c:pt>
                <c:pt idx="30">
                  <c:v>8.2752553878677233</c:v>
                </c:pt>
                <c:pt idx="31">
                  <c:v>8.6550638637678574</c:v>
                </c:pt>
                <c:pt idx="32">
                  <c:v>8.9617280076341608</c:v>
                </c:pt>
                <c:pt idx="33">
                  <c:v>9.1698237865250363</c:v>
                </c:pt>
              </c:numCache>
            </c:numRef>
          </c:xVal>
          <c:yVal>
            <c:numRef>
              <c:f>'3'!$I$3:$I$36</c:f>
              <c:numCache>
                <c:formatCode>General</c:formatCode>
                <c:ptCount val="3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1-4FBC-B11F-EBCA6037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73471"/>
        <c:axId val="1182186431"/>
      </c:scatterChart>
      <c:valAx>
        <c:axId val="11821864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82173471"/>
        <c:crossesAt val="0"/>
        <c:crossBetween val="midCat"/>
      </c:valAx>
      <c:valAx>
        <c:axId val="11821734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82186431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57225" y="1712835"/>
    <xdr:ext cx="5759640" cy="3239640"/>
    <xdr:graphicFrame macro="">
      <xdr:nvGraphicFramePr>
        <xdr:cNvPr id="2" name="Диаграмма 5">
          <a:extLst>
            <a:ext uri="{FF2B5EF4-FFF2-40B4-BE49-F238E27FC236}">
              <a16:creationId xmlns:a16="http://schemas.microsoft.com/office/drawing/2014/main" id="{20AD079A-FCAF-EBEE-1B1F-3E5B1A15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8</xdr:col>
      <xdr:colOff>600158</xdr:colOff>
      <xdr:row>9</xdr:row>
      <xdr:rowOff>24772</xdr:rowOff>
    </xdr:from>
    <xdr:ext cx="4572000" cy="2743199"/>
    <xdr:graphicFrame macro="">
      <xdr:nvGraphicFramePr>
        <xdr:cNvPr id="3" name="Диаграмма 6">
          <a:extLst>
            <a:ext uri="{FF2B5EF4-FFF2-40B4-BE49-F238E27FC236}">
              <a16:creationId xmlns:a16="http://schemas.microsoft.com/office/drawing/2014/main" id="{8049D12E-14EE-C813-0744-F61376F5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1798560"/>
    <xdr:ext cx="5759640" cy="3239640"/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1F53258A-BA98-B238-33D0-8C213341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7</xdr:col>
      <xdr:colOff>681120</xdr:colOff>
      <xdr:row>13</xdr:row>
      <xdr:rowOff>153360</xdr:rowOff>
    </xdr:from>
    <xdr:ext cx="4572000" cy="2743199"/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id="{35328417-A327-8E38-FD3B-AFFB59B1F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1798560"/>
    <xdr:ext cx="5759640" cy="323964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6AA676-9574-D8E1-EBA5-02FF7D5C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7</xdr:col>
      <xdr:colOff>681120</xdr:colOff>
      <xdr:row>13</xdr:row>
      <xdr:rowOff>153360</xdr:rowOff>
    </xdr:from>
    <xdr:ext cx="4572000" cy="2743199"/>
    <xdr:graphicFrame macro="">
      <xdr:nvGraphicFramePr>
        <xdr:cNvPr id="3" name="Диаграмма 7">
          <a:extLst>
            <a:ext uri="{FF2B5EF4-FFF2-40B4-BE49-F238E27FC236}">
              <a16:creationId xmlns:a16="http://schemas.microsoft.com/office/drawing/2014/main" id="{9655B79A-3827-0F5F-1F7F-AC00E0DEA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45FD-2AF9-468D-96C9-3681C7FA898F}">
  <dimension ref="A1:M36"/>
  <sheetViews>
    <sheetView tabSelected="1" workbookViewId="0">
      <selection activeCell="L5" sqref="L5"/>
    </sheetView>
  </sheetViews>
  <sheetFormatPr defaultColWidth="8.53125" defaultRowHeight="12.75"/>
  <cols>
    <col min="1" max="7" width="11.33203125" customWidth="1"/>
    <col min="8" max="8" width="9.73046875" customWidth="1"/>
    <col min="9" max="9" width="8.53125" customWidth="1"/>
  </cols>
  <sheetData>
    <row r="1" spans="1:13">
      <c r="A1" s="1"/>
      <c r="B1" s="1"/>
      <c r="C1" s="2" t="s">
        <v>0</v>
      </c>
      <c r="D1" s="2" t="s">
        <v>1</v>
      </c>
      <c r="E1" s="1"/>
      <c r="F1" s="1"/>
      <c r="G1" s="1"/>
      <c r="J1" t="s">
        <v>2</v>
      </c>
    </row>
    <row r="2" spans="1:13">
      <c r="A2" s="1" t="s">
        <v>3</v>
      </c>
      <c r="B2" s="1" t="s">
        <v>4</v>
      </c>
      <c r="C2" s="2">
        <v>2.6542563413539599</v>
      </c>
      <c r="D2" s="2">
        <v>3.8864906939783301</v>
      </c>
      <c r="E2" s="1">
        <f>SUM(E3:E36)</f>
        <v>3.1092839998390884</v>
      </c>
      <c r="F2" s="1">
        <f>SUM(F3:F36)</f>
        <v>2.918484179972403E-2</v>
      </c>
      <c r="G2" s="3" t="s">
        <v>5</v>
      </c>
      <c r="H2" s="4" t="s">
        <v>6</v>
      </c>
      <c r="I2" s="4">
        <v>0.5</v>
      </c>
      <c r="J2" s="4">
        <v>1</v>
      </c>
      <c r="K2" s="4">
        <v>5</v>
      </c>
    </row>
    <row r="3" spans="1:13">
      <c r="A3" s="1">
        <v>0</v>
      </c>
      <c r="B3" s="1">
        <v>0</v>
      </c>
      <c r="C3" s="1">
        <f t="shared" ref="C3:C31" si="0">1/(1+10^(($D$2-A3)/$C$2))</f>
        <v>3.3196313897702244E-2</v>
      </c>
      <c r="D3" s="1"/>
      <c r="E3" s="1">
        <f t="shared" ref="E3:E31" si="1">(B3-AVERAGE($B$3:$B$36))^2</f>
        <v>0.21047338521157272</v>
      </c>
      <c r="F3" s="1">
        <f t="shared" ref="F3:F31" si="2">(B3-C3)^2</f>
        <v>1.1019952563947793E-3</v>
      </c>
      <c r="G3" s="3">
        <f>1-F2/E2</f>
        <v>0.99061364552056541</v>
      </c>
      <c r="I3">
        <f t="shared" ref="I3:I31" si="3">A3</f>
        <v>0</v>
      </c>
      <c r="J3">
        <f>$J$2*$K$2/$I$2*B3</f>
        <v>0</v>
      </c>
      <c r="K3">
        <f t="shared" ref="K3:K30" si="4">J4/B4*C3</f>
        <v>0.33196313897702245</v>
      </c>
      <c r="M3" t="s">
        <v>8</v>
      </c>
    </row>
    <row r="4" spans="1:13">
      <c r="A4">
        <v>0.25196850393700698</v>
      </c>
      <c r="B4">
        <v>2.1141649048625699E-2</v>
      </c>
      <c r="C4" s="1">
        <f t="shared" si="0"/>
        <v>4.097432249581906E-2</v>
      </c>
      <c r="D4" s="1"/>
      <c r="E4" s="1">
        <f t="shared" si="1"/>
        <v>0.19152188585297378</v>
      </c>
      <c r="F4" s="1">
        <f t="shared" si="2"/>
        <v>3.9333493606300858E-4</v>
      </c>
      <c r="G4" s="1"/>
      <c r="I4">
        <f t="shared" si="3"/>
        <v>0.25196850393700698</v>
      </c>
      <c r="J4">
        <f t="shared" ref="J4:J31" si="5">$J$2*$K$2/$I$2*B4</f>
        <v>0.21141649048625699</v>
      </c>
      <c r="K4">
        <f t="shared" si="4"/>
        <v>0.4097432249581906</v>
      </c>
    </row>
    <row r="5" spans="1:13">
      <c r="A5">
        <v>0.50393700787401496</v>
      </c>
      <c r="B5">
        <v>4.1226215644820298E-2</v>
      </c>
      <c r="C5" s="1">
        <f t="shared" si="0"/>
        <v>5.047959136624057E-2</v>
      </c>
      <c r="D5" s="1"/>
      <c r="E5" s="1">
        <f t="shared" si="1"/>
        <v>0.17434597213593209</v>
      </c>
      <c r="F5" s="1">
        <f t="shared" si="2"/>
        <v>8.5624962241770143E-5</v>
      </c>
      <c r="G5" s="1"/>
      <c r="I5">
        <f t="shared" si="3"/>
        <v>0.50393700787401496</v>
      </c>
      <c r="J5">
        <f t="shared" si="5"/>
        <v>0.41226215644820297</v>
      </c>
      <c r="K5">
        <f t="shared" si="4"/>
        <v>0.50479591366240573</v>
      </c>
    </row>
    <row r="6" spans="1:13">
      <c r="A6">
        <v>0.74540682414698101</v>
      </c>
      <c r="B6">
        <v>6.5539112050739895E-2</v>
      </c>
      <c r="C6" s="1">
        <f t="shared" si="0"/>
        <v>6.1519306979924727E-2</v>
      </c>
      <c r="D6" s="1"/>
      <c r="E6" s="1">
        <f t="shared" si="1"/>
        <v>0.15463350750237995</v>
      </c>
      <c r="F6" s="1">
        <f t="shared" si="2"/>
        <v>1.6158832807351333E-5</v>
      </c>
      <c r="G6" s="1"/>
      <c r="I6">
        <f t="shared" si="3"/>
        <v>0.74540682414698101</v>
      </c>
      <c r="J6">
        <f t="shared" si="5"/>
        <v>0.65539112050739901</v>
      </c>
      <c r="K6">
        <f t="shared" si="4"/>
        <v>0.61519306979924726</v>
      </c>
    </row>
    <row r="7" spans="1:13">
      <c r="A7">
        <v>0.99737532808398899</v>
      </c>
      <c r="B7">
        <v>9.1966173361522199E-2</v>
      </c>
      <c r="C7" s="1">
        <f t="shared" si="0"/>
        <v>7.5415831821418325E-2</v>
      </c>
      <c r="D7" s="1"/>
      <c r="E7" s="1">
        <f t="shared" si="1"/>
        <v>0.1345478234828742</v>
      </c>
      <c r="F7" s="1">
        <f t="shared" si="2"/>
        <v>2.7391380509408789E-4</v>
      </c>
      <c r="G7" s="1"/>
      <c r="I7">
        <f t="shared" si="3"/>
        <v>0.99737532808398899</v>
      </c>
      <c r="J7">
        <f t="shared" si="5"/>
        <v>0.91966173361522197</v>
      </c>
      <c r="K7">
        <f t="shared" si="4"/>
        <v>0.75415831821418322</v>
      </c>
    </row>
    <row r="8" spans="1:13">
      <c r="A8">
        <v>1.24934383202099</v>
      </c>
      <c r="B8">
        <v>0.118393234672304</v>
      </c>
      <c r="C8" s="1">
        <f t="shared" si="0"/>
        <v>9.2143221986929966E-2</v>
      </c>
      <c r="D8" s="1"/>
      <c r="E8" s="1">
        <f t="shared" si="1"/>
        <v>0.11585891860241644</v>
      </c>
      <c r="F8" s="1">
        <f t="shared" si="2"/>
        <v>6.8906316598229796E-4</v>
      </c>
      <c r="G8" s="1"/>
      <c r="I8">
        <f t="shared" si="3"/>
        <v>1.24934383202099</v>
      </c>
      <c r="J8">
        <f t="shared" si="5"/>
        <v>1.18393234672304</v>
      </c>
      <c r="K8">
        <f t="shared" si="4"/>
        <v>0.92143221986929968</v>
      </c>
    </row>
    <row r="9" spans="1:13">
      <c r="A9">
        <v>1.5013123359580001</v>
      </c>
      <c r="B9">
        <v>0.142706131078224</v>
      </c>
      <c r="C9" s="1">
        <f t="shared" si="0"/>
        <v>0.11213082403677677</v>
      </c>
      <c r="D9" s="1"/>
      <c r="E9" s="1">
        <f t="shared" si="1"/>
        <v>9.9898761448001736E-2</v>
      </c>
      <c r="F9" s="1">
        <f t="shared" si="2"/>
        <v>9.3484940067877257E-4</v>
      </c>
      <c r="G9" s="1"/>
      <c r="I9">
        <f t="shared" si="3"/>
        <v>1.5013123359580001</v>
      </c>
      <c r="J9">
        <f t="shared" si="5"/>
        <v>1.4270613107822401</v>
      </c>
      <c r="K9">
        <f t="shared" si="4"/>
        <v>1.1213082403677677</v>
      </c>
    </row>
    <row r="10" spans="1:13">
      <c r="A10">
        <v>1.7532808398950099</v>
      </c>
      <c r="B10">
        <v>0.1723044397463</v>
      </c>
      <c r="C10" s="1">
        <f t="shared" si="0"/>
        <v>0.13580554187613056</v>
      </c>
      <c r="D10" s="1"/>
      <c r="E10" s="1">
        <f t="shared" si="1"/>
        <v>8.2064685400640935E-2</v>
      </c>
      <c r="F10" s="1">
        <f t="shared" si="2"/>
        <v>1.3321695457370593E-3</v>
      </c>
      <c r="G10" s="1"/>
      <c r="I10">
        <f t="shared" si="3"/>
        <v>1.7532808398950099</v>
      </c>
      <c r="J10">
        <f t="shared" si="5"/>
        <v>1.7230443974630001</v>
      </c>
      <c r="K10">
        <f t="shared" si="4"/>
        <v>1.3580554187613056</v>
      </c>
    </row>
    <row r="11" spans="1:13">
      <c r="A11">
        <v>1.99475065616797</v>
      </c>
      <c r="B11">
        <v>0.19873150105708201</v>
      </c>
      <c r="C11" s="1">
        <f t="shared" si="0"/>
        <v>0.16231583392291821</v>
      </c>
      <c r="D11" s="1"/>
      <c r="E11" s="1">
        <f t="shared" si="1"/>
        <v>6.7621989102887956E-2</v>
      </c>
      <c r="F11" s="1">
        <f t="shared" si="2"/>
        <v>1.3261008128262178E-3</v>
      </c>
      <c r="G11" s="1"/>
      <c r="I11">
        <f t="shared" si="3"/>
        <v>1.99475065616797</v>
      </c>
      <c r="J11">
        <f t="shared" si="5"/>
        <v>1.9873150105708202</v>
      </c>
      <c r="K11">
        <f t="shared" si="4"/>
        <v>1.6231583392291822</v>
      </c>
    </row>
    <row r="12" spans="1:13">
      <c r="A12">
        <v>2.2467191601049801</v>
      </c>
      <c r="B12">
        <v>0.230443974630021</v>
      </c>
      <c r="C12" s="1">
        <f t="shared" si="0"/>
        <v>0.1942679657256049</v>
      </c>
      <c r="D12" s="1"/>
      <c r="E12" s="1">
        <f t="shared" si="1"/>
        <v>5.2134502009127066E-2</v>
      </c>
      <c r="F12" s="1">
        <f t="shared" si="2"/>
        <v>1.3087036202523935E-3</v>
      </c>
      <c r="G12" s="1"/>
      <c r="I12">
        <f t="shared" si="3"/>
        <v>2.2467191601049801</v>
      </c>
      <c r="J12">
        <f t="shared" si="5"/>
        <v>2.30443974630021</v>
      </c>
      <c r="K12">
        <f t="shared" si="4"/>
        <v>1.942679657256049</v>
      </c>
    </row>
    <row r="13" spans="1:13">
      <c r="A13">
        <v>2.4986876640419902</v>
      </c>
      <c r="B13">
        <v>0.26004228329809698</v>
      </c>
      <c r="C13" s="1">
        <f t="shared" si="0"/>
        <v>0.23077711472564116</v>
      </c>
      <c r="D13" s="1"/>
      <c r="E13" s="1">
        <f t="shared" si="1"/>
        <v>3.9494209512401172E-2</v>
      </c>
      <c r="F13" s="1">
        <f t="shared" si="2"/>
        <v>8.5645009157425537E-4</v>
      </c>
      <c r="G13" s="1"/>
      <c r="I13">
        <f t="shared" si="3"/>
        <v>2.4986876640419902</v>
      </c>
      <c r="J13">
        <f t="shared" si="5"/>
        <v>2.6004228329809695</v>
      </c>
      <c r="K13">
        <f t="shared" si="4"/>
        <v>2.3077711472564117</v>
      </c>
    </row>
    <row r="14" spans="1:13">
      <c r="A14">
        <v>2.7506561679789998</v>
      </c>
      <c r="B14">
        <v>0.28858350951374201</v>
      </c>
      <c r="C14" s="1">
        <f t="shared" si="0"/>
        <v>0.27183269863043341</v>
      </c>
      <c r="D14" s="1"/>
      <c r="E14" s="1">
        <f t="shared" si="1"/>
        <v>2.8964729650604017E-2</v>
      </c>
      <c r="F14" s="1">
        <f t="shared" si="2"/>
        <v>2.8058966524836977E-4</v>
      </c>
      <c r="G14" s="1"/>
      <c r="I14">
        <f t="shared" si="3"/>
        <v>2.7506561679789998</v>
      </c>
      <c r="J14">
        <f t="shared" si="5"/>
        <v>2.8858350951374199</v>
      </c>
      <c r="K14">
        <f t="shared" si="4"/>
        <v>2.718326986304334</v>
      </c>
    </row>
    <row r="15" spans="1:13">
      <c r="A15">
        <v>2.9921259842519601</v>
      </c>
      <c r="B15">
        <v>0.32135306553911203</v>
      </c>
      <c r="C15" s="1">
        <f t="shared" si="0"/>
        <v>0.31521124829333891</v>
      </c>
      <c r="D15" s="1"/>
      <c r="E15" s="1">
        <f t="shared" si="1"/>
        <v>1.888445395992467E-2</v>
      </c>
      <c r="F15" s="1">
        <f t="shared" si="2"/>
        <v>3.7721919080476086E-5</v>
      </c>
      <c r="G15" s="1"/>
      <c r="I15">
        <f t="shared" si="3"/>
        <v>2.9921259842519601</v>
      </c>
      <c r="J15">
        <f t="shared" si="5"/>
        <v>3.2135306553911205</v>
      </c>
      <c r="K15">
        <f t="shared" si="4"/>
        <v>3.1521124829333891</v>
      </c>
    </row>
    <row r="16" spans="1:13">
      <c r="A16">
        <v>3.2545931758530098</v>
      </c>
      <c r="B16">
        <v>0.35835095137420703</v>
      </c>
      <c r="C16" s="1">
        <f t="shared" si="0"/>
        <v>0.36628785342013359</v>
      </c>
      <c r="D16" s="1"/>
      <c r="E16" s="1">
        <f t="shared" si="1"/>
        <v>1.0084745383924284E-2</v>
      </c>
      <c r="F16" s="1">
        <f t="shared" si="2"/>
        <v>6.2994414086633269E-5</v>
      </c>
      <c r="G16" s="1"/>
      <c r="I16">
        <f t="shared" si="3"/>
        <v>3.2545931758530098</v>
      </c>
      <c r="J16">
        <f t="shared" si="5"/>
        <v>3.5835095137420705</v>
      </c>
      <c r="K16">
        <f t="shared" si="4"/>
        <v>3.6628785342013357</v>
      </c>
    </row>
    <row r="17" spans="1:11">
      <c r="A17">
        <v>3.4960629921259798</v>
      </c>
      <c r="B17">
        <v>0.39534883720930197</v>
      </c>
      <c r="C17" s="1">
        <f t="shared" si="0"/>
        <v>0.4161256281880838</v>
      </c>
      <c r="D17" s="1"/>
      <c r="E17" s="1">
        <f t="shared" si="1"/>
        <v>4.0227239204573524E-3</v>
      </c>
      <c r="F17" s="1">
        <f t="shared" si="2"/>
        <v>4.3167504337598972E-4</v>
      </c>
      <c r="G17" s="1"/>
      <c r="I17">
        <f t="shared" si="3"/>
        <v>3.4960629921259798</v>
      </c>
      <c r="J17">
        <f t="shared" si="5"/>
        <v>3.9534883720930196</v>
      </c>
      <c r="K17">
        <f t="shared" si="4"/>
        <v>4.1612562818808376</v>
      </c>
    </row>
    <row r="18" spans="1:11">
      <c r="A18">
        <v>3.7480314960629899</v>
      </c>
      <c r="B18">
        <v>0.43551797040169099</v>
      </c>
      <c r="C18" s="1">
        <f t="shared" si="0"/>
        <v>0.47000748133927722</v>
      </c>
      <c r="D18" s="1"/>
      <c r="E18" s="1">
        <f t="shared" si="1"/>
        <v>5.4083288263926895E-4</v>
      </c>
      <c r="F18" s="1">
        <f t="shared" si="2"/>
        <v>1.1895263647138804E-3</v>
      </c>
      <c r="G18" s="1"/>
      <c r="I18">
        <f t="shared" si="3"/>
        <v>3.7480314960629899</v>
      </c>
      <c r="J18">
        <f t="shared" si="5"/>
        <v>4.3551797040169102</v>
      </c>
      <c r="K18">
        <f t="shared" si="4"/>
        <v>4.7000748133927726</v>
      </c>
    </row>
    <row r="19" spans="1:11">
      <c r="A19">
        <v>4</v>
      </c>
      <c r="B19">
        <v>0.47885835095137402</v>
      </c>
      <c r="C19" s="1">
        <f t="shared" si="0"/>
        <v>0.52459764773956186</v>
      </c>
      <c r="D19" s="1"/>
      <c r="E19" s="1">
        <f t="shared" si="1"/>
        <v>4.0338981535697452E-4</v>
      </c>
      <c r="F19" s="1">
        <f t="shared" si="2"/>
        <v>2.0920832706779299E-3</v>
      </c>
      <c r="G19" s="1"/>
      <c r="I19">
        <f t="shared" si="3"/>
        <v>4</v>
      </c>
      <c r="J19">
        <f t="shared" si="5"/>
        <v>4.7885835095137406</v>
      </c>
      <c r="K19">
        <f t="shared" si="4"/>
        <v>5.2459764773956188</v>
      </c>
    </row>
    <row r="20" spans="1:11">
      <c r="A20">
        <v>4.2519685039370003</v>
      </c>
      <c r="B20">
        <v>0.52854122621564403</v>
      </c>
      <c r="C20" s="1">
        <f t="shared" si="0"/>
        <v>0.57860622927279015</v>
      </c>
      <c r="D20" s="1"/>
      <c r="E20" s="1">
        <f t="shared" si="1"/>
        <v>4.8674959437533041E-3</v>
      </c>
      <c r="F20" s="1">
        <f t="shared" si="2"/>
        <v>2.5065045311120503E-3</v>
      </c>
      <c r="G20" s="1"/>
      <c r="I20">
        <f t="shared" si="3"/>
        <v>4.2519685039370003</v>
      </c>
      <c r="J20">
        <f t="shared" si="5"/>
        <v>5.2854122621564406</v>
      </c>
      <c r="K20">
        <f t="shared" si="4"/>
        <v>5.7860622927279017</v>
      </c>
    </row>
    <row r="21" spans="1:11">
      <c r="A21">
        <v>4.4934383202099699</v>
      </c>
      <c r="B21">
        <v>0.58562367864693399</v>
      </c>
      <c r="C21" s="1">
        <f t="shared" si="0"/>
        <v>0.62867368734477769</v>
      </c>
      <c r="D21" s="1"/>
      <c r="E21" s="1">
        <f t="shared" si="1"/>
        <v>1.6090895681829299E-2</v>
      </c>
      <c r="F21" s="1">
        <f t="shared" si="2"/>
        <v>1.8533032488844182E-3</v>
      </c>
      <c r="G21" s="1"/>
      <c r="I21">
        <f t="shared" si="3"/>
        <v>4.4934383202099699</v>
      </c>
      <c r="J21">
        <f t="shared" si="5"/>
        <v>5.8562367864693403</v>
      </c>
      <c r="K21">
        <f t="shared" si="4"/>
        <v>6.2867368734477767</v>
      </c>
    </row>
    <row r="22" spans="1:11">
      <c r="A22">
        <v>4.74540682414698</v>
      </c>
      <c r="B22">
        <v>0.65116279069767402</v>
      </c>
      <c r="C22" s="1">
        <f t="shared" si="0"/>
        <v>0.67811345568296955</v>
      </c>
      <c r="D22" s="1"/>
      <c r="E22" s="1">
        <f t="shared" si="1"/>
        <v>3.7013529761452411E-2</v>
      </c>
      <c r="F22" s="1">
        <f t="shared" si="2"/>
        <v>7.2633834314963423E-4</v>
      </c>
      <c r="G22" s="1"/>
      <c r="I22">
        <f t="shared" si="3"/>
        <v>4.74540682414698</v>
      </c>
      <c r="J22">
        <f t="shared" si="5"/>
        <v>6.5116279069767398</v>
      </c>
      <c r="K22">
        <f t="shared" si="4"/>
        <v>6.781134556829695</v>
      </c>
    </row>
    <row r="23" spans="1:11">
      <c r="A23">
        <v>4.9973753280839803</v>
      </c>
      <c r="B23">
        <v>0.71775898520084502</v>
      </c>
      <c r="C23" s="1">
        <f t="shared" si="0"/>
        <v>0.72386196190084406</v>
      </c>
      <c r="D23" s="1"/>
      <c r="E23" s="1">
        <f t="shared" si="1"/>
        <v>6.7073334257069725E-2</v>
      </c>
      <c r="F23" s="1">
        <f t="shared" si="2"/>
        <v>3.7246324600731184E-5</v>
      </c>
      <c r="G23" s="1"/>
      <c r="I23">
        <f t="shared" si="3"/>
        <v>4.9973753280839803</v>
      </c>
      <c r="J23">
        <f t="shared" si="5"/>
        <v>7.1775898520084507</v>
      </c>
      <c r="K23">
        <f t="shared" si="4"/>
        <v>7.2386196190084409</v>
      </c>
    </row>
    <row r="24" spans="1:11">
      <c r="A24">
        <v>5.2493438320209904</v>
      </c>
      <c r="B24">
        <v>0.78224101479915398</v>
      </c>
      <c r="C24" s="1">
        <f t="shared" si="0"/>
        <v>0.76535825936727109</v>
      </c>
      <c r="D24" s="1"/>
      <c r="E24" s="1">
        <f t="shared" si="1"/>
        <v>0.10463104917109532</v>
      </c>
      <c r="F24" s="1">
        <f t="shared" si="2"/>
        <v>2.8502743097277123E-4</v>
      </c>
      <c r="G24" s="1"/>
      <c r="I24">
        <f t="shared" si="3"/>
        <v>5.2493438320209904</v>
      </c>
      <c r="J24">
        <f t="shared" si="5"/>
        <v>7.8224101479915396</v>
      </c>
      <c r="K24">
        <f t="shared" si="4"/>
        <v>7.6535825936727111</v>
      </c>
    </row>
    <row r="25" spans="1:11">
      <c r="A25">
        <v>5.5013123359579996</v>
      </c>
      <c r="B25">
        <v>0.82029598308667995</v>
      </c>
      <c r="C25" s="1">
        <f t="shared" si="0"/>
        <v>0.80232167865660042</v>
      </c>
      <c r="D25" s="1"/>
      <c r="E25" s="1">
        <f t="shared" si="1"/>
        <v>0.13069830017565853</v>
      </c>
      <c r="F25" s="1">
        <f t="shared" si="2"/>
        <v>3.2307561974517638E-4</v>
      </c>
      <c r="G25" s="1"/>
      <c r="I25">
        <f t="shared" si="3"/>
        <v>5.5013123359579996</v>
      </c>
      <c r="J25">
        <f t="shared" si="5"/>
        <v>8.2029598308667993</v>
      </c>
      <c r="K25">
        <f t="shared" si="4"/>
        <v>8.0232167865660049</v>
      </c>
    </row>
    <row r="26" spans="1:11">
      <c r="A26">
        <v>5.7532808398950097</v>
      </c>
      <c r="B26">
        <v>0.86046511627906896</v>
      </c>
      <c r="C26" s="1">
        <f t="shared" si="0"/>
        <v>0.83471966589576729</v>
      </c>
      <c r="D26" s="1"/>
      <c r="E26" s="1">
        <f t="shared" si="1"/>
        <v>0.16135592614278838</v>
      </c>
      <c r="F26" s="1">
        <f t="shared" si="2"/>
        <v>6.6282821543904818E-4</v>
      </c>
      <c r="G26" s="1"/>
      <c r="I26">
        <f t="shared" si="3"/>
        <v>5.7532808398950097</v>
      </c>
      <c r="J26">
        <f t="shared" si="5"/>
        <v>8.6046511627906899</v>
      </c>
      <c r="K26">
        <f t="shared" si="4"/>
        <v>8.3471966589576727</v>
      </c>
    </row>
    <row r="27" spans="1:11">
      <c r="A27">
        <v>5.9947506561679704</v>
      </c>
      <c r="B27">
        <v>0.89112050739957704</v>
      </c>
      <c r="C27" s="1">
        <f t="shared" si="0"/>
        <v>0.86163416110730917</v>
      </c>
      <c r="D27" s="1"/>
      <c r="E27" s="1">
        <f t="shared" si="1"/>
        <v>0.18692368892722902</v>
      </c>
      <c r="F27" s="1">
        <f t="shared" si="2"/>
        <v>8.6944461766753933E-4</v>
      </c>
      <c r="G27" s="1"/>
      <c r="I27">
        <f t="shared" si="3"/>
        <v>5.9947506561679704</v>
      </c>
      <c r="J27">
        <f t="shared" si="5"/>
        <v>8.9112050739957702</v>
      </c>
      <c r="K27">
        <f t="shared" si="4"/>
        <v>8.616341611073091</v>
      </c>
    </row>
    <row r="28" spans="1:11">
      <c r="A28">
        <v>6.2467191601049796</v>
      </c>
      <c r="B28">
        <v>0.92071881606765305</v>
      </c>
      <c r="C28" s="1">
        <f t="shared" si="0"/>
        <v>0.88569617593647476</v>
      </c>
      <c r="D28" s="1"/>
      <c r="E28" s="1">
        <f t="shared" si="1"/>
        <v>0.21339321232383823</v>
      </c>
      <c r="F28" s="1">
        <f t="shared" si="2"/>
        <v>1.2265853217580196E-3</v>
      </c>
      <c r="G28" s="1"/>
      <c r="I28">
        <f t="shared" si="3"/>
        <v>6.2467191601049796</v>
      </c>
      <c r="J28">
        <f t="shared" si="5"/>
        <v>9.2071881606765302</v>
      </c>
      <c r="K28">
        <f t="shared" si="4"/>
        <v>8.8569617593647472</v>
      </c>
    </row>
    <row r="29" spans="1:11">
      <c r="A29">
        <v>6.5091863517060302</v>
      </c>
      <c r="B29">
        <v>0.95031712473572905</v>
      </c>
      <c r="C29" s="1">
        <f t="shared" si="0"/>
        <v>0.90680268685564069</v>
      </c>
      <c r="D29" s="1"/>
      <c r="E29" s="1">
        <f t="shared" si="1"/>
        <v>0.24161485547246883</v>
      </c>
      <c r="F29" s="1">
        <f t="shared" si="2"/>
        <v>1.8935063040200681E-3</v>
      </c>
      <c r="G29" s="1"/>
      <c r="I29">
        <f t="shared" si="3"/>
        <v>6.5091863517060302</v>
      </c>
      <c r="J29">
        <f t="shared" si="5"/>
        <v>9.5031712473572902</v>
      </c>
      <c r="K29">
        <f t="shared" si="4"/>
        <v>9.0680268685564069</v>
      </c>
    </row>
    <row r="30" spans="1:11">
      <c r="A30">
        <v>6.7506561679789998</v>
      </c>
      <c r="B30">
        <v>0.97568710359407995</v>
      </c>
      <c r="C30" s="1">
        <f t="shared" si="0"/>
        <v>0.92306101744411506</v>
      </c>
      <c r="D30" s="1"/>
      <c r="E30" s="1">
        <f t="shared" si="1"/>
        <v>0.26719937960657747</v>
      </c>
      <c r="F30" s="1">
        <f t="shared" si="2"/>
        <v>2.7695049434635264E-3</v>
      </c>
      <c r="G30" s="1"/>
      <c r="I30">
        <f t="shared" si="3"/>
        <v>6.7506561679789998</v>
      </c>
      <c r="J30">
        <f t="shared" si="5"/>
        <v>9.7568710359407991</v>
      </c>
      <c r="K30">
        <f t="shared" si="4"/>
        <v>9.23061017444115</v>
      </c>
    </row>
    <row r="31" spans="1:11">
      <c r="A31">
        <v>7.0551181102362204</v>
      </c>
      <c r="B31">
        <v>1</v>
      </c>
      <c r="C31" s="1">
        <f t="shared" si="0"/>
        <v>0.93984584975186025</v>
      </c>
      <c r="D31" s="1"/>
      <c r="E31" s="1">
        <f t="shared" si="1"/>
        <v>0.2929258165012138</v>
      </c>
      <c r="F31" s="1">
        <f t="shared" si="2"/>
        <v>3.6185217920757713E-3</v>
      </c>
      <c r="G31" s="1"/>
      <c r="I31">
        <f t="shared" si="3"/>
        <v>7.0551181102362204</v>
      </c>
      <c r="J31">
        <f t="shared" si="5"/>
        <v>10</v>
      </c>
      <c r="K31">
        <f>J31/B31*C31</f>
        <v>9.3984584975186021</v>
      </c>
    </row>
    <row r="32" spans="1:11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</sheetData>
  <pageMargins left="0" right="0" top="0.39370078740157477" bottom="0.39370078740157477" header="0" footer="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F442-EC3F-41AF-A3B4-810C5CAB82AE}">
  <dimension ref="A1:M36"/>
  <sheetViews>
    <sheetView workbookViewId="0">
      <selection activeCell="J2" sqref="J2:M36"/>
    </sheetView>
  </sheetViews>
  <sheetFormatPr defaultColWidth="8.53125" defaultRowHeight="12.75"/>
  <cols>
    <col min="1" max="7" width="11.33203125" customWidth="1"/>
    <col min="8" max="8" width="9.73046875" customWidth="1"/>
    <col min="9" max="9" width="8.53125" customWidth="1"/>
  </cols>
  <sheetData>
    <row r="1" spans="1:13">
      <c r="A1" s="1"/>
      <c r="B1" s="1"/>
      <c r="C1" s="2" t="s">
        <v>0</v>
      </c>
      <c r="D1" s="2" t="s">
        <v>1</v>
      </c>
      <c r="E1" s="1"/>
      <c r="F1" s="1"/>
      <c r="G1" s="1"/>
      <c r="J1" t="s">
        <v>7</v>
      </c>
    </row>
    <row r="2" spans="1:13">
      <c r="A2" s="1" t="s">
        <v>3</v>
      </c>
      <c r="B2" s="1" t="s">
        <v>4</v>
      </c>
      <c r="C2" s="2">
        <v>2.2833088954465999</v>
      </c>
      <c r="D2" s="2">
        <v>5.5626356028558197</v>
      </c>
      <c r="E2" s="1">
        <f>SUM(E3:E36)</f>
        <v>3.9046600294117648</v>
      </c>
      <c r="F2" s="1">
        <f>SUM(F3:F36)</f>
        <v>3.0790830270653356E-2</v>
      </c>
      <c r="G2" s="3" t="s">
        <v>5</v>
      </c>
      <c r="H2" s="4" t="s">
        <v>6</v>
      </c>
      <c r="I2" s="4">
        <v>0.5</v>
      </c>
      <c r="J2" s="4">
        <v>1</v>
      </c>
      <c r="K2" s="4">
        <v>5</v>
      </c>
    </row>
    <row r="3" spans="1:13">
      <c r="A3" s="1">
        <v>0</v>
      </c>
      <c r="B3" s="1">
        <v>0</v>
      </c>
      <c r="C3" s="1">
        <f t="shared" ref="C3:C36" si="0">1/(1+10^(($D$2-A3)/$C$2))</f>
        <v>3.6491812345695795E-3</v>
      </c>
      <c r="D3" s="1"/>
      <c r="E3" s="1">
        <f t="shared" ref="E3:E36" si="1">(B3-AVERAGE($B$3:$B$36))^2</f>
        <v>0.12276779325259513</v>
      </c>
      <c r="F3" s="1">
        <f t="shared" ref="F3:F36" si="2">(B3-C3)^2</f>
        <v>1.3316523682734761E-5</v>
      </c>
      <c r="G3" s="3">
        <f>1-F2/E2</f>
        <v>0.99211433773011681</v>
      </c>
      <c r="I3">
        <f t="shared" ref="I3:I36" si="3">A3</f>
        <v>0</v>
      </c>
      <c r="J3">
        <f>$J$2*$K$2/$I$2*B3</f>
        <v>0</v>
      </c>
      <c r="K3">
        <f t="shared" ref="K3:K35" si="4">J4/B4*C3</f>
        <v>3.6491812345695797E-2</v>
      </c>
      <c r="M3" t="s">
        <v>8</v>
      </c>
    </row>
    <row r="4" spans="1:13">
      <c r="A4" s="1">
        <v>0.25</v>
      </c>
      <c r="B4" s="1">
        <v>3.0000000000000001E-3</v>
      </c>
      <c r="C4" s="1">
        <f t="shared" si="0"/>
        <v>4.6906331126608481E-3</v>
      </c>
      <c r="D4" s="1"/>
      <c r="E4" s="1">
        <f t="shared" si="1"/>
        <v>0.12067449913494806</v>
      </c>
      <c r="F4" s="1">
        <f t="shared" si="2"/>
        <v>2.8582403216253077E-6</v>
      </c>
      <c r="G4" s="1"/>
      <c r="I4">
        <f t="shared" si="3"/>
        <v>0.25</v>
      </c>
      <c r="J4">
        <f t="shared" ref="J4:J36" si="5">$J$2*$K$2/$I$2*B4</f>
        <v>0.03</v>
      </c>
      <c r="K4">
        <f t="shared" si="4"/>
        <v>4.6906331126608483E-2</v>
      </c>
    </row>
    <row r="5" spans="1:13">
      <c r="A5" s="1">
        <v>0.5</v>
      </c>
      <c r="B5" s="1">
        <v>7.0000000000000001E-3</v>
      </c>
      <c r="C5" s="1">
        <f t="shared" si="0"/>
        <v>6.0275103014071794E-3</v>
      </c>
      <c r="D5" s="1"/>
      <c r="E5" s="1">
        <f t="shared" si="1"/>
        <v>0.11791144031141865</v>
      </c>
      <c r="F5" s="1">
        <f t="shared" si="2"/>
        <v>9.457362138691553E-7</v>
      </c>
      <c r="G5" s="1"/>
      <c r="I5">
        <f t="shared" si="3"/>
        <v>0.5</v>
      </c>
      <c r="J5">
        <f t="shared" si="5"/>
        <v>7.0000000000000007E-2</v>
      </c>
      <c r="K5">
        <f t="shared" si="4"/>
        <v>6.0275103014071796E-2</v>
      </c>
    </row>
    <row r="6" spans="1:13">
      <c r="A6" s="1">
        <v>0.75</v>
      </c>
      <c r="B6" s="1">
        <v>1.0999999999999999E-2</v>
      </c>
      <c r="C6" s="1">
        <f t="shared" si="0"/>
        <v>7.7424468579667888E-3</v>
      </c>
      <c r="D6" s="1"/>
      <c r="E6" s="1">
        <f t="shared" si="1"/>
        <v>0.11518038148788923</v>
      </c>
      <c r="F6" s="1">
        <f t="shared" si="2"/>
        <v>1.0611652473170442E-5</v>
      </c>
      <c r="G6" s="1"/>
      <c r="I6">
        <f t="shared" si="3"/>
        <v>0.75</v>
      </c>
      <c r="J6">
        <f t="shared" si="5"/>
        <v>0.10999999999999999</v>
      </c>
      <c r="K6">
        <f t="shared" si="4"/>
        <v>7.7424468579667893E-2</v>
      </c>
    </row>
    <row r="7" spans="1:13">
      <c r="A7" s="1">
        <v>1</v>
      </c>
      <c r="B7" s="1">
        <v>1.9E-2</v>
      </c>
      <c r="C7" s="1">
        <f t="shared" si="0"/>
        <v>9.9404344710956397E-3</v>
      </c>
      <c r="D7" s="1"/>
      <c r="E7" s="1">
        <f t="shared" si="1"/>
        <v>0.1098142638408304</v>
      </c>
      <c r="F7" s="1">
        <f t="shared" si="2"/>
        <v>8.2075727572512129E-5</v>
      </c>
      <c r="G7" s="1"/>
      <c r="I7">
        <f t="shared" si="3"/>
        <v>1</v>
      </c>
      <c r="J7">
        <f t="shared" si="5"/>
        <v>0.19</v>
      </c>
      <c r="K7">
        <f t="shared" si="4"/>
        <v>9.9404344710956397E-2</v>
      </c>
    </row>
    <row r="8" spans="1:13">
      <c r="A8" s="1">
        <v>1.25</v>
      </c>
      <c r="B8" s="1">
        <v>2.9000000000000001E-2</v>
      </c>
      <c r="C8" s="1">
        <f t="shared" si="0"/>
        <v>1.2754383743433234E-2</v>
      </c>
      <c r="D8" s="1"/>
      <c r="E8" s="1">
        <f t="shared" si="1"/>
        <v>0.10328661678200687</v>
      </c>
      <c r="F8" s="1">
        <f t="shared" si="2"/>
        <v>2.6392004755562638E-4</v>
      </c>
      <c r="G8" s="1"/>
      <c r="I8">
        <f t="shared" si="3"/>
        <v>1.25</v>
      </c>
      <c r="J8">
        <f t="shared" si="5"/>
        <v>0.29000000000000004</v>
      </c>
      <c r="K8">
        <f t="shared" si="4"/>
        <v>0.12754383743433234</v>
      </c>
    </row>
    <row r="9" spans="1:13">
      <c r="A9" s="1">
        <v>1.5</v>
      </c>
      <c r="B9" s="1">
        <v>3.9E-2</v>
      </c>
      <c r="C9" s="1">
        <f t="shared" si="0"/>
        <v>1.6351752722618965E-2</v>
      </c>
      <c r="D9" s="1"/>
      <c r="E9" s="1">
        <f t="shared" si="1"/>
        <v>9.695896972318338E-2</v>
      </c>
      <c r="F9" s="1">
        <f t="shared" si="2"/>
        <v>5.1294310473739744E-4</v>
      </c>
      <c r="G9" s="1"/>
      <c r="I9">
        <f t="shared" si="3"/>
        <v>1.5</v>
      </c>
      <c r="J9">
        <f t="shared" si="5"/>
        <v>0.39</v>
      </c>
      <c r="K9">
        <f t="shared" si="4"/>
        <v>0.16351752722618965</v>
      </c>
    </row>
    <row r="10" spans="1:13">
      <c r="A10" s="1">
        <v>1.75</v>
      </c>
      <c r="B10" s="1">
        <v>5.0999999999999997E-2</v>
      </c>
      <c r="C10" s="1">
        <f t="shared" si="0"/>
        <v>2.0942234952115394E-2</v>
      </c>
      <c r="D10" s="1"/>
      <c r="E10" s="1">
        <f t="shared" si="1"/>
        <v>8.9629793252595139E-2</v>
      </c>
      <c r="F10" s="1">
        <f t="shared" si="2"/>
        <v>9.0346923967383325E-4</v>
      </c>
      <c r="G10" s="1"/>
      <c r="I10">
        <f t="shared" si="3"/>
        <v>1.75</v>
      </c>
      <c r="J10">
        <f t="shared" si="5"/>
        <v>0.51</v>
      </c>
      <c r="K10">
        <f t="shared" si="4"/>
        <v>0.20942234952115393</v>
      </c>
    </row>
    <row r="11" spans="1:13">
      <c r="A11" s="1">
        <v>2</v>
      </c>
      <c r="B11" s="1">
        <v>6.0999999999999999E-2</v>
      </c>
      <c r="C11" s="1">
        <f t="shared" si="0"/>
        <v>2.6786325196161736E-2</v>
      </c>
      <c r="D11" s="1"/>
      <c r="E11" s="1">
        <f t="shared" si="1"/>
        <v>8.3742146193771599E-2</v>
      </c>
      <c r="F11" s="1">
        <f t="shared" si="2"/>
        <v>1.1705755435827969E-3</v>
      </c>
      <c r="G11" s="1"/>
      <c r="I11">
        <f t="shared" si="3"/>
        <v>2</v>
      </c>
      <c r="J11">
        <f t="shared" si="5"/>
        <v>0.61</v>
      </c>
      <c r="K11">
        <f t="shared" si="4"/>
        <v>0.26786325196161737</v>
      </c>
    </row>
    <row r="12" spans="1:13">
      <c r="A12" s="1">
        <v>2.25</v>
      </c>
      <c r="B12" s="1">
        <v>7.1999999999999995E-2</v>
      </c>
      <c r="C12" s="1">
        <f t="shared" si="0"/>
        <v>3.4204278540769205E-2</v>
      </c>
      <c r="D12" s="1"/>
      <c r="E12" s="1">
        <f t="shared" si="1"/>
        <v>7.7496734429065711E-2</v>
      </c>
      <c r="F12" s="1">
        <f t="shared" si="2"/>
        <v>1.4285165606237589E-3</v>
      </c>
      <c r="G12" s="1"/>
      <c r="I12">
        <f t="shared" si="3"/>
        <v>2.25</v>
      </c>
      <c r="J12">
        <f t="shared" si="5"/>
        <v>0.72</v>
      </c>
      <c r="K12">
        <f t="shared" si="4"/>
        <v>0.34204278540769206</v>
      </c>
    </row>
    <row r="13" spans="1:13">
      <c r="A13" s="1">
        <v>2.5</v>
      </c>
      <c r="B13" s="1">
        <v>8.3000000000000004E-2</v>
      </c>
      <c r="C13" s="1">
        <f t="shared" si="0"/>
        <v>4.3584492124080824E-2</v>
      </c>
      <c r="D13" s="1"/>
      <c r="E13" s="1">
        <f t="shared" si="1"/>
        <v>7.1493322664359829E-2</v>
      </c>
      <c r="F13" s="1">
        <f t="shared" si="2"/>
        <v>1.5535822611166469E-3</v>
      </c>
      <c r="G13" s="1"/>
      <c r="I13">
        <f t="shared" si="3"/>
        <v>2.5</v>
      </c>
      <c r="J13">
        <f t="shared" si="5"/>
        <v>0.83000000000000007</v>
      </c>
      <c r="K13">
        <f t="shared" si="4"/>
        <v>0.43584492124080826</v>
      </c>
    </row>
    <row r="14" spans="1:13">
      <c r="A14" s="1">
        <v>2.75</v>
      </c>
      <c r="B14" s="1">
        <v>9.9000000000000005E-2</v>
      </c>
      <c r="C14" s="1">
        <f t="shared" si="0"/>
        <v>5.5389611698140301E-2</v>
      </c>
      <c r="D14" s="1"/>
      <c r="E14" s="1">
        <f t="shared" si="1"/>
        <v>6.3193087370242179E-2</v>
      </c>
      <c r="F14" s="1">
        <f t="shared" si="2"/>
        <v>1.9018659678389817E-3</v>
      </c>
      <c r="G14" s="1"/>
      <c r="I14">
        <f t="shared" si="3"/>
        <v>2.75</v>
      </c>
      <c r="J14">
        <f t="shared" si="5"/>
        <v>0.99</v>
      </c>
      <c r="K14">
        <f t="shared" si="4"/>
        <v>0.55389611698140295</v>
      </c>
    </row>
    <row r="15" spans="1:13">
      <c r="A15" s="1">
        <v>3</v>
      </c>
      <c r="B15" s="1">
        <v>0.113</v>
      </c>
      <c r="C15" s="1">
        <f t="shared" si="0"/>
        <v>7.0157667281497346E-2</v>
      </c>
      <c r="D15" s="1"/>
      <c r="E15" s="1">
        <f t="shared" si="1"/>
        <v>5.6350381487889255E-2</v>
      </c>
      <c r="F15" s="1">
        <f t="shared" si="2"/>
        <v>1.8354654727628832E-3</v>
      </c>
      <c r="G15" s="1"/>
      <c r="I15">
        <f t="shared" si="3"/>
        <v>3</v>
      </c>
      <c r="J15">
        <f t="shared" si="5"/>
        <v>1.1300000000000001</v>
      </c>
      <c r="K15">
        <f t="shared" si="4"/>
        <v>0.70157667281497349</v>
      </c>
    </row>
    <row r="16" spans="1:13">
      <c r="A16" s="1">
        <v>3.25</v>
      </c>
      <c r="B16" s="1">
        <v>0.128</v>
      </c>
      <c r="C16" s="1">
        <f t="shared" si="0"/>
        <v>8.8494325927441442E-2</v>
      </c>
      <c r="D16" s="1"/>
      <c r="E16" s="1">
        <f t="shared" si="1"/>
        <v>4.9453910899653959E-2</v>
      </c>
      <c r="F16" s="1">
        <f t="shared" si="2"/>
        <v>1.5606982839272258E-3</v>
      </c>
      <c r="G16" s="1"/>
      <c r="I16">
        <f t="shared" si="3"/>
        <v>3.25</v>
      </c>
      <c r="J16">
        <f t="shared" si="5"/>
        <v>1.28</v>
      </c>
      <c r="K16">
        <f t="shared" si="4"/>
        <v>0.88494325927441442</v>
      </c>
    </row>
    <row r="17" spans="1:11">
      <c r="A17" s="1">
        <v>3.5</v>
      </c>
      <c r="B17" s="1">
        <v>0.14499999999999999</v>
      </c>
      <c r="C17" s="1">
        <f t="shared" si="0"/>
        <v>0.11105114640134917</v>
      </c>
      <c r="D17" s="1"/>
      <c r="E17" s="1">
        <f t="shared" si="1"/>
        <v>4.2181910899653965E-2</v>
      </c>
      <c r="F17" s="1">
        <f t="shared" si="2"/>
        <v>1.1525246606626271E-3</v>
      </c>
      <c r="G17" s="1"/>
      <c r="I17">
        <f t="shared" si="3"/>
        <v>3.5</v>
      </c>
      <c r="J17">
        <f t="shared" si="5"/>
        <v>1.45</v>
      </c>
      <c r="K17">
        <f t="shared" si="4"/>
        <v>1.1105114640134917</v>
      </c>
    </row>
    <row r="18" spans="1:11">
      <c r="A18" s="1">
        <v>3.75</v>
      </c>
      <c r="B18" s="1">
        <v>0.16700000000000001</v>
      </c>
      <c r="C18" s="1">
        <f t="shared" si="0"/>
        <v>0.13848406680669839</v>
      </c>
      <c r="D18" s="1"/>
      <c r="E18" s="1">
        <f t="shared" si="1"/>
        <v>3.3629087370242193E-2</v>
      </c>
      <c r="F18" s="1">
        <f t="shared" si="2"/>
        <v>8.1315844588484101E-4</v>
      </c>
      <c r="G18" s="1"/>
      <c r="I18">
        <f t="shared" si="3"/>
        <v>3.75</v>
      </c>
      <c r="J18">
        <f t="shared" si="5"/>
        <v>1.6700000000000002</v>
      </c>
      <c r="K18">
        <f t="shared" si="4"/>
        <v>1.384840668066984</v>
      </c>
    </row>
    <row r="19" spans="1:11">
      <c r="A19" s="1">
        <v>4</v>
      </c>
      <c r="B19" s="1">
        <v>0.188</v>
      </c>
      <c r="C19" s="1">
        <f t="shared" si="0"/>
        <v>0.17138719084967352</v>
      </c>
      <c r="D19" s="1"/>
      <c r="E19" s="1">
        <f t="shared" si="1"/>
        <v>2.6368028546712788E-2</v>
      </c>
      <c r="F19" s="1">
        <f t="shared" si="2"/>
        <v>2.7598542786517121E-4</v>
      </c>
      <c r="G19" s="1"/>
      <c r="I19">
        <f t="shared" si="3"/>
        <v>4</v>
      </c>
      <c r="J19">
        <f t="shared" si="5"/>
        <v>1.88</v>
      </c>
      <c r="K19">
        <f t="shared" si="4"/>
        <v>1.7138719084967353</v>
      </c>
    </row>
    <row r="20" spans="1:11">
      <c r="A20" s="1">
        <v>4.25</v>
      </c>
      <c r="B20" s="1">
        <v>0.21299999999999999</v>
      </c>
      <c r="C20" s="1">
        <f t="shared" si="0"/>
        <v>0.21020051932139375</v>
      </c>
      <c r="D20" s="1"/>
      <c r="E20" s="1">
        <f t="shared" si="1"/>
        <v>1.8873910899653967E-2</v>
      </c>
      <c r="F20" s="1">
        <f t="shared" si="2"/>
        <v>7.8370920698896961E-6</v>
      </c>
      <c r="G20" s="1"/>
      <c r="I20">
        <f t="shared" si="3"/>
        <v>4.25</v>
      </c>
      <c r="J20">
        <f t="shared" si="5"/>
        <v>2.13</v>
      </c>
      <c r="K20">
        <f t="shared" si="4"/>
        <v>2.1020051932139374</v>
      </c>
    </row>
    <row r="21" spans="1:11">
      <c r="A21" s="1">
        <v>4.5</v>
      </c>
      <c r="B21" s="1">
        <v>0.248</v>
      </c>
      <c r="C21" s="1">
        <f t="shared" si="0"/>
        <v>0.2550976720098167</v>
      </c>
      <c r="D21" s="1"/>
      <c r="E21" s="1">
        <f t="shared" si="1"/>
        <v>1.0482146193771616E-2</v>
      </c>
      <c r="F21" s="1">
        <f t="shared" si="2"/>
        <v>5.0376947958935463E-5</v>
      </c>
      <c r="G21" s="1"/>
      <c r="I21">
        <f t="shared" si="3"/>
        <v>4.5</v>
      </c>
      <c r="J21">
        <f t="shared" si="5"/>
        <v>2.48</v>
      </c>
      <c r="K21">
        <f t="shared" si="4"/>
        <v>2.5509767200981672</v>
      </c>
    </row>
    <row r="22" spans="1:11">
      <c r="A22" s="1">
        <v>4.75</v>
      </c>
      <c r="B22" s="1">
        <v>0.28399999999999997</v>
      </c>
      <c r="C22" s="1">
        <f t="shared" si="0"/>
        <v>0.3058706445480997</v>
      </c>
      <c r="D22" s="1"/>
      <c r="E22" s="1">
        <f t="shared" si="1"/>
        <v>4.406616782006917E-3</v>
      </c>
      <c r="F22" s="1">
        <f t="shared" si="2"/>
        <v>4.7832509294932433E-4</v>
      </c>
      <c r="G22" s="1"/>
      <c r="I22">
        <f t="shared" si="3"/>
        <v>4.75</v>
      </c>
      <c r="J22">
        <f t="shared" si="5"/>
        <v>2.84</v>
      </c>
      <c r="K22">
        <f t="shared" si="4"/>
        <v>3.0587064454809969</v>
      </c>
    </row>
    <row r="23" spans="1:11">
      <c r="A23" s="1">
        <v>5</v>
      </c>
      <c r="B23" s="1">
        <v>0.33</v>
      </c>
      <c r="C23" s="1">
        <f t="shared" si="0"/>
        <v>0.36184032643149683</v>
      </c>
      <c r="D23" s="1"/>
      <c r="E23" s="1">
        <f t="shared" si="1"/>
        <v>4.1544031141868256E-4</v>
      </c>
      <c r="F23" s="1">
        <f t="shared" si="2"/>
        <v>1.0138063872642746E-3</v>
      </c>
      <c r="G23" s="1"/>
      <c r="I23">
        <f t="shared" si="3"/>
        <v>5</v>
      </c>
      <c r="J23">
        <f t="shared" si="5"/>
        <v>3.3000000000000003</v>
      </c>
      <c r="K23">
        <f t="shared" si="4"/>
        <v>3.6184032643149684</v>
      </c>
    </row>
    <row r="24" spans="1:11">
      <c r="A24" s="1">
        <v>5.25</v>
      </c>
      <c r="B24" s="1">
        <v>0.38600000000000001</v>
      </c>
      <c r="C24" s="1">
        <f t="shared" si="0"/>
        <v>0.42182771041649553</v>
      </c>
      <c r="D24" s="1"/>
      <c r="E24" s="1">
        <f t="shared" si="1"/>
        <v>1.2686167820069245E-3</v>
      </c>
      <c r="F24" s="1">
        <f t="shared" si="2"/>
        <v>1.2836248336882614E-3</v>
      </c>
      <c r="G24" s="1"/>
      <c r="I24">
        <f t="shared" si="3"/>
        <v>5.25</v>
      </c>
      <c r="J24">
        <f t="shared" si="5"/>
        <v>3.8600000000000003</v>
      </c>
      <c r="K24">
        <f t="shared" si="4"/>
        <v>4.2182771041649554</v>
      </c>
    </row>
    <row r="25" spans="1:11">
      <c r="A25" s="1">
        <v>5.5</v>
      </c>
      <c r="B25" s="1">
        <v>0.44500000000000001</v>
      </c>
      <c r="C25" s="1">
        <f t="shared" si="0"/>
        <v>0.48421415149406638</v>
      </c>
      <c r="D25" s="1"/>
      <c r="E25" s="1">
        <f t="shared" si="1"/>
        <v>8.9524991349481074E-3</v>
      </c>
      <c r="F25" s="1">
        <f t="shared" si="2"/>
        <v>1.537749677399588E-3</v>
      </c>
      <c r="G25" s="1"/>
      <c r="I25">
        <f t="shared" si="3"/>
        <v>5.5</v>
      </c>
      <c r="J25">
        <f t="shared" si="5"/>
        <v>4.45</v>
      </c>
      <c r="K25">
        <f t="shared" si="4"/>
        <v>4.8421415149406641</v>
      </c>
    </row>
    <row r="26" spans="1:11">
      <c r="A26" s="1">
        <v>5.75</v>
      </c>
      <c r="B26" s="1">
        <v>0.51500000000000001</v>
      </c>
      <c r="C26" s="1">
        <f t="shared" si="0"/>
        <v>0.54709651079246535</v>
      </c>
      <c r="D26" s="1"/>
      <c r="E26" s="1">
        <f t="shared" si="1"/>
        <v>2.709896972318341E-2</v>
      </c>
      <c r="F26" s="1">
        <f t="shared" si="2"/>
        <v>1.0301860050508439E-3</v>
      </c>
      <c r="G26" s="1"/>
      <c r="I26">
        <f t="shared" si="3"/>
        <v>5.75</v>
      </c>
      <c r="J26">
        <f t="shared" si="5"/>
        <v>5.15</v>
      </c>
      <c r="K26">
        <f t="shared" si="4"/>
        <v>5.4709651079246537</v>
      </c>
    </row>
    <row r="27" spans="1:11">
      <c r="A27" s="1">
        <v>6</v>
      </c>
      <c r="B27" s="1">
        <v>0.58199999999999996</v>
      </c>
      <c r="C27" s="1">
        <f t="shared" si="0"/>
        <v>0.60851079807235686</v>
      </c>
      <c r="D27" s="1"/>
      <c r="E27" s="1">
        <f t="shared" si="1"/>
        <v>5.364673442906575E-2</v>
      </c>
      <c r="F27" s="1">
        <f t="shared" si="2"/>
        <v>7.0282241443328237E-4</v>
      </c>
      <c r="G27" s="1"/>
      <c r="I27">
        <f t="shared" si="3"/>
        <v>6</v>
      </c>
      <c r="J27">
        <f t="shared" si="5"/>
        <v>5.8199999999999994</v>
      </c>
      <c r="K27">
        <f t="shared" si="4"/>
        <v>6.0851079807235688</v>
      </c>
    </row>
    <row r="28" spans="1:11">
      <c r="A28" s="1">
        <v>6.25</v>
      </c>
      <c r="B28" s="1">
        <v>0.66100000000000003</v>
      </c>
      <c r="C28" s="1">
        <f t="shared" si="0"/>
        <v>0.66667113298590885</v>
      </c>
      <c r="D28" s="1"/>
      <c r="E28" s="1">
        <f t="shared" si="1"/>
        <v>9.6483322664359911E-2</v>
      </c>
      <c r="F28" s="1">
        <f t="shared" si="2"/>
        <v>3.2161749343863116E-5</v>
      </c>
      <c r="G28" s="1"/>
      <c r="I28">
        <f t="shared" si="3"/>
        <v>6.25</v>
      </c>
      <c r="J28">
        <f t="shared" si="5"/>
        <v>6.61</v>
      </c>
      <c r="K28">
        <f t="shared" si="4"/>
        <v>6.6667113298590888</v>
      </c>
    </row>
    <row r="29" spans="1:11">
      <c r="A29" s="1">
        <v>6.5</v>
      </c>
      <c r="B29" s="1">
        <v>0.72499999999999998</v>
      </c>
      <c r="C29" s="1">
        <f t="shared" si="0"/>
        <v>0.72016452148641186</v>
      </c>
      <c r="D29" s="1"/>
      <c r="E29" s="1">
        <f t="shared" si="1"/>
        <v>0.1403383814878893</v>
      </c>
      <c r="F29" s="1">
        <f t="shared" si="2"/>
        <v>2.3381852455372379E-5</v>
      </c>
      <c r="G29" s="1"/>
      <c r="I29">
        <f t="shared" si="3"/>
        <v>6.5</v>
      </c>
      <c r="J29">
        <f t="shared" si="5"/>
        <v>7.25</v>
      </c>
      <c r="K29">
        <f t="shared" si="4"/>
        <v>7.2016452148641186</v>
      </c>
    </row>
    <row r="30" spans="1:11">
      <c r="A30" s="1">
        <v>6.75</v>
      </c>
      <c r="B30" s="1">
        <v>0.78200000000000003</v>
      </c>
      <c r="C30" s="1">
        <f t="shared" si="0"/>
        <v>0.76805986671811688</v>
      </c>
      <c r="D30" s="1"/>
      <c r="E30" s="1">
        <f t="shared" si="1"/>
        <v>0.18629379325259521</v>
      </c>
      <c r="F30" s="1">
        <f t="shared" si="2"/>
        <v>1.9432731591666625E-4</v>
      </c>
      <c r="G30" s="1"/>
      <c r="I30">
        <f t="shared" si="3"/>
        <v>6.75</v>
      </c>
      <c r="J30">
        <f t="shared" si="5"/>
        <v>7.82</v>
      </c>
      <c r="K30">
        <f t="shared" si="4"/>
        <v>7.6805986671811688</v>
      </c>
    </row>
    <row r="31" spans="1:11">
      <c r="A31" s="1">
        <v>7</v>
      </c>
      <c r="B31" s="1">
        <v>0.82599999999999996</v>
      </c>
      <c r="C31" s="1">
        <f t="shared" si="0"/>
        <v>0.80992130908875526</v>
      </c>
      <c r="D31" s="1"/>
      <c r="E31" s="1">
        <f t="shared" si="1"/>
        <v>0.22621214619377164</v>
      </c>
      <c r="F31" s="1">
        <f t="shared" si="2"/>
        <v>2.5852430141934282E-4</v>
      </c>
      <c r="G31" s="1"/>
      <c r="I31">
        <f t="shared" si="3"/>
        <v>7</v>
      </c>
      <c r="J31">
        <f t="shared" si="5"/>
        <v>8.26</v>
      </c>
      <c r="K31">
        <f t="shared" si="4"/>
        <v>8.0992130908875524</v>
      </c>
    </row>
    <row r="32" spans="1:11">
      <c r="A32" s="1">
        <v>7.25</v>
      </c>
      <c r="B32" s="1">
        <v>0.873</v>
      </c>
      <c r="C32" s="1">
        <f t="shared" si="0"/>
        <v>0.84574482794503902</v>
      </c>
      <c r="D32" s="1"/>
      <c r="E32" s="1">
        <f t="shared" si="1"/>
        <v>0.27312920501730104</v>
      </c>
      <c r="F32" s="1">
        <f t="shared" si="2"/>
        <v>7.4284440374552561E-4</v>
      </c>
      <c r="G32" s="1"/>
      <c r="I32">
        <f t="shared" si="3"/>
        <v>7.25</v>
      </c>
      <c r="J32">
        <f t="shared" si="5"/>
        <v>8.73</v>
      </c>
      <c r="K32">
        <f t="shared" si="4"/>
        <v>8.4574482794503894</v>
      </c>
    </row>
    <row r="33" spans="1:11">
      <c r="A33" s="1">
        <v>7.5</v>
      </c>
      <c r="B33" s="1">
        <v>0.90700000000000003</v>
      </c>
      <c r="C33" s="1">
        <f t="shared" si="0"/>
        <v>0.87585170970769854</v>
      </c>
      <c r="D33" s="1"/>
      <c r="E33" s="1">
        <f t="shared" si="1"/>
        <v>0.30982320501730104</v>
      </c>
      <c r="F33" s="1">
        <f t="shared" si="2"/>
        <v>9.7021598813348288E-4</v>
      </c>
      <c r="G33" s="1"/>
      <c r="I33">
        <f t="shared" si="3"/>
        <v>7.5</v>
      </c>
      <c r="J33">
        <f t="shared" si="5"/>
        <v>9.07</v>
      </c>
      <c r="K33">
        <f t="shared" si="4"/>
        <v>8.7585170970769859</v>
      </c>
    </row>
    <row r="34" spans="1:11">
      <c r="A34" s="1">
        <v>7.75</v>
      </c>
      <c r="B34" s="1">
        <v>0.94299999999999995</v>
      </c>
      <c r="C34" s="1">
        <f t="shared" si="0"/>
        <v>0.90077188104814498</v>
      </c>
      <c r="D34" s="1"/>
      <c r="E34" s="1">
        <f t="shared" si="1"/>
        <v>0.35119567560553638</v>
      </c>
      <c r="F34" s="1">
        <f t="shared" si="2"/>
        <v>1.7832140302120126E-3</v>
      </c>
      <c r="G34" s="1"/>
      <c r="I34">
        <f t="shared" si="3"/>
        <v>7.75</v>
      </c>
      <c r="J34">
        <f t="shared" si="5"/>
        <v>9.43</v>
      </c>
      <c r="K34">
        <f t="shared" si="4"/>
        <v>9.0077188104814496</v>
      </c>
    </row>
    <row r="35" spans="1:11">
      <c r="A35" s="1">
        <v>8</v>
      </c>
      <c r="B35" s="1">
        <v>0.97799999999999998</v>
      </c>
      <c r="C35" s="1">
        <f t="shared" si="0"/>
        <v>0.92114023683088175</v>
      </c>
      <c r="D35" s="1"/>
      <c r="E35" s="1">
        <f t="shared" si="1"/>
        <v>0.39390391089965393</v>
      </c>
      <c r="F35" s="1">
        <f t="shared" si="2"/>
        <v>3.2330326676482135E-3</v>
      </c>
      <c r="G35" s="1"/>
      <c r="I35">
        <f t="shared" si="3"/>
        <v>8</v>
      </c>
      <c r="J35">
        <f t="shared" si="5"/>
        <v>9.7799999999999994</v>
      </c>
      <c r="K35">
        <f t="shared" si="4"/>
        <v>9.2114023683088178</v>
      </c>
    </row>
    <row r="36" spans="1:11">
      <c r="A36" s="1">
        <v>8.24</v>
      </c>
      <c r="B36" s="1">
        <v>1</v>
      </c>
      <c r="C36" s="1">
        <f t="shared" si="0"/>
        <v>0.9370247142565532</v>
      </c>
      <c r="D36" s="1"/>
      <c r="E36" s="1">
        <f t="shared" si="1"/>
        <v>0.42200308737024222</v>
      </c>
      <c r="F36" s="1">
        <f t="shared" si="2"/>
        <v>3.9658866144687737E-3</v>
      </c>
      <c r="G36" s="1"/>
      <c r="I36">
        <f t="shared" si="3"/>
        <v>8.24</v>
      </c>
      <c r="J36">
        <f t="shared" si="5"/>
        <v>10</v>
      </c>
      <c r="K36">
        <f>J36/B36*C36</f>
        <v>9.3702471425655318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42E-A20E-44C0-8AE6-D7DBFBEE7C17}">
  <dimension ref="A1:M36"/>
  <sheetViews>
    <sheetView topLeftCell="A13" workbookViewId="0">
      <selection activeCell="J2" sqref="J2:M36"/>
    </sheetView>
  </sheetViews>
  <sheetFormatPr defaultColWidth="8.53125" defaultRowHeight="12.75"/>
  <cols>
    <col min="1" max="7" width="11.33203125" customWidth="1"/>
    <col min="8" max="8" width="9.73046875" customWidth="1"/>
    <col min="9" max="9" width="8.53125" customWidth="1"/>
  </cols>
  <sheetData>
    <row r="1" spans="1:13">
      <c r="A1" s="1"/>
      <c r="B1" s="1"/>
      <c r="C1" s="2" t="s">
        <v>0</v>
      </c>
      <c r="D1" s="2" t="s">
        <v>1</v>
      </c>
      <c r="E1" s="1"/>
      <c r="F1" s="1"/>
      <c r="G1" s="1"/>
      <c r="J1" t="s">
        <v>7</v>
      </c>
    </row>
    <row r="2" spans="1:13">
      <c r="A2" s="1" t="s">
        <v>3</v>
      </c>
      <c r="B2" s="1" t="s">
        <v>4</v>
      </c>
      <c r="C2" s="2">
        <v>1.96059970190071</v>
      </c>
      <c r="D2" s="2">
        <v>6.1647206159145904</v>
      </c>
      <c r="E2" s="1">
        <f>SUM(E3:E36)</f>
        <v>3.5030843823529412</v>
      </c>
      <c r="F2" s="1">
        <f>SUM(F3:F36)</f>
        <v>5.3686944367393595E-2</v>
      </c>
      <c r="G2" s="3" t="s">
        <v>5</v>
      </c>
      <c r="H2" s="4" t="s">
        <v>6</v>
      </c>
      <c r="I2" s="4">
        <v>0.5</v>
      </c>
      <c r="J2" s="4">
        <v>1</v>
      </c>
      <c r="K2" s="4">
        <v>5</v>
      </c>
    </row>
    <row r="3" spans="1:13">
      <c r="A3" s="1">
        <v>0</v>
      </c>
      <c r="B3" s="1">
        <v>0</v>
      </c>
      <c r="C3" s="1">
        <f t="shared" ref="C3:C36" si="0">1/(1+10^(($D$2-A3)/$C$2))</f>
        <v>7.1677861331460521E-4</v>
      </c>
      <c r="D3" s="1"/>
      <c r="E3" s="1">
        <f t="shared" ref="E3:E36" si="1">(B3-AVERAGE($B$3:$B$36))^2</f>
        <v>8.2115959342560552E-2</v>
      </c>
      <c r="F3" s="1">
        <f t="shared" ref="F3:F36" si="2">(B3-C3)^2</f>
        <v>5.1377158050520834E-7</v>
      </c>
      <c r="G3" s="3">
        <f>1-F2/E2</f>
        <v>0.98467437877378983</v>
      </c>
      <c r="I3">
        <f t="shared" ref="I3:I36" si="3">A3</f>
        <v>0</v>
      </c>
      <c r="J3">
        <f>$J$2*$K$2/$I$2*B3</f>
        <v>0</v>
      </c>
      <c r="K3">
        <f t="shared" ref="K3:K35" si="4">J4/B4*C3</f>
        <v>7.1677861331460521E-3</v>
      </c>
      <c r="M3" t="s">
        <v>8</v>
      </c>
    </row>
    <row r="4" spans="1:13">
      <c r="A4" s="1">
        <v>0.25</v>
      </c>
      <c r="B4" s="1">
        <v>2E-3</v>
      </c>
      <c r="C4" s="1">
        <f t="shared" si="0"/>
        <v>9.6114923871094056E-4</v>
      </c>
      <c r="D4" s="1"/>
      <c r="E4" s="1">
        <f t="shared" si="1"/>
        <v>8.0973724048442899E-2</v>
      </c>
      <c r="F4" s="1">
        <f t="shared" si="2"/>
        <v>1.0792109042308588E-6</v>
      </c>
      <c r="G4" s="1"/>
      <c r="I4">
        <f t="shared" si="3"/>
        <v>0.25</v>
      </c>
      <c r="J4">
        <f t="shared" ref="J4:J36" si="5">$J$2*$K$2/$I$2*B4</f>
        <v>0.02</v>
      </c>
      <c r="K4">
        <f t="shared" si="4"/>
        <v>9.6114923871094063E-3</v>
      </c>
    </row>
    <row r="5" spans="1:13">
      <c r="A5" s="1">
        <v>0.5</v>
      </c>
      <c r="B5" s="1">
        <v>3.0000000000000001E-3</v>
      </c>
      <c r="C5" s="1">
        <f t="shared" si="0"/>
        <v>1.2887254556601087E-3</v>
      </c>
      <c r="D5" s="1"/>
      <c r="E5" s="1">
        <f t="shared" si="1"/>
        <v>8.0405606401384069E-2</v>
      </c>
      <c r="F5" s="1">
        <f t="shared" si="2"/>
        <v>2.9284605661057028E-6</v>
      </c>
      <c r="G5" s="1"/>
      <c r="I5">
        <f t="shared" si="3"/>
        <v>0.5</v>
      </c>
      <c r="J5">
        <f t="shared" si="5"/>
        <v>0.03</v>
      </c>
      <c r="K5">
        <f t="shared" si="4"/>
        <v>1.2887254556601087E-2</v>
      </c>
    </row>
    <row r="6" spans="1:13">
      <c r="A6" s="1">
        <v>0.75</v>
      </c>
      <c r="B6" s="1">
        <v>6.0000000000000001E-3</v>
      </c>
      <c r="C6" s="1">
        <f t="shared" si="0"/>
        <v>1.7277522119668279E-3</v>
      </c>
      <c r="D6" s="1"/>
      <c r="E6" s="1">
        <f t="shared" si="1"/>
        <v>7.8713253460207605E-2</v>
      </c>
      <c r="F6" s="1">
        <f t="shared" si="2"/>
        <v>1.8252101162354336E-5</v>
      </c>
      <c r="G6" s="1"/>
      <c r="I6">
        <f t="shared" si="3"/>
        <v>0.75</v>
      </c>
      <c r="J6">
        <f t="shared" si="5"/>
        <v>0.06</v>
      </c>
      <c r="K6">
        <f t="shared" si="4"/>
        <v>1.7277522119668279E-2</v>
      </c>
    </row>
    <row r="7" spans="1:13">
      <c r="A7" s="1">
        <v>1</v>
      </c>
      <c r="B7" s="1">
        <v>1.2E-2</v>
      </c>
      <c r="C7" s="1">
        <f t="shared" si="0"/>
        <v>2.3159942419768219E-3</v>
      </c>
      <c r="D7" s="1"/>
      <c r="E7" s="1">
        <f t="shared" si="1"/>
        <v>7.5382547577854661E-2</v>
      </c>
      <c r="F7" s="1">
        <f t="shared" si="2"/>
        <v>9.3779967521426065E-5</v>
      </c>
      <c r="G7" s="1"/>
      <c r="I7">
        <f t="shared" si="3"/>
        <v>1</v>
      </c>
      <c r="J7">
        <f t="shared" si="5"/>
        <v>0.12</v>
      </c>
      <c r="K7">
        <f t="shared" si="4"/>
        <v>2.315994241976822E-2</v>
      </c>
    </row>
    <row r="8" spans="1:13">
      <c r="A8" s="1">
        <v>1.25</v>
      </c>
      <c r="B8" s="1">
        <v>1.9E-2</v>
      </c>
      <c r="C8" s="1">
        <f t="shared" si="0"/>
        <v>3.1038903598245024E-3</v>
      </c>
      <c r="D8" s="1"/>
      <c r="E8" s="1">
        <f t="shared" si="1"/>
        <v>7.1587724048442894E-2</v>
      </c>
      <c r="F8" s="1">
        <f t="shared" si="2"/>
        <v>2.5268630169248042E-4</v>
      </c>
      <c r="G8" s="1"/>
      <c r="I8">
        <f t="shared" si="3"/>
        <v>1.25</v>
      </c>
      <c r="J8">
        <f t="shared" si="5"/>
        <v>0.19</v>
      </c>
      <c r="K8">
        <f t="shared" si="4"/>
        <v>3.1038903598245023E-2</v>
      </c>
    </row>
    <row r="9" spans="1:13">
      <c r="A9" s="1">
        <v>1.5</v>
      </c>
      <c r="B9" s="1">
        <v>2.5999999999999999E-2</v>
      </c>
      <c r="C9" s="1">
        <f t="shared" si="0"/>
        <v>4.1587097037034991E-3</v>
      </c>
      <c r="D9" s="1"/>
      <c r="E9" s="1">
        <f t="shared" si="1"/>
        <v>6.7890900519031128E-2</v>
      </c>
      <c r="F9" s="1">
        <f t="shared" si="2"/>
        <v>4.7704196180709565E-4</v>
      </c>
      <c r="G9" s="1"/>
      <c r="I9">
        <f t="shared" si="3"/>
        <v>1.5</v>
      </c>
      <c r="J9">
        <f t="shared" si="5"/>
        <v>0.26</v>
      </c>
      <c r="K9">
        <f t="shared" si="4"/>
        <v>4.158709703703499E-2</v>
      </c>
    </row>
    <row r="10" spans="1:13">
      <c r="A10" s="1">
        <v>1.75</v>
      </c>
      <c r="B10" s="1">
        <v>3.2000000000000001E-2</v>
      </c>
      <c r="C10" s="1">
        <f t="shared" si="0"/>
        <v>5.5699936789813751E-3</v>
      </c>
      <c r="D10" s="1"/>
      <c r="E10" s="1">
        <f t="shared" si="1"/>
        <v>6.4800194636678188E-2</v>
      </c>
      <c r="F10" s="1">
        <f t="shared" si="2"/>
        <v>6.9854523412908457E-4</v>
      </c>
      <c r="G10" s="1"/>
      <c r="I10">
        <f t="shared" si="3"/>
        <v>1.75</v>
      </c>
      <c r="J10">
        <f t="shared" si="5"/>
        <v>0.32</v>
      </c>
      <c r="K10">
        <f t="shared" si="4"/>
        <v>5.5699936789813748E-2</v>
      </c>
    </row>
    <row r="11" spans="1:13">
      <c r="A11" s="1">
        <v>2</v>
      </c>
      <c r="B11" s="1">
        <v>3.7999999999999999E-2</v>
      </c>
      <c r="C11" s="1">
        <f t="shared" si="0"/>
        <v>7.4566195420165734E-3</v>
      </c>
      <c r="D11" s="1"/>
      <c r="E11" s="1">
        <f t="shared" si="1"/>
        <v>6.1781488754325251E-2</v>
      </c>
      <c r="F11" s="1">
        <f t="shared" si="2"/>
        <v>9.3289808980112372E-4</v>
      </c>
      <c r="G11" s="1"/>
      <c r="I11">
        <f t="shared" si="3"/>
        <v>2</v>
      </c>
      <c r="J11">
        <f t="shared" si="5"/>
        <v>0.38</v>
      </c>
      <c r="K11">
        <f t="shared" si="4"/>
        <v>7.4566195420165737E-2</v>
      </c>
    </row>
    <row r="12" spans="1:13">
      <c r="A12" s="1">
        <v>2.25</v>
      </c>
      <c r="B12" s="1">
        <v>4.7E-2</v>
      </c>
      <c r="C12" s="1">
        <f t="shared" si="0"/>
        <v>9.9758584423320085E-3</v>
      </c>
      <c r="D12" s="1"/>
      <c r="E12" s="1">
        <f t="shared" si="1"/>
        <v>5.7388429930795848E-2</v>
      </c>
      <c r="F12" s="1">
        <f t="shared" si="2"/>
        <v>1.3707870580822381E-3</v>
      </c>
      <c r="G12" s="1"/>
      <c r="I12">
        <f t="shared" si="3"/>
        <v>2.25</v>
      </c>
      <c r="J12">
        <f t="shared" si="5"/>
        <v>0.47</v>
      </c>
      <c r="K12">
        <f t="shared" si="4"/>
        <v>9.9758584423320085E-2</v>
      </c>
    </row>
    <row r="13" spans="1:13">
      <c r="A13" s="1">
        <v>2.5</v>
      </c>
      <c r="B13" s="1">
        <v>5.7000000000000002E-2</v>
      </c>
      <c r="C13" s="1">
        <f t="shared" si="0"/>
        <v>1.3334794027423111E-2</v>
      </c>
      <c r="D13" s="1"/>
      <c r="E13" s="1">
        <f t="shared" si="1"/>
        <v>5.2697253460207608E-2</v>
      </c>
      <c r="F13" s="1">
        <f t="shared" si="2"/>
        <v>1.9066502126275648E-3</v>
      </c>
      <c r="G13" s="1"/>
      <c r="I13">
        <f t="shared" si="3"/>
        <v>2.5</v>
      </c>
      <c r="J13">
        <f t="shared" si="5"/>
        <v>0.57000000000000006</v>
      </c>
      <c r="K13">
        <f t="shared" si="4"/>
        <v>0.13334794027423111</v>
      </c>
    </row>
    <row r="14" spans="1:13">
      <c r="A14" s="1">
        <v>2.75</v>
      </c>
      <c r="B14" s="1">
        <v>6.4000000000000001E-2</v>
      </c>
      <c r="C14" s="1">
        <f t="shared" si="0"/>
        <v>1.7804365592770818E-2</v>
      </c>
      <c r="D14" s="1"/>
      <c r="E14" s="1">
        <f t="shared" si="1"/>
        <v>4.9532429930795846E-2</v>
      </c>
      <c r="F14" s="1">
        <f t="shared" si="2"/>
        <v>2.1340366382863766E-3</v>
      </c>
      <c r="G14" s="1"/>
      <c r="I14">
        <f t="shared" si="3"/>
        <v>2.75</v>
      </c>
      <c r="J14">
        <f t="shared" si="5"/>
        <v>0.64</v>
      </c>
      <c r="K14">
        <f t="shared" si="4"/>
        <v>0.17804365592770818</v>
      </c>
    </row>
    <row r="15" spans="1:13">
      <c r="A15" s="1">
        <v>3</v>
      </c>
      <c r="B15" s="1">
        <v>7.6999999999999999E-2</v>
      </c>
      <c r="C15" s="1">
        <f t="shared" si="0"/>
        <v>2.3736013395801947E-2</v>
      </c>
      <c r="D15" s="1"/>
      <c r="E15" s="1">
        <f t="shared" si="1"/>
        <v>4.391490051903113E-2</v>
      </c>
      <c r="F15" s="1">
        <f t="shared" si="2"/>
        <v>2.8370522689721896E-3</v>
      </c>
      <c r="G15" s="1"/>
      <c r="I15">
        <f t="shared" si="3"/>
        <v>3</v>
      </c>
      <c r="J15">
        <f t="shared" si="5"/>
        <v>0.77</v>
      </c>
      <c r="K15">
        <f t="shared" si="4"/>
        <v>0.23736013395801947</v>
      </c>
    </row>
    <row r="16" spans="1:13">
      <c r="A16" s="1">
        <v>3.25</v>
      </c>
      <c r="B16" s="1">
        <v>8.5999999999999993E-2</v>
      </c>
      <c r="C16" s="1">
        <f t="shared" si="0"/>
        <v>3.1580291489855694E-2</v>
      </c>
      <c r="D16" s="1"/>
      <c r="E16" s="1">
        <f t="shared" si="1"/>
        <v>4.0223841695501729E-2</v>
      </c>
      <c r="F16" s="1">
        <f t="shared" si="2"/>
        <v>2.961504674329072E-3</v>
      </c>
      <c r="G16" s="1"/>
      <c r="I16">
        <f t="shared" si="3"/>
        <v>3.25</v>
      </c>
      <c r="J16">
        <f t="shared" si="5"/>
        <v>0.85999999999999988</v>
      </c>
      <c r="K16">
        <f t="shared" si="4"/>
        <v>0.31580291489855694</v>
      </c>
    </row>
    <row r="17" spans="1:11">
      <c r="A17" s="1">
        <v>3.5</v>
      </c>
      <c r="B17" s="1">
        <v>9.9000000000000005E-2</v>
      </c>
      <c r="C17" s="1">
        <f t="shared" si="0"/>
        <v>4.1905670172407317E-2</v>
      </c>
      <c r="D17" s="1"/>
      <c r="E17" s="1">
        <f t="shared" si="1"/>
        <v>3.5178312283737016E-2</v>
      </c>
      <c r="F17" s="1">
        <f t="shared" si="2"/>
        <v>3.2597624984619399E-3</v>
      </c>
      <c r="G17" s="1"/>
      <c r="I17">
        <f t="shared" si="3"/>
        <v>3.5</v>
      </c>
      <c r="J17">
        <f t="shared" si="5"/>
        <v>0.99</v>
      </c>
      <c r="K17">
        <f t="shared" si="4"/>
        <v>0.41905670172407317</v>
      </c>
    </row>
    <row r="18" spans="1:11">
      <c r="A18" s="1">
        <v>3.75</v>
      </c>
      <c r="B18" s="1">
        <v>0.113</v>
      </c>
      <c r="C18" s="1">
        <f t="shared" si="0"/>
        <v>5.5413822845218196E-2</v>
      </c>
      <c r="D18" s="1"/>
      <c r="E18" s="1">
        <f t="shared" si="1"/>
        <v>3.0122665224913494E-2</v>
      </c>
      <c r="F18" s="1">
        <f t="shared" si="2"/>
        <v>3.3161677993019142E-3</v>
      </c>
      <c r="G18" s="1"/>
      <c r="I18">
        <f t="shared" si="3"/>
        <v>3.75</v>
      </c>
      <c r="J18">
        <f t="shared" si="5"/>
        <v>1.1300000000000001</v>
      </c>
      <c r="K18">
        <f t="shared" si="4"/>
        <v>0.55413822845218197</v>
      </c>
    </row>
    <row r="19" spans="1:11">
      <c r="A19" s="1">
        <v>4</v>
      </c>
      <c r="B19" s="1">
        <v>0.126</v>
      </c>
      <c r="C19" s="1">
        <f t="shared" si="0"/>
        <v>7.2944766981037704E-2</v>
      </c>
      <c r="D19" s="1"/>
      <c r="E19" s="1">
        <f t="shared" si="1"/>
        <v>2.5779135813148786E-2</v>
      </c>
      <c r="F19" s="1">
        <f t="shared" si="2"/>
        <v>2.814857750696387E-3</v>
      </c>
      <c r="G19" s="1"/>
      <c r="I19">
        <f t="shared" si="3"/>
        <v>4</v>
      </c>
      <c r="J19">
        <f t="shared" si="5"/>
        <v>1.26</v>
      </c>
      <c r="K19">
        <f t="shared" si="4"/>
        <v>0.72944766981037701</v>
      </c>
    </row>
    <row r="20" spans="1:11">
      <c r="A20" s="1">
        <v>4.25</v>
      </c>
      <c r="B20" s="1">
        <v>0.14000000000000001</v>
      </c>
      <c r="C20" s="1">
        <f t="shared" si="0"/>
        <v>9.5461368650997511E-2</v>
      </c>
      <c r="D20" s="1"/>
      <c r="E20" s="1">
        <f t="shared" si="1"/>
        <v>2.1479488754325253E-2</v>
      </c>
      <c r="F20" s="1">
        <f t="shared" si="2"/>
        <v>1.9836896824423486E-3</v>
      </c>
      <c r="G20" s="1"/>
      <c r="I20">
        <f t="shared" si="3"/>
        <v>4.25</v>
      </c>
      <c r="J20">
        <f t="shared" si="5"/>
        <v>1.4000000000000001</v>
      </c>
      <c r="K20">
        <f t="shared" si="4"/>
        <v>0.95461368650997513</v>
      </c>
    </row>
    <row r="21" spans="1:11">
      <c r="A21" s="1">
        <v>4.5</v>
      </c>
      <c r="B21" s="1">
        <v>0.161</v>
      </c>
      <c r="C21" s="1">
        <f t="shared" si="0"/>
        <v>0.12399874031652701</v>
      </c>
      <c r="D21" s="1"/>
      <c r="E21" s="1">
        <f t="shared" si="1"/>
        <v>1.5765018166089963E-2</v>
      </c>
      <c r="F21" s="1">
        <f t="shared" si="2"/>
        <v>1.3690932181638041E-3</v>
      </c>
      <c r="G21" s="1"/>
      <c r="I21">
        <f t="shared" si="3"/>
        <v>4.5</v>
      </c>
      <c r="J21">
        <f t="shared" si="5"/>
        <v>1.61</v>
      </c>
      <c r="K21">
        <f t="shared" si="4"/>
        <v>1.23998740316527</v>
      </c>
    </row>
    <row r="22" spans="1:11">
      <c r="A22" s="1">
        <v>4.75</v>
      </c>
      <c r="B22" s="1">
        <v>0.17899999999999999</v>
      </c>
      <c r="C22" s="1">
        <f t="shared" si="0"/>
        <v>0.15956223387989249</v>
      </c>
      <c r="D22" s="1"/>
      <c r="E22" s="1">
        <f t="shared" si="1"/>
        <v>1.1568900519031141E-2</v>
      </c>
      <c r="F22" s="1">
        <f t="shared" si="2"/>
        <v>3.7782675173999908E-4</v>
      </c>
      <c r="G22" s="1"/>
      <c r="I22">
        <f t="shared" si="3"/>
        <v>4.75</v>
      </c>
      <c r="J22">
        <f t="shared" si="5"/>
        <v>1.79</v>
      </c>
      <c r="K22">
        <f t="shared" si="4"/>
        <v>1.595622338798925</v>
      </c>
    </row>
    <row r="23" spans="1:11">
      <c r="A23" s="1">
        <v>5</v>
      </c>
      <c r="B23" s="1">
        <v>0.20499999999999999</v>
      </c>
      <c r="C23" s="1">
        <f t="shared" si="0"/>
        <v>0.20296231562389161</v>
      </c>
      <c r="D23" s="1"/>
      <c r="E23" s="1">
        <f t="shared" si="1"/>
        <v>6.6518416955017303E-3</v>
      </c>
      <c r="F23" s="1">
        <f t="shared" si="2"/>
        <v>4.1521576166361914E-6</v>
      </c>
      <c r="G23" s="1"/>
      <c r="I23">
        <f t="shared" si="3"/>
        <v>5</v>
      </c>
      <c r="J23">
        <f t="shared" si="5"/>
        <v>2.0499999999999998</v>
      </c>
      <c r="K23">
        <f t="shared" si="4"/>
        <v>2.0296231562389164</v>
      </c>
    </row>
    <row r="24" spans="1:11">
      <c r="A24" s="1">
        <v>5.25</v>
      </c>
      <c r="B24" s="1">
        <v>0.24099999999999999</v>
      </c>
      <c r="C24" s="1">
        <f t="shared" si="0"/>
        <v>0.25459106304423379</v>
      </c>
      <c r="D24" s="1"/>
      <c r="E24" s="1">
        <f t="shared" si="1"/>
        <v>2.0756064013840829E-3</v>
      </c>
      <c r="F24" s="1">
        <f t="shared" si="2"/>
        <v>1.8471699467233766E-4</v>
      </c>
      <c r="G24" s="1"/>
      <c r="I24">
        <f t="shared" si="3"/>
        <v>5.25</v>
      </c>
      <c r="J24">
        <f t="shared" si="5"/>
        <v>2.41</v>
      </c>
      <c r="K24">
        <f t="shared" si="4"/>
        <v>2.545910630442338</v>
      </c>
    </row>
    <row r="25" spans="1:11">
      <c r="A25" s="1">
        <v>5.5</v>
      </c>
      <c r="B25" s="1">
        <v>0.28399999999999997</v>
      </c>
      <c r="C25" s="1">
        <f t="shared" si="0"/>
        <v>0.31417611781688243</v>
      </c>
      <c r="D25" s="1"/>
      <c r="E25" s="1">
        <f t="shared" si="1"/>
        <v>6.5475778546713584E-6</v>
      </c>
      <c r="F25" s="1">
        <f t="shared" si="2"/>
        <v>9.1059808649837063E-4</v>
      </c>
      <c r="G25" s="1"/>
      <c r="I25">
        <f t="shared" si="3"/>
        <v>5.5</v>
      </c>
      <c r="J25">
        <f t="shared" si="5"/>
        <v>2.84</v>
      </c>
      <c r="K25">
        <f t="shared" si="4"/>
        <v>3.1417611781688244</v>
      </c>
    </row>
    <row r="26" spans="1:11">
      <c r="A26" s="1">
        <v>5.75</v>
      </c>
      <c r="B26" s="1">
        <v>0.33400000000000002</v>
      </c>
      <c r="C26" s="1">
        <f t="shared" si="0"/>
        <v>0.3805864226593284</v>
      </c>
      <c r="D26" s="1"/>
      <c r="E26" s="1">
        <f t="shared" si="1"/>
        <v>2.2506652249134978E-3</v>
      </c>
      <c r="F26" s="1">
        <f t="shared" si="2"/>
        <v>2.1702947761935852E-3</v>
      </c>
      <c r="G26" s="1"/>
      <c r="I26">
        <f t="shared" si="3"/>
        <v>5.75</v>
      </c>
      <c r="J26">
        <f t="shared" si="5"/>
        <v>3.3400000000000003</v>
      </c>
      <c r="K26">
        <f t="shared" si="4"/>
        <v>3.8058642265932843</v>
      </c>
    </row>
    <row r="27" spans="1:11">
      <c r="A27" s="1">
        <v>6</v>
      </c>
      <c r="B27" s="1">
        <v>0.39900000000000002</v>
      </c>
      <c r="C27" s="1">
        <f t="shared" si="0"/>
        <v>0.45178710007804085</v>
      </c>
      <c r="D27" s="1"/>
      <c r="E27" s="1">
        <f t="shared" si="1"/>
        <v>1.2643018166089972E-2</v>
      </c>
      <c r="F27" s="1">
        <f t="shared" si="2"/>
        <v>2.786477934649098E-3</v>
      </c>
      <c r="G27" s="1"/>
      <c r="I27">
        <f t="shared" si="3"/>
        <v>6</v>
      </c>
      <c r="J27">
        <f t="shared" si="5"/>
        <v>3.99</v>
      </c>
      <c r="K27">
        <f t="shared" si="4"/>
        <v>4.5178710007804082</v>
      </c>
    </row>
    <row r="28" spans="1:11">
      <c r="A28" s="1">
        <v>6.25</v>
      </c>
      <c r="B28" s="1">
        <v>0.48</v>
      </c>
      <c r="C28" s="1">
        <f t="shared" si="0"/>
        <v>0.52501773573112076</v>
      </c>
      <c r="D28" s="1"/>
      <c r="E28" s="1">
        <f t="shared" si="1"/>
        <v>3.7419488754325256E-2</v>
      </c>
      <c r="F28" s="1">
        <f t="shared" si="2"/>
        <v>2.0265965303570286E-3</v>
      </c>
      <c r="G28" s="1"/>
      <c r="I28">
        <f t="shared" si="3"/>
        <v>6.25</v>
      </c>
      <c r="J28">
        <f t="shared" si="5"/>
        <v>4.8</v>
      </c>
      <c r="K28">
        <f t="shared" si="4"/>
        <v>5.2501773573112072</v>
      </c>
    </row>
    <row r="29" spans="1:11">
      <c r="A29" s="1">
        <v>6.5</v>
      </c>
      <c r="B29" s="1">
        <v>0.56599999999999995</v>
      </c>
      <c r="C29" s="1">
        <f t="shared" si="0"/>
        <v>0.59718795252725854</v>
      </c>
      <c r="D29" s="1"/>
      <c r="E29" s="1">
        <f t="shared" si="1"/>
        <v>7.8087371107266407E-2</v>
      </c>
      <c r="F29" s="1">
        <f t="shared" si="2"/>
        <v>9.7268838284253543E-4</v>
      </c>
      <c r="G29" s="1"/>
      <c r="I29">
        <f t="shared" si="3"/>
        <v>6.5</v>
      </c>
      <c r="J29">
        <f t="shared" si="5"/>
        <v>5.6599999999999993</v>
      </c>
      <c r="K29">
        <f t="shared" si="4"/>
        <v>5.9718795252725858</v>
      </c>
    </row>
    <row r="30" spans="1:11">
      <c r="A30" s="1">
        <v>6.75</v>
      </c>
      <c r="B30" s="1">
        <v>0.65100000000000002</v>
      </c>
      <c r="C30" s="1">
        <f t="shared" si="0"/>
        <v>0.66538140695715664</v>
      </c>
      <c r="D30" s="1"/>
      <c r="E30" s="1">
        <f t="shared" si="1"/>
        <v>0.13281737110726646</v>
      </c>
      <c r="F30" s="1">
        <f t="shared" si="2"/>
        <v>2.0682486606735275E-4</v>
      </c>
      <c r="G30" s="1"/>
      <c r="I30">
        <f t="shared" si="3"/>
        <v>6.75</v>
      </c>
      <c r="J30">
        <f t="shared" si="5"/>
        <v>6.51</v>
      </c>
      <c r="K30">
        <f t="shared" si="4"/>
        <v>6.6538140695715668</v>
      </c>
    </row>
    <row r="31" spans="1:11">
      <c r="A31" s="1">
        <v>7</v>
      </c>
      <c r="B31" s="1">
        <v>0.73099999999999998</v>
      </c>
      <c r="C31" s="1">
        <f t="shared" si="0"/>
        <v>0.72730189435525505</v>
      </c>
      <c r="D31" s="1"/>
      <c r="E31" s="1">
        <f t="shared" si="1"/>
        <v>0.19752795934256054</v>
      </c>
      <c r="F31" s="1">
        <f t="shared" si="2"/>
        <v>1.3675985359694323E-5</v>
      </c>
      <c r="G31" s="1"/>
      <c r="I31">
        <f t="shared" si="3"/>
        <v>7</v>
      </c>
      <c r="J31">
        <f t="shared" si="5"/>
        <v>7.31</v>
      </c>
      <c r="K31">
        <f t="shared" si="4"/>
        <v>7.2730189435525503</v>
      </c>
    </row>
    <row r="32" spans="1:11">
      <c r="A32" s="1">
        <v>7.25</v>
      </c>
      <c r="B32" s="1">
        <v>0.80700000000000005</v>
      </c>
      <c r="C32" s="1">
        <f t="shared" si="0"/>
        <v>0.78152636664803332</v>
      </c>
      <c r="D32" s="1"/>
      <c r="E32" s="1">
        <f t="shared" si="1"/>
        <v>0.27085901816609004</v>
      </c>
      <c r="F32" s="1">
        <f t="shared" si="2"/>
        <v>6.4890599615043164E-4</v>
      </c>
      <c r="G32" s="1"/>
      <c r="I32">
        <f t="shared" si="3"/>
        <v>7.25</v>
      </c>
      <c r="J32">
        <f t="shared" si="5"/>
        <v>8.07</v>
      </c>
      <c r="K32">
        <f t="shared" si="4"/>
        <v>7.815263666480333</v>
      </c>
    </row>
    <row r="33" spans="1:11">
      <c r="A33" s="1">
        <v>7.5</v>
      </c>
      <c r="B33" s="1">
        <v>0.86599999999999999</v>
      </c>
      <c r="C33" s="1">
        <f t="shared" si="0"/>
        <v>0.82752553878677226</v>
      </c>
      <c r="D33" s="1"/>
      <c r="E33" s="1">
        <f t="shared" si="1"/>
        <v>0.3357520769896194</v>
      </c>
      <c r="F33" s="1">
        <f t="shared" si="2"/>
        <v>1.480284165648165E-3</v>
      </c>
      <c r="G33" s="1"/>
      <c r="I33">
        <f t="shared" si="3"/>
        <v>7.5</v>
      </c>
      <c r="J33">
        <f t="shared" si="5"/>
        <v>8.66</v>
      </c>
      <c r="K33">
        <f t="shared" si="4"/>
        <v>8.2752553878677233</v>
      </c>
    </row>
    <row r="34" spans="1:11">
      <c r="A34" s="1">
        <v>7.75</v>
      </c>
      <c r="B34" s="1">
        <v>0.92400000000000004</v>
      </c>
      <c r="C34" s="1">
        <f t="shared" si="0"/>
        <v>0.86550638637678567</v>
      </c>
      <c r="D34" s="1"/>
      <c r="E34" s="1">
        <f t="shared" si="1"/>
        <v>0.40633125346020765</v>
      </c>
      <c r="F34" s="1">
        <f t="shared" si="2"/>
        <v>3.4215028347018895E-3</v>
      </c>
      <c r="G34" s="1"/>
      <c r="I34">
        <f t="shared" si="3"/>
        <v>7.75</v>
      </c>
      <c r="J34">
        <f t="shared" si="5"/>
        <v>9.24</v>
      </c>
      <c r="K34">
        <f t="shared" si="4"/>
        <v>8.6550638637678574</v>
      </c>
    </row>
    <row r="35" spans="1:11">
      <c r="A35" s="1">
        <v>8</v>
      </c>
      <c r="B35" s="1">
        <v>0.96799999999999997</v>
      </c>
      <c r="C35" s="1">
        <f t="shared" si="0"/>
        <v>0.89617280076341599</v>
      </c>
      <c r="D35" s="1"/>
      <c r="E35" s="1">
        <f t="shared" si="1"/>
        <v>0.46436207698961934</v>
      </c>
      <c r="F35" s="1">
        <f t="shared" si="2"/>
        <v>5.1591465501719305E-3</v>
      </c>
      <c r="G35" s="1"/>
      <c r="I35">
        <f t="shared" si="3"/>
        <v>8</v>
      </c>
      <c r="J35">
        <f t="shared" si="5"/>
        <v>9.68</v>
      </c>
      <c r="K35">
        <f t="shared" si="4"/>
        <v>8.9617280076341608</v>
      </c>
    </row>
    <row r="36" spans="1:11">
      <c r="A36" s="1">
        <v>8.2100000000000009</v>
      </c>
      <c r="B36" s="1">
        <v>1</v>
      </c>
      <c r="C36" s="1">
        <f t="shared" si="0"/>
        <v>0.91698237865250354</v>
      </c>
      <c r="D36" s="1"/>
      <c r="E36" s="1">
        <f t="shared" si="1"/>
        <v>0.50899831228373704</v>
      </c>
      <c r="F36" s="1">
        <f t="shared" si="2"/>
        <v>6.8919254541963005E-3</v>
      </c>
      <c r="G36" s="1"/>
      <c r="I36">
        <f t="shared" si="3"/>
        <v>8.2100000000000009</v>
      </c>
      <c r="J36">
        <f t="shared" si="5"/>
        <v>10</v>
      </c>
      <c r="K36">
        <f>J36/B36*C36</f>
        <v>9.1698237865250363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Григорий Кузьменко</cp:lastModifiedBy>
  <cp:revision>3</cp:revision>
  <dcterms:created xsi:type="dcterms:W3CDTF">2025-06-13T11:17:35Z</dcterms:created>
  <dcterms:modified xsi:type="dcterms:W3CDTF">2025-06-15T13:29:03Z</dcterms:modified>
</cp:coreProperties>
</file>