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.Tishchenko\github\Fin_project\files\"/>
    </mc:Choice>
  </mc:AlternateContent>
  <bookViews>
    <workbookView xWindow="0" yWindow="0" windowWidth="28800" windowHeight="12330"/>
  </bookViews>
  <sheets>
    <sheet name="Сделки" sheetId="16" r:id="rId1"/>
  </sheets>
  <definedNames>
    <definedName name="_xlnm._FilterDatabase" localSheetId="0" hidden="1">Сделки!$A$1:$H$1</definedName>
  </definedNames>
  <calcPr calcId="162913"/>
</workbook>
</file>

<file path=xl/calcChain.xml><?xml version="1.0" encoding="utf-8"?>
<calcChain xmlns="http://schemas.openxmlformats.org/spreadsheetml/2006/main">
  <c r="I246" i="16" l="1"/>
  <c r="J2" i="16" l="1"/>
  <c r="I3" i="16" s="1"/>
  <c r="I2" i="16"/>
  <c r="J3" i="16" l="1"/>
  <c r="K2" i="16"/>
  <c r="I4" i="16" l="1"/>
  <c r="K3" i="16"/>
  <c r="J4" i="16" l="1"/>
  <c r="K4" i="16" l="1"/>
  <c r="I5" i="16"/>
  <c r="J5" i="16" l="1"/>
  <c r="K5" i="16" l="1"/>
  <c r="I6" i="16"/>
  <c r="J6" i="16" l="1"/>
  <c r="K6" i="16" l="1"/>
  <c r="I7" i="16"/>
  <c r="J7" i="16" l="1"/>
  <c r="K7" i="16" l="1"/>
  <c r="I8" i="16"/>
  <c r="J8" i="16" s="1"/>
  <c r="K8" i="16" l="1"/>
  <c r="I9" i="16"/>
  <c r="J9" i="16" s="1"/>
  <c r="K9" i="16" l="1"/>
  <c r="I10" i="16"/>
  <c r="J10" i="16" s="1"/>
  <c r="K10" i="16" l="1"/>
  <c r="I11" i="16"/>
  <c r="J11" i="16" s="1"/>
  <c r="K11" i="16" l="1"/>
  <c r="I12" i="16"/>
  <c r="J12" i="16" s="1"/>
  <c r="K12" i="16" l="1"/>
  <c r="I13" i="16"/>
  <c r="J13" i="16" s="1"/>
  <c r="K13" i="16" l="1"/>
  <c r="I14" i="16"/>
  <c r="J14" i="16" s="1"/>
  <c r="K14" i="16" l="1"/>
  <c r="I15" i="16"/>
  <c r="J15" i="16" s="1"/>
  <c r="K15" i="16" l="1"/>
  <c r="I16" i="16"/>
  <c r="J16" i="16" s="1"/>
  <c r="K16" i="16" l="1"/>
  <c r="I17" i="16"/>
  <c r="J17" i="16" l="1"/>
  <c r="K17" i="16" l="1"/>
  <c r="I18" i="16"/>
  <c r="J18" i="16" s="1"/>
  <c r="I19" i="16" l="1"/>
  <c r="J19" i="16" s="1"/>
  <c r="K18" i="16"/>
  <c r="I20" i="16" l="1"/>
  <c r="J20" i="16" s="1"/>
  <c r="K19" i="16"/>
  <c r="I21" i="16" l="1"/>
  <c r="J21" i="16" s="1"/>
  <c r="K20" i="16"/>
  <c r="I22" i="16" l="1"/>
  <c r="J22" i="16" s="1"/>
  <c r="K21" i="16"/>
  <c r="I23" i="16" l="1"/>
  <c r="J23" i="16" s="1"/>
  <c r="K22" i="16"/>
  <c r="I24" i="16" l="1"/>
  <c r="J24" i="16" s="1"/>
  <c r="K23" i="16"/>
  <c r="I25" i="16" l="1"/>
  <c r="J25" i="16" s="1"/>
  <c r="K24" i="16"/>
  <c r="I26" i="16" l="1"/>
  <c r="J26" i="16" s="1"/>
  <c r="K25" i="16"/>
  <c r="I27" i="16" l="1"/>
  <c r="J27" i="16" s="1"/>
  <c r="K26" i="16"/>
  <c r="I28" i="16" l="1"/>
  <c r="J28" i="16" s="1"/>
  <c r="K27" i="16"/>
  <c r="I29" i="16" l="1"/>
  <c r="J29" i="16" s="1"/>
  <c r="K28" i="16"/>
  <c r="I30" i="16" l="1"/>
  <c r="J30" i="16" s="1"/>
  <c r="K29" i="16"/>
  <c r="I31" i="16" l="1"/>
  <c r="J31" i="16" s="1"/>
  <c r="K30" i="16"/>
  <c r="I32" i="16" l="1"/>
  <c r="J32" i="16" s="1"/>
  <c r="K31" i="16"/>
  <c r="I33" i="16" l="1"/>
  <c r="J33" i="16" s="1"/>
  <c r="K32" i="16"/>
  <c r="I34" i="16" l="1"/>
  <c r="J34" i="16" s="1"/>
  <c r="K33" i="16"/>
  <c r="I35" i="16" l="1"/>
  <c r="J35" i="16" s="1"/>
  <c r="K34" i="16"/>
  <c r="I36" i="16" l="1"/>
  <c r="J36" i="16" s="1"/>
  <c r="K35" i="16"/>
  <c r="I37" i="16" l="1"/>
  <c r="J37" i="16" s="1"/>
  <c r="K36" i="16"/>
  <c r="I38" i="16" l="1"/>
  <c r="J38" i="16" s="1"/>
  <c r="K37" i="16"/>
  <c r="I39" i="16" l="1"/>
  <c r="J39" i="16" s="1"/>
  <c r="K38" i="16"/>
  <c r="I40" i="16" l="1"/>
  <c r="J40" i="16" s="1"/>
  <c r="K39" i="16"/>
  <c r="I41" i="16" l="1"/>
  <c r="J41" i="16" s="1"/>
  <c r="K40" i="16"/>
  <c r="I42" i="16" l="1"/>
  <c r="J42" i="16" s="1"/>
  <c r="K41" i="16"/>
  <c r="I43" i="16" l="1"/>
  <c r="J43" i="16" s="1"/>
  <c r="K42" i="16"/>
  <c r="I44" i="16" l="1"/>
  <c r="J44" i="16" s="1"/>
  <c r="K43" i="16"/>
  <c r="I45" i="16" l="1"/>
  <c r="J45" i="16" s="1"/>
  <c r="K44" i="16"/>
  <c r="I46" i="16" l="1"/>
  <c r="J46" i="16" s="1"/>
  <c r="K45" i="16"/>
  <c r="I47" i="16" l="1"/>
  <c r="J47" i="16" s="1"/>
  <c r="K46" i="16"/>
  <c r="I48" i="16" l="1"/>
  <c r="J48" i="16" s="1"/>
  <c r="K47" i="16"/>
  <c r="I49" i="16" l="1"/>
  <c r="J49" i="16" s="1"/>
  <c r="K48" i="16"/>
  <c r="I50" i="16" l="1"/>
  <c r="J50" i="16" s="1"/>
  <c r="K49" i="16"/>
  <c r="I51" i="16" l="1"/>
  <c r="J51" i="16" s="1"/>
  <c r="K50" i="16"/>
  <c r="I52" i="16" l="1"/>
  <c r="J52" i="16" s="1"/>
  <c r="K51" i="16"/>
  <c r="I53" i="16" l="1"/>
  <c r="J53" i="16" s="1"/>
  <c r="K52" i="16"/>
  <c r="I54" i="16" l="1"/>
  <c r="J54" i="16" s="1"/>
  <c r="K53" i="16"/>
  <c r="I55" i="16" l="1"/>
  <c r="J55" i="16" s="1"/>
  <c r="K54" i="16"/>
  <c r="I56" i="16" l="1"/>
  <c r="J56" i="16" s="1"/>
  <c r="K55" i="16"/>
  <c r="I57" i="16" l="1"/>
  <c r="J57" i="16" s="1"/>
  <c r="K56" i="16"/>
  <c r="I58" i="16" l="1"/>
  <c r="J58" i="16" s="1"/>
  <c r="K57" i="16"/>
  <c r="I59" i="16" l="1"/>
  <c r="J59" i="16" s="1"/>
  <c r="K58" i="16"/>
  <c r="I60" i="16" l="1"/>
  <c r="J60" i="16" s="1"/>
  <c r="K59" i="16"/>
  <c r="I61" i="16" l="1"/>
  <c r="J61" i="16" s="1"/>
  <c r="K60" i="16"/>
  <c r="I62" i="16" l="1"/>
  <c r="J62" i="16" s="1"/>
  <c r="K61" i="16"/>
  <c r="I63" i="16" l="1"/>
  <c r="J63" i="16" s="1"/>
  <c r="K62" i="16"/>
  <c r="I64" i="16" l="1"/>
  <c r="J64" i="16" s="1"/>
  <c r="K63" i="16"/>
  <c r="I65" i="16" l="1"/>
  <c r="J65" i="16" s="1"/>
  <c r="K64" i="16"/>
  <c r="I66" i="16" l="1"/>
  <c r="J66" i="16" s="1"/>
  <c r="K65" i="16"/>
  <c r="I67" i="16" l="1"/>
  <c r="J67" i="16" s="1"/>
  <c r="K66" i="16"/>
  <c r="I68" i="16" l="1"/>
  <c r="J68" i="16" s="1"/>
  <c r="K67" i="16"/>
  <c r="I69" i="16" l="1"/>
  <c r="J69" i="16" s="1"/>
  <c r="K68" i="16"/>
  <c r="I70" i="16" l="1"/>
  <c r="J70" i="16" s="1"/>
  <c r="K69" i="16"/>
  <c r="I71" i="16" l="1"/>
  <c r="J71" i="16" s="1"/>
  <c r="K70" i="16"/>
  <c r="I72" i="16" l="1"/>
  <c r="J72" i="16" s="1"/>
  <c r="K71" i="16"/>
  <c r="I73" i="16" l="1"/>
  <c r="J73" i="16" s="1"/>
  <c r="K72" i="16"/>
  <c r="I74" i="16" l="1"/>
  <c r="J74" i="16" s="1"/>
  <c r="K73" i="16"/>
  <c r="I75" i="16" l="1"/>
  <c r="J75" i="16" s="1"/>
  <c r="K74" i="16"/>
  <c r="I76" i="16" l="1"/>
  <c r="J76" i="16" s="1"/>
  <c r="K75" i="16"/>
  <c r="I77" i="16" l="1"/>
  <c r="J77" i="16" s="1"/>
  <c r="K76" i="16"/>
  <c r="I78" i="16" l="1"/>
  <c r="J78" i="16" s="1"/>
  <c r="K77" i="16"/>
  <c r="I79" i="16" l="1"/>
  <c r="J79" i="16" s="1"/>
  <c r="K78" i="16"/>
  <c r="I80" i="16" l="1"/>
  <c r="J80" i="16" s="1"/>
  <c r="K79" i="16"/>
  <c r="I81" i="16" l="1"/>
  <c r="J81" i="16" s="1"/>
  <c r="K80" i="16"/>
  <c r="I82" i="16" l="1"/>
  <c r="J82" i="16" s="1"/>
  <c r="K81" i="16"/>
  <c r="I83" i="16" l="1"/>
  <c r="J83" i="16" s="1"/>
  <c r="K82" i="16"/>
  <c r="I84" i="16" l="1"/>
  <c r="J84" i="16" s="1"/>
  <c r="K83" i="16"/>
  <c r="I85" i="16" l="1"/>
  <c r="J85" i="16" s="1"/>
  <c r="K84" i="16"/>
  <c r="I86" i="16" l="1"/>
  <c r="J86" i="16" s="1"/>
  <c r="K85" i="16"/>
  <c r="I87" i="16" l="1"/>
  <c r="J87" i="16" s="1"/>
  <c r="K86" i="16"/>
  <c r="I88" i="16" l="1"/>
  <c r="J88" i="16" s="1"/>
  <c r="K87" i="16"/>
  <c r="I89" i="16" l="1"/>
  <c r="J89" i="16" s="1"/>
  <c r="K88" i="16"/>
  <c r="I90" i="16" l="1"/>
  <c r="J90" i="16" s="1"/>
  <c r="K89" i="16"/>
  <c r="I91" i="16" l="1"/>
  <c r="J91" i="16" s="1"/>
  <c r="K90" i="16"/>
  <c r="I92" i="16" l="1"/>
  <c r="J92" i="16" s="1"/>
  <c r="K91" i="16"/>
  <c r="I93" i="16" l="1"/>
  <c r="J93" i="16" s="1"/>
  <c r="K92" i="16"/>
  <c r="I94" i="16" l="1"/>
  <c r="J94" i="16" s="1"/>
  <c r="K93" i="16"/>
  <c r="I95" i="16" l="1"/>
  <c r="J95" i="16" s="1"/>
  <c r="K94" i="16"/>
  <c r="I96" i="16" l="1"/>
  <c r="J96" i="16" s="1"/>
  <c r="K95" i="16"/>
  <c r="I97" i="16" l="1"/>
  <c r="J97" i="16" s="1"/>
  <c r="K96" i="16"/>
  <c r="I98" i="16" l="1"/>
  <c r="J98" i="16" s="1"/>
  <c r="K97" i="16"/>
  <c r="I99" i="16" l="1"/>
  <c r="J99" i="16" s="1"/>
  <c r="K98" i="16"/>
  <c r="I100" i="16" l="1"/>
  <c r="J100" i="16" s="1"/>
  <c r="K99" i="16"/>
  <c r="I101" i="16" l="1"/>
  <c r="J101" i="16" s="1"/>
  <c r="K100" i="16"/>
  <c r="I102" i="16" l="1"/>
  <c r="J102" i="16" s="1"/>
  <c r="K101" i="16"/>
  <c r="I103" i="16" l="1"/>
  <c r="J103" i="16" s="1"/>
  <c r="K102" i="16"/>
  <c r="I104" i="16" l="1"/>
  <c r="J104" i="16" s="1"/>
  <c r="K103" i="16"/>
  <c r="I105" i="16" l="1"/>
  <c r="J105" i="16" s="1"/>
  <c r="K104" i="16"/>
  <c r="I106" i="16" l="1"/>
  <c r="J106" i="16" s="1"/>
  <c r="K105" i="16"/>
  <c r="I107" i="16" l="1"/>
  <c r="J107" i="16" s="1"/>
  <c r="K106" i="16"/>
  <c r="I108" i="16" l="1"/>
  <c r="J108" i="16" s="1"/>
  <c r="K107" i="16"/>
  <c r="I109" i="16" l="1"/>
  <c r="J109" i="16" s="1"/>
  <c r="K108" i="16"/>
  <c r="I110" i="16" l="1"/>
  <c r="J110" i="16" s="1"/>
  <c r="K109" i="16"/>
  <c r="I111" i="16" l="1"/>
  <c r="J111" i="16" s="1"/>
  <c r="K110" i="16"/>
  <c r="I112" i="16" l="1"/>
  <c r="J112" i="16" s="1"/>
  <c r="K111" i="16"/>
  <c r="I113" i="16" l="1"/>
  <c r="J113" i="16" s="1"/>
  <c r="K112" i="16"/>
  <c r="I114" i="16" l="1"/>
  <c r="J114" i="16" s="1"/>
  <c r="K113" i="16"/>
  <c r="I115" i="16" l="1"/>
  <c r="J115" i="16" s="1"/>
  <c r="K114" i="16"/>
  <c r="I116" i="16" l="1"/>
  <c r="J116" i="16" s="1"/>
  <c r="K115" i="16"/>
  <c r="I117" i="16" l="1"/>
  <c r="J117" i="16" s="1"/>
  <c r="K116" i="16"/>
  <c r="I118" i="16" l="1"/>
  <c r="J118" i="16" s="1"/>
  <c r="K117" i="16"/>
  <c r="I119" i="16" l="1"/>
  <c r="J119" i="16" s="1"/>
  <c r="K118" i="16"/>
  <c r="I120" i="16" l="1"/>
  <c r="J120" i="16" s="1"/>
  <c r="K119" i="16"/>
  <c r="I121" i="16" l="1"/>
  <c r="J121" i="16" s="1"/>
  <c r="K120" i="16"/>
  <c r="I122" i="16" l="1"/>
  <c r="J122" i="16" s="1"/>
  <c r="K121" i="16"/>
  <c r="I123" i="16" l="1"/>
  <c r="J123" i="16" s="1"/>
  <c r="K122" i="16"/>
  <c r="I124" i="16" l="1"/>
  <c r="J124" i="16" s="1"/>
  <c r="K123" i="16"/>
  <c r="I125" i="16" l="1"/>
  <c r="J125" i="16" s="1"/>
  <c r="K124" i="16"/>
  <c r="I126" i="16" l="1"/>
  <c r="J126" i="16" s="1"/>
  <c r="K125" i="16"/>
  <c r="I127" i="16" l="1"/>
  <c r="J127" i="16" s="1"/>
  <c r="K126" i="16"/>
  <c r="I128" i="16" l="1"/>
  <c r="J128" i="16" s="1"/>
  <c r="K127" i="16"/>
  <c r="I129" i="16" l="1"/>
  <c r="J129" i="16" s="1"/>
  <c r="K128" i="16"/>
  <c r="I130" i="16" l="1"/>
  <c r="J130" i="16" s="1"/>
  <c r="K129" i="16"/>
  <c r="I131" i="16" l="1"/>
  <c r="J131" i="16" s="1"/>
  <c r="K130" i="16"/>
  <c r="I132" i="16" l="1"/>
  <c r="J132" i="16" s="1"/>
  <c r="K131" i="16"/>
  <c r="I133" i="16" l="1"/>
  <c r="J133" i="16" s="1"/>
  <c r="K132" i="16"/>
  <c r="I134" i="16" l="1"/>
  <c r="J134" i="16" s="1"/>
  <c r="K133" i="16"/>
  <c r="I135" i="16" l="1"/>
  <c r="J135" i="16" s="1"/>
  <c r="K134" i="16"/>
  <c r="I136" i="16" l="1"/>
  <c r="J136" i="16" s="1"/>
  <c r="K135" i="16"/>
  <c r="I137" i="16" l="1"/>
  <c r="J137" i="16" s="1"/>
  <c r="K136" i="16"/>
  <c r="I138" i="16" l="1"/>
  <c r="J138" i="16" s="1"/>
  <c r="K137" i="16"/>
  <c r="I139" i="16" l="1"/>
  <c r="J139" i="16" s="1"/>
  <c r="K138" i="16"/>
  <c r="I140" i="16" l="1"/>
  <c r="J140" i="16" s="1"/>
  <c r="K139" i="16"/>
  <c r="I141" i="16" l="1"/>
  <c r="J141" i="16" s="1"/>
  <c r="K140" i="16"/>
  <c r="I142" i="16" l="1"/>
  <c r="J142" i="16" s="1"/>
  <c r="K141" i="16"/>
  <c r="I143" i="16" l="1"/>
  <c r="J143" i="16" s="1"/>
  <c r="K142" i="16"/>
  <c r="I144" i="16" l="1"/>
  <c r="J144" i="16" s="1"/>
  <c r="K143" i="16"/>
  <c r="I145" i="16" l="1"/>
  <c r="J145" i="16" s="1"/>
  <c r="K144" i="16"/>
  <c r="I146" i="16" l="1"/>
  <c r="J146" i="16" s="1"/>
  <c r="K145" i="16"/>
  <c r="I147" i="16" l="1"/>
  <c r="J147" i="16" s="1"/>
  <c r="K146" i="16"/>
  <c r="I148" i="16" l="1"/>
  <c r="J148" i="16" s="1"/>
  <c r="K147" i="16"/>
  <c r="I149" i="16" l="1"/>
  <c r="J149" i="16" s="1"/>
  <c r="K148" i="16"/>
  <c r="I150" i="16" l="1"/>
  <c r="J150" i="16" s="1"/>
  <c r="K149" i="16"/>
  <c r="I151" i="16" l="1"/>
  <c r="J151" i="16" s="1"/>
  <c r="K150" i="16"/>
  <c r="I152" i="16" l="1"/>
  <c r="J152" i="16" s="1"/>
  <c r="K151" i="16"/>
  <c r="I153" i="16" l="1"/>
  <c r="J153" i="16" s="1"/>
  <c r="K152" i="16"/>
  <c r="I154" i="16" l="1"/>
  <c r="J154" i="16" s="1"/>
  <c r="K153" i="16"/>
  <c r="I155" i="16" l="1"/>
  <c r="J155" i="16" s="1"/>
  <c r="K154" i="16"/>
  <c r="I156" i="16" l="1"/>
  <c r="J156" i="16" s="1"/>
  <c r="K155" i="16"/>
  <c r="I157" i="16" l="1"/>
  <c r="J157" i="16" s="1"/>
  <c r="K156" i="16"/>
  <c r="I158" i="16" l="1"/>
  <c r="J158" i="16" s="1"/>
  <c r="K157" i="16"/>
  <c r="I159" i="16" l="1"/>
  <c r="J159" i="16" s="1"/>
  <c r="K158" i="16"/>
  <c r="I160" i="16" l="1"/>
  <c r="J160" i="16" s="1"/>
  <c r="K159" i="16"/>
  <c r="I161" i="16" l="1"/>
  <c r="J161" i="16" s="1"/>
  <c r="K160" i="16"/>
  <c r="I162" i="16" l="1"/>
  <c r="J162" i="16" s="1"/>
  <c r="K161" i="16"/>
  <c r="I163" i="16" l="1"/>
  <c r="J163" i="16" s="1"/>
  <c r="K162" i="16"/>
  <c r="I164" i="16" l="1"/>
  <c r="J164" i="16" s="1"/>
  <c r="K163" i="16"/>
  <c r="I165" i="16" l="1"/>
  <c r="J165" i="16" s="1"/>
  <c r="K164" i="16"/>
  <c r="I166" i="16" l="1"/>
  <c r="J166" i="16" s="1"/>
  <c r="K165" i="16"/>
  <c r="I167" i="16" l="1"/>
  <c r="J167" i="16" s="1"/>
  <c r="K166" i="16"/>
  <c r="I168" i="16" l="1"/>
  <c r="J168" i="16" s="1"/>
  <c r="K167" i="16"/>
  <c r="I169" i="16" l="1"/>
  <c r="J169" i="16" s="1"/>
  <c r="K168" i="16"/>
  <c r="I170" i="16" l="1"/>
  <c r="J170" i="16" s="1"/>
  <c r="K169" i="16"/>
  <c r="I171" i="16" l="1"/>
  <c r="J171" i="16" s="1"/>
  <c r="K170" i="16"/>
  <c r="I172" i="16" l="1"/>
  <c r="J172" i="16" s="1"/>
  <c r="K171" i="16"/>
  <c r="I173" i="16" l="1"/>
  <c r="J173" i="16" s="1"/>
  <c r="K172" i="16"/>
  <c r="I174" i="16" l="1"/>
  <c r="J174" i="16" s="1"/>
  <c r="K173" i="16"/>
  <c r="I175" i="16" l="1"/>
  <c r="J175" i="16" s="1"/>
  <c r="K174" i="16"/>
  <c r="I176" i="16" l="1"/>
  <c r="J176" i="16" s="1"/>
  <c r="K175" i="16"/>
  <c r="I177" i="16" l="1"/>
  <c r="J177" i="16" s="1"/>
  <c r="K176" i="16"/>
  <c r="I178" i="16" l="1"/>
  <c r="J178" i="16" s="1"/>
  <c r="K177" i="16"/>
  <c r="I179" i="16" l="1"/>
  <c r="J179" i="16" s="1"/>
  <c r="K178" i="16"/>
  <c r="I180" i="16" l="1"/>
  <c r="J180" i="16" s="1"/>
  <c r="K179" i="16"/>
  <c r="I181" i="16" l="1"/>
  <c r="J181" i="16" s="1"/>
  <c r="K180" i="16"/>
  <c r="I182" i="16" l="1"/>
  <c r="J182" i="16" s="1"/>
  <c r="K181" i="16"/>
  <c r="I183" i="16" l="1"/>
  <c r="J183" i="16" s="1"/>
  <c r="K182" i="16"/>
  <c r="I184" i="16" l="1"/>
  <c r="J184" i="16" s="1"/>
  <c r="K183" i="16"/>
  <c r="I185" i="16" l="1"/>
  <c r="J185" i="16" s="1"/>
  <c r="K184" i="16"/>
  <c r="I186" i="16" l="1"/>
  <c r="J186" i="16" s="1"/>
  <c r="K185" i="16"/>
  <c r="I187" i="16" l="1"/>
  <c r="J187" i="16" s="1"/>
  <c r="K186" i="16"/>
  <c r="I188" i="16" l="1"/>
  <c r="J188" i="16" s="1"/>
  <c r="K187" i="16"/>
  <c r="I189" i="16" l="1"/>
  <c r="J189" i="16" s="1"/>
  <c r="K188" i="16"/>
  <c r="I190" i="16" l="1"/>
  <c r="J190" i="16" s="1"/>
  <c r="K189" i="16"/>
  <c r="I191" i="16" l="1"/>
  <c r="J191" i="16" s="1"/>
  <c r="K190" i="16"/>
  <c r="I192" i="16" l="1"/>
  <c r="J192" i="16" s="1"/>
  <c r="K191" i="16"/>
  <c r="I193" i="16" l="1"/>
  <c r="J193" i="16" s="1"/>
  <c r="K192" i="16"/>
  <c r="I194" i="16" l="1"/>
  <c r="J194" i="16" s="1"/>
  <c r="K193" i="16"/>
  <c r="I195" i="16" l="1"/>
  <c r="J195" i="16" s="1"/>
  <c r="K194" i="16"/>
  <c r="I196" i="16" l="1"/>
  <c r="J196" i="16" s="1"/>
  <c r="K195" i="16"/>
  <c r="I197" i="16" l="1"/>
  <c r="J197" i="16" s="1"/>
  <c r="K196" i="16"/>
  <c r="I198" i="16" l="1"/>
  <c r="J198" i="16" s="1"/>
  <c r="K197" i="16"/>
  <c r="I199" i="16" l="1"/>
  <c r="J199" i="16" s="1"/>
  <c r="K198" i="16"/>
  <c r="I200" i="16" l="1"/>
  <c r="J200" i="16" s="1"/>
  <c r="K199" i="16"/>
  <c r="I201" i="16" l="1"/>
  <c r="J201" i="16" s="1"/>
  <c r="K200" i="16"/>
  <c r="I202" i="16" l="1"/>
  <c r="J202" i="16" s="1"/>
  <c r="K201" i="16"/>
  <c r="I203" i="16" l="1"/>
  <c r="J203" i="16" s="1"/>
  <c r="K202" i="16"/>
  <c r="I204" i="16" l="1"/>
  <c r="J204" i="16" s="1"/>
  <c r="K203" i="16"/>
  <c r="I205" i="16" l="1"/>
  <c r="J205" i="16" s="1"/>
  <c r="K204" i="16"/>
  <c r="I206" i="16" l="1"/>
  <c r="J206" i="16" s="1"/>
  <c r="K205" i="16"/>
  <c r="I207" i="16" l="1"/>
  <c r="J207" i="16" s="1"/>
  <c r="K206" i="16"/>
  <c r="I208" i="16" l="1"/>
  <c r="J208" i="16" s="1"/>
  <c r="K207" i="16"/>
  <c r="I209" i="16" l="1"/>
  <c r="J209" i="16" s="1"/>
  <c r="K208" i="16"/>
  <c r="I210" i="16" l="1"/>
  <c r="J210" i="16" s="1"/>
  <c r="K209" i="16"/>
  <c r="I211" i="16" l="1"/>
  <c r="J211" i="16" s="1"/>
  <c r="K210" i="16"/>
  <c r="I212" i="16" l="1"/>
  <c r="J212" i="16" s="1"/>
  <c r="K211" i="16"/>
  <c r="I213" i="16" l="1"/>
  <c r="J213" i="16" s="1"/>
  <c r="K212" i="16"/>
  <c r="I214" i="16" l="1"/>
  <c r="J214" i="16" s="1"/>
  <c r="K213" i="16"/>
  <c r="I215" i="16" l="1"/>
  <c r="J215" i="16" s="1"/>
  <c r="K214" i="16"/>
  <c r="I216" i="16" l="1"/>
  <c r="J216" i="16" s="1"/>
  <c r="K215" i="16"/>
  <c r="I217" i="16" l="1"/>
  <c r="J217" i="16" s="1"/>
  <c r="K216" i="16"/>
  <c r="I218" i="16" l="1"/>
  <c r="J218" i="16" s="1"/>
  <c r="K217" i="16"/>
  <c r="I219" i="16" l="1"/>
  <c r="J219" i="16" s="1"/>
  <c r="K218" i="16"/>
  <c r="I220" i="16" l="1"/>
  <c r="J220" i="16" s="1"/>
  <c r="K219" i="16"/>
  <c r="I221" i="16" l="1"/>
  <c r="J221" i="16" s="1"/>
  <c r="K220" i="16"/>
  <c r="I222" i="16" l="1"/>
  <c r="J222" i="16" s="1"/>
  <c r="K221" i="16"/>
  <c r="I223" i="16" l="1"/>
  <c r="J223" i="16" s="1"/>
  <c r="K222" i="16"/>
  <c r="I224" i="16" l="1"/>
  <c r="J224" i="16" s="1"/>
  <c r="K223" i="16"/>
  <c r="I225" i="16" l="1"/>
  <c r="J225" i="16" s="1"/>
  <c r="K224" i="16"/>
  <c r="I226" i="16" l="1"/>
  <c r="J226" i="16" s="1"/>
  <c r="K225" i="16"/>
  <c r="I227" i="16" l="1"/>
  <c r="J227" i="16" s="1"/>
  <c r="K226" i="16"/>
  <c r="I228" i="16" l="1"/>
  <c r="J228" i="16" s="1"/>
  <c r="K227" i="16"/>
  <c r="I229" i="16" l="1"/>
  <c r="J229" i="16" s="1"/>
  <c r="K228" i="16"/>
  <c r="I230" i="16" l="1"/>
  <c r="J230" i="16" s="1"/>
  <c r="K229" i="16"/>
  <c r="I231" i="16" l="1"/>
  <c r="J231" i="16" s="1"/>
  <c r="K230" i="16"/>
  <c r="I232" i="16" l="1"/>
  <c r="K231" i="16"/>
  <c r="J232" i="16" l="1"/>
  <c r="I233" i="16" l="1"/>
  <c r="K232" i="16"/>
  <c r="J233" i="16" l="1"/>
  <c r="I234" i="16" l="1"/>
  <c r="K233" i="16"/>
  <c r="J234" i="16" l="1"/>
  <c r="I235" i="16" l="1"/>
  <c r="K234" i="16"/>
  <c r="J235" i="16" l="1"/>
  <c r="I236" i="16" l="1"/>
  <c r="K235" i="16"/>
  <c r="J236" i="16" l="1"/>
  <c r="I237" i="16" l="1"/>
  <c r="J237" i="16" s="1"/>
  <c r="K236" i="16"/>
  <c r="I238" i="16" l="1"/>
  <c r="J238" i="16" s="1"/>
  <c r="K237" i="16"/>
  <c r="I239" i="16" l="1"/>
  <c r="J239" i="16" s="1"/>
  <c r="K238" i="16"/>
  <c r="I240" i="16" l="1"/>
  <c r="J240" i="16" s="1"/>
  <c r="K239" i="16"/>
  <c r="I241" i="16" l="1"/>
  <c r="J241" i="16" s="1"/>
  <c r="K240" i="16"/>
  <c r="I242" i="16" l="1"/>
  <c r="J242" i="16" s="1"/>
  <c r="K241" i="16"/>
  <c r="I243" i="16" l="1"/>
  <c r="J243" i="16" s="1"/>
  <c r="K242" i="16"/>
  <c r="I244" i="16" l="1"/>
  <c r="J244" i="16" s="1"/>
  <c r="K243" i="16"/>
  <c r="I245" i="16" l="1"/>
  <c r="J245" i="16" s="1"/>
  <c r="K244" i="16"/>
  <c r="K245" i="16" l="1"/>
  <c r="J246" i="16" l="1"/>
  <c r="K246" i="16" s="1"/>
  <c r="M15" i="16" s="1"/>
  <c r="M5" i="16"/>
  <c r="M2" i="16"/>
  <c r="M17" i="16" s="1"/>
  <c r="N5" i="16"/>
  <c r="M4" i="16"/>
  <c r="M3" i="16"/>
  <c r="N4" i="16"/>
  <c r="N3" i="16"/>
  <c r="M12" i="16" l="1"/>
  <c r="M7" i="16"/>
  <c r="M16" i="16"/>
  <c r="M8" i="16"/>
  <c r="M10" i="16"/>
  <c r="M11" i="16"/>
  <c r="M9" i="16"/>
  <c r="M14" i="16" s="1"/>
  <c r="M13" i="16" l="1"/>
</calcChain>
</file>

<file path=xl/sharedStrings.xml><?xml version="1.0" encoding="utf-8"?>
<sst xmlns="http://schemas.openxmlformats.org/spreadsheetml/2006/main" count="291" uniqueCount="46">
  <si>
    <t>net_profit</t>
  </si>
  <si>
    <t>profit_chance</t>
  </si>
  <si>
    <t>type</t>
  </si>
  <si>
    <t>open_date</t>
  </si>
  <si>
    <t>close_date</t>
  </si>
  <si>
    <t>open_price</t>
  </si>
  <si>
    <t>close_price</t>
  </si>
  <si>
    <t>duration</t>
  </si>
  <si>
    <t>duration_sec</t>
  </si>
  <si>
    <t>income</t>
  </si>
  <si>
    <t>buy</t>
  </si>
  <si>
    <t>sell</t>
  </si>
  <si>
    <t>equity</t>
  </si>
  <si>
    <t>drop_down</t>
  </si>
  <si>
    <t>&gt;0</t>
  </si>
  <si>
    <t>&lt;0</t>
  </si>
  <si>
    <t>reinv_bet (1/0)</t>
  </si>
  <si>
    <t>1 - прибыль реинвестируется; 0 - размер ставки постоянный</t>
  </si>
  <si>
    <t>bett(every/first)</t>
  </si>
  <si>
    <t>Размер ставки</t>
  </si>
  <si>
    <t>сумма</t>
  </si>
  <si>
    <t>bet_increase_x</t>
  </si>
  <si>
    <t>Во сколько раз увеличть размер ставки (Маржинальная торговля)</t>
  </si>
  <si>
    <t>кол-во</t>
  </si>
  <si>
    <t>Значения в желтых ячейках можно менять</t>
  </si>
  <si>
    <t>ср сумма</t>
  </si>
  <si>
    <t>average_win</t>
  </si>
  <si>
    <t>Среднее положительных сделок</t>
  </si>
  <si>
    <t>average_loss</t>
  </si>
  <si>
    <t>Среднее отрицательных сделок</t>
  </si>
  <si>
    <t>Отношение кол-ва прибыльных сделок к убыточным</t>
  </si>
  <si>
    <t>profit_factor (&gt;2)</t>
  </si>
  <si>
    <t>Профит-фактор</t>
  </si>
  <si>
    <t>profit_prob</t>
  </si>
  <si>
    <t>Вероятность наступления прибыльной сделки</t>
  </si>
  <si>
    <t>loss_prob</t>
  </si>
  <si>
    <t>Вероятность наступления отрицательной сделки</t>
  </si>
  <si>
    <t>math_exp (&gt;0)</t>
  </si>
  <si>
    <t>Математическое ожидание</t>
  </si>
  <si>
    <t>math_exp_by_ob (&gt;3)</t>
  </si>
  <si>
    <t>Математическое ожидание 2</t>
  </si>
  <si>
    <t>max dd (&lt;0,25)</t>
  </si>
  <si>
    <t>Максимальная просадка</t>
  </si>
  <si>
    <t>recovery_factor (&gt;0,15)</t>
  </si>
  <si>
    <t>Фактор восстановления</t>
  </si>
  <si>
    <t>Чистая прибыль (в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</si>
</sst>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yyyy\-mm\-dd\ h:mm:ss"/>
    <numFmt numFmtId="165" formatCode="[hh]:mm:ss"/>
    <numFmt numFmtId="166" formatCode="_-* #,##0.00000\ _₽_-;\-* #,##0.000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43" fontId="0" fillId="0" borderId="0" xfId="1" applyNumberFormat="1" applyFont="1" applyBorder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3" fillId="0" borderId="0" xfId="0" quotePrefix="1" applyFont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/>
    <xf numFmtId="43" fontId="0" fillId="0" borderId="0" xfId="0" applyNumberFormat="1"/>
    <xf numFmtId="43" fontId="0" fillId="0" borderId="1" xfId="1" applyNumberFormat="1" applyFont="1" applyBorder="1"/>
    <xf numFmtId="0" fontId="3" fillId="0" borderId="0" xfId="0" applyFont="1" applyFill="1" applyBorder="1"/>
    <xf numFmtId="43" fontId="0" fillId="0" borderId="1" xfId="1" applyFont="1" applyBorder="1"/>
    <xf numFmtId="0" fontId="2" fillId="0" borderId="1" xfId="0" applyFont="1" applyFill="1" applyBorder="1"/>
    <xf numFmtId="43" fontId="0" fillId="0" borderId="1" xfId="0" applyNumberFormat="1" applyBorder="1"/>
    <xf numFmtId="0" fontId="2" fillId="0" borderId="4" xfId="0" applyFont="1" applyFill="1" applyBorder="1"/>
    <xf numFmtId="0" fontId="2" fillId="0" borderId="5" xfId="0" applyFont="1" applyFill="1" applyBorder="1"/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/>
    <xf numFmtId="43" fontId="0" fillId="0" borderId="2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9" fontId="0" fillId="0" borderId="6" xfId="2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workbookViewId="0">
      <selection activeCell="J2" sqref="J2"/>
    </sheetView>
  </sheetViews>
  <sheetFormatPr defaultRowHeight="15" x14ac:dyDescent="0.25"/>
  <cols>
    <col min="2" max="3" width="18.28515625" bestFit="1" customWidth="1"/>
    <col min="9" max="9" width="9.5703125" bestFit="1" customWidth="1"/>
    <col min="10" max="10" width="11" bestFit="1" customWidth="1"/>
    <col min="11" max="11" width="13.140625" bestFit="1" customWidth="1"/>
    <col min="12" max="12" width="22.140625" bestFit="1" customWidth="1"/>
    <col min="13" max="14" width="13.7109375" customWidth="1"/>
    <col min="15" max="15" width="15.7109375" bestFit="1" customWidth="1"/>
    <col min="16" max="16" width="14.42578125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3" t="s">
        <v>9</v>
      </c>
      <c r="J1" s="4" t="s">
        <v>12</v>
      </c>
      <c r="K1" s="5" t="s">
        <v>13</v>
      </c>
      <c r="L1" s="6"/>
      <c r="M1" s="7" t="s">
        <v>14</v>
      </c>
      <c r="N1" s="7" t="s">
        <v>15</v>
      </c>
      <c r="O1" t="s">
        <v>16</v>
      </c>
      <c r="P1" s="24">
        <v>1</v>
      </c>
      <c r="Q1" s="8" t="s">
        <v>17</v>
      </c>
    </row>
    <row r="2" spans="1:17" x14ac:dyDescent="0.25">
      <c r="A2" t="s">
        <v>10</v>
      </c>
      <c r="B2" s="1">
        <v>43832.875</v>
      </c>
      <c r="C2" s="1">
        <v>43838.708333333343</v>
      </c>
      <c r="D2">
        <v>6977.73</v>
      </c>
      <c r="E2">
        <v>8077.68</v>
      </c>
      <c r="F2" s="2">
        <v>5.833333333333333</v>
      </c>
      <c r="G2">
        <v>504000</v>
      </c>
      <c r="H2">
        <v>0.15763722999999999</v>
      </c>
      <c r="I2" s="9">
        <f>IF(P$1,H2*P2*P$3,H2*P$3)</f>
        <v>15.763722999999999</v>
      </c>
      <c r="J2" s="10">
        <f>P2</f>
        <v>100</v>
      </c>
      <c r="K2" s="11">
        <f>IF(MAX(J$1:J2)=J2,0,1-J2/MAX(J$1:J2))</f>
        <v>0</v>
      </c>
      <c r="L2" s="6" t="s">
        <v>0</v>
      </c>
      <c r="M2" s="26">
        <f>SUM(I:I)</f>
        <v>1896.5312494262935</v>
      </c>
      <c r="N2" s="27"/>
      <c r="O2" t="s">
        <v>18</v>
      </c>
      <c r="P2" s="24">
        <v>100</v>
      </c>
      <c r="Q2" s="12" t="s">
        <v>19</v>
      </c>
    </row>
    <row r="3" spans="1:17" x14ac:dyDescent="0.25">
      <c r="A3" t="s">
        <v>11</v>
      </c>
      <c r="B3" s="1">
        <v>43840.666666666657</v>
      </c>
      <c r="C3" s="1">
        <v>43844</v>
      </c>
      <c r="D3">
        <v>7952.65</v>
      </c>
      <c r="E3">
        <v>8270</v>
      </c>
      <c r="F3" s="2">
        <v>3.333333333333333</v>
      </c>
      <c r="G3">
        <v>288000</v>
      </c>
      <c r="H3">
        <v>-3.8373640000000001E-2</v>
      </c>
      <c r="I3" s="9">
        <f t="shared" ref="I3:I17" si="0">IF(P$1,H3*J2*P$3,H3*P$2*P$3)</f>
        <v>-3.837364</v>
      </c>
      <c r="J3" s="10">
        <f>I3+J2</f>
        <v>96.162636000000006</v>
      </c>
      <c r="K3" s="11">
        <f>IF(MAX(J$1:J3)=J3,0,1-J3/MAX(J$1:J3))</f>
        <v>3.8373639999999987E-2</v>
      </c>
      <c r="L3" s="6" t="s">
        <v>20</v>
      </c>
      <c r="M3" s="13">
        <f>SUMIF(I:I,M1)</f>
        <v>3810.4757927573914</v>
      </c>
      <c r="N3" s="13">
        <f>SUMIF(I:I,N1)</f>
        <v>-1913.9445433310977</v>
      </c>
      <c r="O3" t="s">
        <v>21</v>
      </c>
      <c r="P3" s="25">
        <v>1</v>
      </c>
      <c r="Q3" s="8" t="s">
        <v>22</v>
      </c>
    </row>
    <row r="4" spans="1:17" x14ac:dyDescent="0.25">
      <c r="A4" t="s">
        <v>10</v>
      </c>
      <c r="B4" s="1">
        <v>43849.5</v>
      </c>
      <c r="C4" s="1">
        <v>43853.541666666657</v>
      </c>
      <c r="D4">
        <v>8628.02</v>
      </c>
      <c r="E4">
        <v>8350</v>
      </c>
      <c r="F4" s="2">
        <v>4.041666666666667</v>
      </c>
      <c r="G4">
        <v>349200</v>
      </c>
      <c r="H4">
        <v>-3.2222920000000002E-2</v>
      </c>
      <c r="I4" s="9">
        <f t="shared" si="0"/>
        <v>-3.0986409268171204</v>
      </c>
      <c r="J4" s="10">
        <f t="shared" ref="J4:J17" si="1">I4+J3</f>
        <v>93.06399507318288</v>
      </c>
      <c r="K4" s="11">
        <f>IF(MAX(J$1:J4)=J4,0,1-J4/MAX(J$1:J4))</f>
        <v>6.9360049268171187E-2</v>
      </c>
      <c r="L4" s="6" t="s">
        <v>23</v>
      </c>
      <c r="M4" s="14">
        <f>COUNTIF(I:I,M1)</f>
        <v>115</v>
      </c>
      <c r="N4" s="14">
        <f>COUNTIF(I:I,N1)</f>
        <v>130</v>
      </c>
      <c r="P4" s="15" t="s">
        <v>24</v>
      </c>
    </row>
    <row r="5" spans="1:17" x14ac:dyDescent="0.25">
      <c r="A5" t="s">
        <v>11</v>
      </c>
      <c r="B5" s="1">
        <v>43856.791666666657</v>
      </c>
      <c r="C5" s="1">
        <v>43857.791666666657</v>
      </c>
      <c r="D5">
        <v>8569.1</v>
      </c>
      <c r="E5">
        <v>8932.1200000000008</v>
      </c>
      <c r="F5" s="2">
        <v>1</v>
      </c>
      <c r="G5">
        <v>86400</v>
      </c>
      <c r="H5">
        <v>-4.0642089999999999E-2</v>
      </c>
      <c r="I5" s="9">
        <f t="shared" si="0"/>
        <v>-3.7823152635238553</v>
      </c>
      <c r="J5" s="10">
        <f t="shared" si="1"/>
        <v>89.281679809659025</v>
      </c>
      <c r="K5" s="11">
        <f>IF(MAX(J$1:J5)=J5,0,1-J5/MAX(J$1:J5))</f>
        <v>0.1071832019034098</v>
      </c>
      <c r="L5" s="6" t="s">
        <v>25</v>
      </c>
      <c r="M5" s="13">
        <f>AVERAGEIF(I:I,M1)</f>
        <v>33.134572110933838</v>
      </c>
      <c r="N5" s="13">
        <f>AVERAGEIF(I:I,N1)</f>
        <v>-14.722650333316137</v>
      </c>
    </row>
    <row r="6" spans="1:17" x14ac:dyDescent="0.25">
      <c r="A6" t="s">
        <v>10</v>
      </c>
      <c r="B6" s="1">
        <v>43865.416666666657</v>
      </c>
      <c r="C6" s="1">
        <v>43872.083333333343</v>
      </c>
      <c r="D6">
        <v>9170.92</v>
      </c>
      <c r="E6">
        <v>9759.76</v>
      </c>
      <c r="F6" s="2">
        <v>6.666666666666667</v>
      </c>
      <c r="G6">
        <v>576000</v>
      </c>
      <c r="H6">
        <v>6.4207299999999995E-2</v>
      </c>
      <c r="I6" s="9">
        <f t="shared" si="0"/>
        <v>5.732535600042719</v>
      </c>
      <c r="J6" s="10">
        <f t="shared" si="1"/>
        <v>95.014215409701748</v>
      </c>
      <c r="K6" s="11">
        <f>IF(MAX(J$1:J6)=J6,0,1-J6/MAX(J$1:J6))</f>
        <v>4.9857845902982478E-2</v>
      </c>
      <c r="N6" s="16"/>
    </row>
    <row r="7" spans="1:17" x14ac:dyDescent="0.25">
      <c r="A7" t="s">
        <v>11</v>
      </c>
      <c r="B7" s="1">
        <v>43872.75</v>
      </c>
      <c r="C7" s="1">
        <v>43879.666666666657</v>
      </c>
      <c r="D7">
        <v>10206.219999999999</v>
      </c>
      <c r="E7">
        <v>9918.91</v>
      </c>
      <c r="F7" s="2">
        <v>6.916666666666667</v>
      </c>
      <c r="G7">
        <v>597600</v>
      </c>
      <c r="H7">
        <v>2.8965879999999999E-2</v>
      </c>
      <c r="I7" s="9">
        <f t="shared" si="0"/>
        <v>2.7521703618515718</v>
      </c>
      <c r="J7" s="10">
        <f t="shared" si="1"/>
        <v>97.766385771553317</v>
      </c>
      <c r="K7" s="11">
        <f>IF(MAX(J$1:J7)=J7,0,1-J7/MAX(J$1:J7))</f>
        <v>2.2336142284466787E-2</v>
      </c>
      <c r="L7" s="6" t="s">
        <v>26</v>
      </c>
      <c r="M7" s="17">
        <f>M3/M4</f>
        <v>33.134572110933838</v>
      </c>
      <c r="N7" s="8" t="s">
        <v>27</v>
      </c>
    </row>
    <row r="8" spans="1:17" x14ac:dyDescent="0.25">
      <c r="A8" t="s">
        <v>10</v>
      </c>
      <c r="B8" s="1">
        <v>43880.916666666657</v>
      </c>
      <c r="C8" s="1">
        <v>43886.25</v>
      </c>
      <c r="D8">
        <v>9693.1299999999992</v>
      </c>
      <c r="E8">
        <v>9540.5300000000007</v>
      </c>
      <c r="F8" s="2">
        <v>5.333333333333333</v>
      </c>
      <c r="G8">
        <v>460800</v>
      </c>
      <c r="H8">
        <v>-1.5743110000000001E-2</v>
      </c>
      <c r="I8" s="9">
        <f t="shared" si="0"/>
        <v>-1.5391469655039989</v>
      </c>
      <c r="J8" s="10">
        <f t="shared" si="1"/>
        <v>96.227238806049314</v>
      </c>
      <c r="K8" s="11">
        <f>IF(MAX(J$1:J8)=J8,0,1-J8/MAX(J$1:J8))</f>
        <v>3.7727611939506911E-2</v>
      </c>
      <c r="L8" s="6" t="s">
        <v>28</v>
      </c>
      <c r="M8" s="17">
        <f>N3/N4</f>
        <v>-14.722650333316137</v>
      </c>
      <c r="N8" s="8" t="s">
        <v>29</v>
      </c>
    </row>
    <row r="9" spans="1:17" x14ac:dyDescent="0.25">
      <c r="A9" t="s">
        <v>11</v>
      </c>
      <c r="B9" s="1">
        <v>43892.583333333343</v>
      </c>
      <c r="C9" s="1">
        <v>43895.375</v>
      </c>
      <c r="D9">
        <v>8814.89</v>
      </c>
      <c r="E9">
        <v>9080.1200000000008</v>
      </c>
      <c r="F9" s="2">
        <v>2.791666666666667</v>
      </c>
      <c r="G9">
        <v>241200</v>
      </c>
      <c r="H9">
        <v>-2.9209969999999998E-2</v>
      </c>
      <c r="I9" s="9">
        <f t="shared" si="0"/>
        <v>-2.8107947587075359</v>
      </c>
      <c r="J9" s="10">
        <f t="shared" si="1"/>
        <v>93.416444047341784</v>
      </c>
      <c r="K9" s="11">
        <f>IF(MAX(J$1:J9)=J9,0,1-J9/MAX(J$1:J9))</f>
        <v>6.5835559526582155E-2</v>
      </c>
      <c r="L9" s="6" t="s">
        <v>1</v>
      </c>
      <c r="M9" s="17">
        <f>M4/N4</f>
        <v>0.88461538461538458</v>
      </c>
      <c r="N9" s="8" t="s">
        <v>30</v>
      </c>
    </row>
    <row r="10" spans="1:17" x14ac:dyDescent="0.25">
      <c r="A10" t="s">
        <v>10</v>
      </c>
      <c r="B10" s="1">
        <v>43898.041666666657</v>
      </c>
      <c r="C10" s="1">
        <v>43898.625</v>
      </c>
      <c r="D10">
        <v>8759.7900000000009</v>
      </c>
      <c r="E10">
        <v>8400.83</v>
      </c>
      <c r="F10" s="2">
        <v>0.58333333333333337</v>
      </c>
      <c r="G10">
        <v>50400</v>
      </c>
      <c r="H10">
        <v>-4.0978149999999998E-2</v>
      </c>
      <c r="I10" s="9">
        <f t="shared" si="0"/>
        <v>-3.8280330566385787</v>
      </c>
      <c r="J10" s="10">
        <f t="shared" si="1"/>
        <v>89.58841099070321</v>
      </c>
      <c r="K10" s="11">
        <f>IF(MAX(J$1:J10)=J10,0,1-J10/MAX(J$1:J10))</f>
        <v>0.10411589009296796</v>
      </c>
      <c r="L10" s="6" t="s">
        <v>31</v>
      </c>
      <c r="M10" s="17">
        <f>M5/N5*-1</f>
        <v>2.2505847358171001</v>
      </c>
      <c r="N10" s="8" t="s">
        <v>32</v>
      </c>
    </row>
    <row r="11" spans="1:17" x14ac:dyDescent="0.25">
      <c r="A11" t="s">
        <v>11</v>
      </c>
      <c r="B11" s="1">
        <v>43900.541666666657</v>
      </c>
      <c r="C11" s="1">
        <v>43903.083333333343</v>
      </c>
      <c r="D11">
        <v>8059.03</v>
      </c>
      <c r="E11">
        <v>4848.71</v>
      </c>
      <c r="F11" s="2">
        <v>2.541666666666667</v>
      </c>
      <c r="G11">
        <v>219600</v>
      </c>
      <c r="H11">
        <v>0.66209775000000004</v>
      </c>
      <c r="I11" s="9">
        <f t="shared" si="0"/>
        <v>59.316285343019871</v>
      </c>
      <c r="J11" s="10">
        <f t="shared" si="1"/>
        <v>148.90469633372308</v>
      </c>
      <c r="K11" s="11">
        <f>IF(MAX(J$1:J11)=J11,0,1-J11/MAX(J$1:J11))</f>
        <v>0</v>
      </c>
      <c r="L11" s="6" t="s">
        <v>33</v>
      </c>
      <c r="M11" s="17">
        <f>M4/(M4+N4)</f>
        <v>0.46938775510204084</v>
      </c>
      <c r="N11" s="18" t="s">
        <v>34</v>
      </c>
    </row>
    <row r="12" spans="1:17" x14ac:dyDescent="0.25">
      <c r="A12" t="s">
        <v>10</v>
      </c>
      <c r="B12" s="1">
        <v>43903.208333333343</v>
      </c>
      <c r="C12" s="1">
        <v>43903.625</v>
      </c>
      <c r="D12">
        <v>4956.5200000000004</v>
      </c>
      <c r="E12">
        <v>5212.37</v>
      </c>
      <c r="F12" s="2">
        <v>0.41666666666666669</v>
      </c>
      <c r="G12">
        <v>36000</v>
      </c>
      <c r="H12">
        <v>5.1618879999999999E-2</v>
      </c>
      <c r="I12" s="9">
        <f t="shared" si="0"/>
        <v>7.6862936514868911</v>
      </c>
      <c r="J12" s="10">
        <f t="shared" si="1"/>
        <v>156.59098998520997</v>
      </c>
      <c r="K12" s="11">
        <f>IF(MAX(J$1:J12)=J12,0,1-J12/MAX(J$1:J12))</f>
        <v>0</v>
      </c>
      <c r="L12" s="6" t="s">
        <v>35</v>
      </c>
      <c r="M12" s="17">
        <f>N4/(M4+N4)</f>
        <v>0.53061224489795922</v>
      </c>
      <c r="N12" s="18" t="s">
        <v>36</v>
      </c>
    </row>
    <row r="13" spans="1:17" x14ac:dyDescent="0.25">
      <c r="A13" t="s">
        <v>11</v>
      </c>
      <c r="B13" s="1">
        <v>43903.833333333343</v>
      </c>
      <c r="C13" s="1">
        <v>43903.916666666657</v>
      </c>
      <c r="D13">
        <v>5356.47</v>
      </c>
      <c r="E13">
        <v>5601.24</v>
      </c>
      <c r="F13" s="2">
        <v>8.3333333333333329E-2</v>
      </c>
      <c r="G13">
        <v>7200</v>
      </c>
      <c r="H13">
        <v>-4.3699250000000002E-2</v>
      </c>
      <c r="I13" s="9">
        <f t="shared" si="0"/>
        <v>-6.8429088191111873</v>
      </c>
      <c r="J13" s="10">
        <f t="shared" si="1"/>
        <v>149.74808116609879</v>
      </c>
      <c r="K13" s="11">
        <f>IF(MAX(J$1:J13)=J13,0,1-J13/MAX(J$1:J13))</f>
        <v>4.3699249999999967E-2</v>
      </c>
      <c r="L13" s="6" t="s">
        <v>37</v>
      </c>
      <c r="M13" s="3">
        <f>(M7*M11)+(M8*M12)</f>
        <v>7.7409438752093624</v>
      </c>
      <c r="N13" s="8" t="s">
        <v>38</v>
      </c>
    </row>
    <row r="14" spans="1:17" x14ac:dyDescent="0.25">
      <c r="A14" t="s">
        <v>10</v>
      </c>
      <c r="B14" s="1">
        <v>43904.375</v>
      </c>
      <c r="C14" s="1">
        <v>43904.958333333343</v>
      </c>
      <c r="D14">
        <v>5233.7</v>
      </c>
      <c r="E14">
        <v>5172.0600000000004</v>
      </c>
      <c r="F14" s="2">
        <v>0.58333333333333337</v>
      </c>
      <c r="G14">
        <v>50400</v>
      </c>
      <c r="H14">
        <v>-1.177752E-2</v>
      </c>
      <c r="I14" s="9">
        <f t="shared" si="0"/>
        <v>-1.7636610208953518</v>
      </c>
      <c r="J14" s="10">
        <f t="shared" si="1"/>
        <v>147.98442014520344</v>
      </c>
      <c r="K14" s="11">
        <f>IF(MAX(J$1:J14)=J14,0,1-J14/MAX(J$1:J14))</f>
        <v>5.4962101209139913E-2</v>
      </c>
      <c r="L14" s="6" t="s">
        <v>39</v>
      </c>
      <c r="M14" s="19">
        <f>1+M9*M10</f>
        <v>2.9909018816843576</v>
      </c>
      <c r="N14" s="8" t="s">
        <v>40</v>
      </c>
    </row>
    <row r="15" spans="1:17" x14ac:dyDescent="0.25">
      <c r="A15" t="s">
        <v>11</v>
      </c>
      <c r="B15" s="1">
        <v>43905.458333333343</v>
      </c>
      <c r="C15" s="1">
        <v>43905.875</v>
      </c>
      <c r="D15">
        <v>5429.99</v>
      </c>
      <c r="E15">
        <v>5903.77</v>
      </c>
      <c r="F15" s="2">
        <v>0.41666666666666669</v>
      </c>
      <c r="G15">
        <v>36000</v>
      </c>
      <c r="H15">
        <v>-8.0250420000000003E-2</v>
      </c>
      <c r="I15" s="9">
        <f t="shared" si="0"/>
        <v>-11.875811870109038</v>
      </c>
      <c r="J15" s="10">
        <f t="shared" si="1"/>
        <v>136.10860827509441</v>
      </c>
      <c r="K15" s="11">
        <f>IF(MAX(J$1:J15)=J15,0,1-J15/MAX(J$1:J15))</f>
        <v>0.1308017895030239</v>
      </c>
      <c r="L15" s="20" t="s">
        <v>41</v>
      </c>
      <c r="M15" s="21">
        <f>MAX(K:K)</f>
        <v>0.29228590563307333</v>
      </c>
      <c r="N15" s="8" t="s">
        <v>42</v>
      </c>
    </row>
    <row r="16" spans="1:17" x14ac:dyDescent="0.25">
      <c r="A16" t="s">
        <v>10</v>
      </c>
      <c r="B16" s="1">
        <v>43909.375</v>
      </c>
      <c r="C16" s="1">
        <v>43910.541666666657</v>
      </c>
      <c r="D16">
        <v>5593.53</v>
      </c>
      <c r="E16">
        <v>6545.13</v>
      </c>
      <c r="F16" s="2">
        <v>1.166666666666667</v>
      </c>
      <c r="G16">
        <v>100800</v>
      </c>
      <c r="H16">
        <v>0.17012513000000001</v>
      </c>
      <c r="I16" s="9">
        <f t="shared" si="0"/>
        <v>23.155494676919513</v>
      </c>
      <c r="J16" s="10">
        <f t="shared" si="1"/>
        <v>159.26410295201393</v>
      </c>
      <c r="K16" s="11">
        <f>IF(MAX(J$1:J16)=J16,0,1-J16/MAX(J$1:J16))</f>
        <v>0</v>
      </c>
      <c r="L16" s="22" t="s">
        <v>43</v>
      </c>
      <c r="M16" s="10">
        <f>M17/M15</f>
        <v>64.886168401398734</v>
      </c>
      <c r="N16" s="8" t="s">
        <v>44</v>
      </c>
    </row>
    <row r="17" spans="1:14" x14ac:dyDescent="0.25">
      <c r="A17" t="s">
        <v>11</v>
      </c>
      <c r="B17" s="1">
        <v>43910.916666666657</v>
      </c>
      <c r="C17" s="1">
        <v>43911.791666666657</v>
      </c>
      <c r="D17">
        <v>6162.1</v>
      </c>
      <c r="E17">
        <v>6216.27</v>
      </c>
      <c r="F17" s="2">
        <v>0.875</v>
      </c>
      <c r="G17">
        <v>75600</v>
      </c>
      <c r="H17">
        <v>-8.7142299999999999E-3</v>
      </c>
      <c r="I17" s="9">
        <f t="shared" si="0"/>
        <v>-1.3878640238675284</v>
      </c>
      <c r="J17" s="10">
        <f t="shared" si="1"/>
        <v>157.87623892814639</v>
      </c>
      <c r="K17" s="11">
        <f>IF(MAX(J$1:J17)=J17,0,1-J17/MAX(J$1:J17))</f>
        <v>8.714230000000045E-3</v>
      </c>
      <c r="L17" s="23" t="s">
        <v>0</v>
      </c>
      <c r="M17" s="28">
        <f>M2/P2</f>
        <v>18.965312494262935</v>
      </c>
      <c r="N17" s="8" t="s">
        <v>45</v>
      </c>
    </row>
    <row r="18" spans="1:14" x14ac:dyDescent="0.25">
      <c r="A18" t="s">
        <v>10</v>
      </c>
      <c r="B18" s="1">
        <v>43912.541666666657</v>
      </c>
      <c r="C18" s="1">
        <v>43912.958333333343</v>
      </c>
      <c r="D18">
        <v>6064.27</v>
      </c>
      <c r="E18">
        <v>5816.19</v>
      </c>
      <c r="F18" s="2">
        <v>0.41666666666666669</v>
      </c>
      <c r="G18">
        <v>36000</v>
      </c>
      <c r="H18">
        <v>-4.0908470000000002E-2</v>
      </c>
      <c r="I18" s="9">
        <f t="shared" ref="I18:I81" si="2">IF(P$1,H18*J17*P$3,H18*P$2*P$3)</f>
        <v>-6.4584753839049096</v>
      </c>
      <c r="J18" s="10">
        <f t="shared" ref="J18:J81" si="3">I18+J17</f>
        <v>151.4177635442415</v>
      </c>
      <c r="K18" s="11">
        <f>IF(MAX(J$1:J18)=J18,0,1-J18/MAX(J$1:J18))</f>
        <v>4.9266214183471879E-2</v>
      </c>
    </row>
    <row r="19" spans="1:14" x14ac:dyDescent="0.25">
      <c r="A19" t="s">
        <v>11</v>
      </c>
      <c r="B19" s="1">
        <v>43913.583333333343</v>
      </c>
      <c r="C19" s="1">
        <v>43914</v>
      </c>
      <c r="D19">
        <v>6223.56</v>
      </c>
      <c r="E19">
        <v>6576.56</v>
      </c>
      <c r="F19" s="2">
        <v>0.41666666666666669</v>
      </c>
      <c r="G19">
        <v>36000</v>
      </c>
      <c r="H19">
        <v>-5.3675479999999998E-2</v>
      </c>
      <c r="I19" s="9">
        <f t="shared" si="2"/>
        <v>-8.1274211387636637</v>
      </c>
      <c r="J19" s="10">
        <f t="shared" si="3"/>
        <v>143.29034240547784</v>
      </c>
      <c r="K19" s="11">
        <f>IF(MAX(J$1:J19)=J19,0,1-J19/MAX(J$1:J19))</f>
        <v>0.10029730648939117</v>
      </c>
    </row>
    <row r="20" spans="1:14" x14ac:dyDescent="0.25">
      <c r="A20" t="s">
        <v>10</v>
      </c>
      <c r="B20" s="1">
        <v>43915.5</v>
      </c>
      <c r="C20" s="1">
        <v>43917.958333333343</v>
      </c>
      <c r="D20">
        <v>6588.78</v>
      </c>
      <c r="E20">
        <v>6359.11</v>
      </c>
      <c r="F20" s="2">
        <v>2.458333333333333</v>
      </c>
      <c r="G20">
        <v>212400</v>
      </c>
      <c r="H20">
        <v>-3.4857739999999998E-2</v>
      </c>
      <c r="I20" s="9">
        <f t="shared" si="2"/>
        <v>-4.9947775000811214</v>
      </c>
      <c r="J20" s="10">
        <f t="shared" si="3"/>
        <v>138.29556490539673</v>
      </c>
      <c r="K20" s="11">
        <f>IF(MAX(J$1:J20)=J20,0,1-J20/MAX(J$1:J20))</f>
        <v>0.13165890905708355</v>
      </c>
    </row>
    <row r="21" spans="1:14" x14ac:dyDescent="0.25">
      <c r="A21" t="s">
        <v>11</v>
      </c>
      <c r="B21" s="1">
        <v>43920.375</v>
      </c>
      <c r="C21" s="1">
        <v>43920.875</v>
      </c>
      <c r="D21">
        <v>6249.45</v>
      </c>
      <c r="E21">
        <v>6528.47</v>
      </c>
      <c r="F21" s="2">
        <v>0.5</v>
      </c>
      <c r="G21">
        <v>43200</v>
      </c>
      <c r="H21">
        <v>-4.2738959999999999E-2</v>
      </c>
      <c r="I21" s="9">
        <f t="shared" si="2"/>
        <v>-5.9106086166691547</v>
      </c>
      <c r="J21" s="10">
        <f t="shared" si="3"/>
        <v>132.38495628872758</v>
      </c>
      <c r="K21" s="11">
        <f>IF(MAX(J$1:J21)=J21,0,1-J21/MAX(J$1:J21))</f>
        <v>0.16877090420924923</v>
      </c>
    </row>
    <row r="22" spans="1:14" x14ac:dyDescent="0.25">
      <c r="A22" t="s">
        <v>10</v>
      </c>
      <c r="B22" s="1">
        <v>43922.541666666657</v>
      </c>
      <c r="C22" s="1">
        <v>43923.75</v>
      </c>
      <c r="D22">
        <v>6206.39</v>
      </c>
      <c r="E22">
        <v>6788.63</v>
      </c>
      <c r="F22" s="2">
        <v>1.208333333333333</v>
      </c>
      <c r="G22">
        <v>104400</v>
      </c>
      <c r="H22">
        <v>9.3812989999999999E-2</v>
      </c>
      <c r="I22" s="9">
        <f t="shared" si="2"/>
        <v>12.419428580464837</v>
      </c>
      <c r="J22" s="10">
        <f t="shared" si="3"/>
        <v>144.8043848691924</v>
      </c>
      <c r="K22" s="11">
        <f>IF(MAX(J$1:J22)=J22,0,1-J22/MAX(J$1:J22))</f>
        <v>9.0790817358122555E-2</v>
      </c>
    </row>
    <row r="23" spans="1:14" x14ac:dyDescent="0.25">
      <c r="A23" t="s">
        <v>11</v>
      </c>
      <c r="B23" s="1">
        <v>43924.458333333343</v>
      </c>
      <c r="C23" s="1">
        <v>43927.208333333343</v>
      </c>
      <c r="D23">
        <v>7004.42</v>
      </c>
      <c r="E23">
        <v>6994.49</v>
      </c>
      <c r="F23" s="2">
        <v>2.75</v>
      </c>
      <c r="G23">
        <v>237600</v>
      </c>
      <c r="H23">
        <v>1.4196899999999999E-3</v>
      </c>
      <c r="I23" s="9">
        <f t="shared" si="2"/>
        <v>0.20557733715494375</v>
      </c>
      <c r="J23" s="10">
        <f t="shared" si="3"/>
        <v>145.00996220634735</v>
      </c>
      <c r="K23" s="11">
        <f>IF(MAX(J$1:J23)=J23,0,1-J23/MAX(J$1:J23))</f>
        <v>8.9500022173617633E-2</v>
      </c>
    </row>
    <row r="24" spans="1:14" x14ac:dyDescent="0.25">
      <c r="A24" t="s">
        <v>10</v>
      </c>
      <c r="B24" s="1">
        <v>43928.875</v>
      </c>
      <c r="C24" s="1">
        <v>43931.208333333343</v>
      </c>
      <c r="D24">
        <v>7172.3</v>
      </c>
      <c r="E24">
        <v>6953.94</v>
      </c>
      <c r="F24" s="2">
        <v>2.333333333333333</v>
      </c>
      <c r="G24">
        <v>201600</v>
      </c>
      <c r="H24">
        <v>-3.0444909999999999E-2</v>
      </c>
      <c r="I24" s="9">
        <f t="shared" si="2"/>
        <v>-4.4148152484756462</v>
      </c>
      <c r="J24" s="10">
        <f t="shared" si="3"/>
        <v>140.59514695787172</v>
      </c>
      <c r="K24" s="11">
        <f>IF(MAX(J$1:J24)=J24,0,1-J24/MAX(J$1:J24))</f>
        <v>0.11722011205354377</v>
      </c>
    </row>
    <row r="25" spans="1:14" x14ac:dyDescent="0.25">
      <c r="A25" t="s">
        <v>11</v>
      </c>
      <c r="B25" s="1">
        <v>43933.708333333343</v>
      </c>
      <c r="C25" s="1">
        <v>43935.125</v>
      </c>
      <c r="D25">
        <v>7091.69</v>
      </c>
      <c r="E25">
        <v>6885.07</v>
      </c>
      <c r="F25" s="2">
        <v>1.416666666666667</v>
      </c>
      <c r="G25">
        <v>122400</v>
      </c>
      <c r="H25">
        <v>3.0009859999999999E-2</v>
      </c>
      <c r="I25" s="9">
        <f t="shared" si="2"/>
        <v>4.219240676885156</v>
      </c>
      <c r="J25" s="10">
        <f t="shared" si="3"/>
        <v>144.81438763475688</v>
      </c>
      <c r="K25" s="11">
        <f>IF(MAX(J$1:J25)=J25,0,1-J25/MAX(J$1:J25))</f>
        <v>9.0728011205454928E-2</v>
      </c>
    </row>
    <row r="26" spans="1:14" x14ac:dyDescent="0.25">
      <c r="A26" t="s">
        <v>10</v>
      </c>
      <c r="B26" s="1">
        <v>43937</v>
      </c>
      <c r="C26" s="1">
        <v>43941.458333333343</v>
      </c>
      <c r="D26">
        <v>6573.15</v>
      </c>
      <c r="E26">
        <v>6966.55</v>
      </c>
      <c r="F26" s="2">
        <v>4.458333333333333</v>
      </c>
      <c r="G26">
        <v>385200</v>
      </c>
      <c r="H26">
        <v>5.984954E-2</v>
      </c>
      <c r="I26" s="9">
        <f t="shared" si="2"/>
        <v>8.6670744853218871</v>
      </c>
      <c r="J26" s="10">
        <f t="shared" si="3"/>
        <v>153.48146212007876</v>
      </c>
      <c r="K26" s="11">
        <f>IF(MAX(J$1:J26)=J26,0,1-J26/MAX(J$1:J26))</f>
        <v>3.6308500941216293E-2</v>
      </c>
    </row>
    <row r="27" spans="1:14" x14ac:dyDescent="0.25">
      <c r="A27" t="s">
        <v>11</v>
      </c>
      <c r="B27" s="1">
        <v>43943.708333333343</v>
      </c>
      <c r="C27" s="1">
        <v>43944.583333333343</v>
      </c>
      <c r="D27">
        <v>7084.05</v>
      </c>
      <c r="E27">
        <v>7536.36</v>
      </c>
      <c r="F27" s="2">
        <v>0.875</v>
      </c>
      <c r="G27">
        <v>75600</v>
      </c>
      <c r="H27">
        <v>-6.0017040000000001E-2</v>
      </c>
      <c r="I27" s="9">
        <f t="shared" si="2"/>
        <v>-9.2115030513192515</v>
      </c>
      <c r="J27" s="10">
        <f t="shared" si="3"/>
        <v>144.2699590687595</v>
      </c>
      <c r="K27" s="11">
        <f>IF(MAX(J$1:J27)=J27,0,1-J27/MAX(J$1:J27))</f>
        <v>9.4146412187887329E-2</v>
      </c>
    </row>
    <row r="28" spans="1:14" x14ac:dyDescent="0.25">
      <c r="A28" t="s">
        <v>10</v>
      </c>
      <c r="B28" s="1">
        <v>43951.416666666657</v>
      </c>
      <c r="C28" s="1">
        <v>43954.583333333343</v>
      </c>
      <c r="D28">
        <v>8895.07</v>
      </c>
      <c r="E28">
        <v>8767.1</v>
      </c>
      <c r="F28" s="2">
        <v>3.166666666666667</v>
      </c>
      <c r="G28">
        <v>273600</v>
      </c>
      <c r="H28">
        <v>-1.4386619999999999E-2</v>
      </c>
      <c r="I28" s="9">
        <f t="shared" si="2"/>
        <v>-2.0755570785377966</v>
      </c>
      <c r="J28" s="10">
        <f t="shared" si="3"/>
        <v>142.19440199022171</v>
      </c>
      <c r="K28" s="11">
        <f>IF(MAX(J$1:J28)=J28,0,1-J28/MAX(J$1:J28))</f>
        <v>0.10717858353137677</v>
      </c>
    </row>
    <row r="29" spans="1:14" x14ac:dyDescent="0.25">
      <c r="A29" t="s">
        <v>11</v>
      </c>
      <c r="B29" s="1">
        <v>43956.208333333343</v>
      </c>
      <c r="C29" s="1">
        <v>43957.416666666657</v>
      </c>
      <c r="D29">
        <v>9006.4500000000007</v>
      </c>
      <c r="E29">
        <v>9227.2099999999991</v>
      </c>
      <c r="F29" s="2">
        <v>1.208333333333333</v>
      </c>
      <c r="G29">
        <v>104400</v>
      </c>
      <c r="H29">
        <v>-2.3924890000000001E-2</v>
      </c>
      <c r="I29" s="9">
        <f t="shared" si="2"/>
        <v>-3.4019854262318354</v>
      </c>
      <c r="J29" s="10">
        <f t="shared" si="3"/>
        <v>138.79241656398986</v>
      </c>
      <c r="K29" s="11">
        <f>IF(MAX(J$1:J29)=J29,0,1-J29/MAX(J$1:J29))</f>
        <v>0.12853923771003284</v>
      </c>
    </row>
    <row r="30" spans="1:14" x14ac:dyDescent="0.25">
      <c r="A30" t="s">
        <v>10</v>
      </c>
      <c r="B30" s="1">
        <v>43960.333333333343</v>
      </c>
      <c r="C30" s="1">
        <v>43961</v>
      </c>
      <c r="D30">
        <v>9677.25</v>
      </c>
      <c r="E30">
        <v>8703.67</v>
      </c>
      <c r="F30" s="2">
        <v>0.66666666666666663</v>
      </c>
      <c r="G30">
        <v>57600</v>
      </c>
      <c r="H30">
        <v>-0.10060503</v>
      </c>
      <c r="I30" s="9">
        <f t="shared" si="2"/>
        <v>-13.963215232192697</v>
      </c>
      <c r="J30" s="10">
        <f t="shared" si="3"/>
        <v>124.82920133179717</v>
      </c>
      <c r="K30" s="11">
        <f>IF(MAX(J$1:J30)=J30,0,1-J30/MAX(J$1:J30))</f>
        <v>0.21621257384403791</v>
      </c>
    </row>
    <row r="31" spans="1:14" x14ac:dyDescent="0.25">
      <c r="A31" t="s">
        <v>11</v>
      </c>
      <c r="B31" s="1">
        <v>43961.958333333343</v>
      </c>
      <c r="C31" s="1">
        <v>43962.458333333343</v>
      </c>
      <c r="D31">
        <v>8722.77</v>
      </c>
      <c r="E31">
        <v>8927.43</v>
      </c>
      <c r="F31" s="2">
        <v>0.5</v>
      </c>
      <c r="G31">
        <v>43200</v>
      </c>
      <c r="H31">
        <v>-2.292485E-2</v>
      </c>
      <c r="I31" s="9">
        <f t="shared" si="2"/>
        <v>-2.8616907161512501</v>
      </c>
      <c r="J31" s="10">
        <f t="shared" si="3"/>
        <v>121.96751061564592</v>
      </c>
      <c r="K31" s="11">
        <f>IF(MAX(J$1:J31)=J31,0,1-J31/MAX(J$1:J31))</f>
        <v>0.23418078302054934</v>
      </c>
    </row>
    <row r="32" spans="1:14" x14ac:dyDescent="0.25">
      <c r="A32" t="s">
        <v>10</v>
      </c>
      <c r="B32" s="1">
        <v>43962.75</v>
      </c>
      <c r="C32" s="1">
        <v>43966.791666666657</v>
      </c>
      <c r="D32">
        <v>8605.35</v>
      </c>
      <c r="E32">
        <v>9337.83</v>
      </c>
      <c r="F32" s="2">
        <v>4.041666666666667</v>
      </c>
      <c r="G32">
        <v>349200</v>
      </c>
      <c r="H32">
        <v>8.5119139999999996E-2</v>
      </c>
      <c r="I32" s="9">
        <f t="shared" si="2"/>
        <v>10.381769611544652</v>
      </c>
      <c r="J32" s="10">
        <f t="shared" si="3"/>
        <v>132.34928022719058</v>
      </c>
      <c r="K32" s="11">
        <f>IF(MAX(J$1:J32)=J32,0,1-J32/MAX(J$1:J32))</f>
        <v>0.16899490987578514</v>
      </c>
    </row>
    <row r="33" spans="1:11" x14ac:dyDescent="0.25">
      <c r="A33" t="s">
        <v>11</v>
      </c>
      <c r="B33" s="1">
        <v>43968.541666666657</v>
      </c>
      <c r="C33" s="1">
        <v>43973.625</v>
      </c>
      <c r="D33">
        <v>9744.99</v>
      </c>
      <c r="E33">
        <v>9222.69</v>
      </c>
      <c r="F33" s="2">
        <v>5.083333333333333</v>
      </c>
      <c r="G33">
        <v>439200</v>
      </c>
      <c r="H33">
        <v>5.663207E-2</v>
      </c>
      <c r="I33" s="9">
        <f t="shared" si="2"/>
        <v>7.4952137022758727</v>
      </c>
      <c r="J33" s="10">
        <f t="shared" si="3"/>
        <v>139.84449392946644</v>
      </c>
      <c r="K33" s="11">
        <f>IF(MAX(J$1:J33)=J33,0,1-J33/MAX(J$1:J33))</f>
        <v>0.12193337144151428</v>
      </c>
    </row>
    <row r="34" spans="1:11" x14ac:dyDescent="0.25">
      <c r="A34" t="s">
        <v>10</v>
      </c>
      <c r="B34" s="1">
        <v>43976</v>
      </c>
      <c r="C34" s="1">
        <v>43984.583333333343</v>
      </c>
      <c r="D34">
        <v>8811.3700000000008</v>
      </c>
      <c r="E34">
        <v>9581.4699999999993</v>
      </c>
      <c r="F34" s="2">
        <v>8.5833333333333339</v>
      </c>
      <c r="G34">
        <v>741600</v>
      </c>
      <c r="H34">
        <v>8.7398439999999994E-2</v>
      </c>
      <c r="I34" s="9">
        <f t="shared" si="2"/>
        <v>12.222190612024836</v>
      </c>
      <c r="J34" s="10">
        <f t="shared" si="3"/>
        <v>152.06668454149127</v>
      </c>
      <c r="K34" s="11">
        <f>IF(MAX(J$1:J34)=J34,0,1-J34/MAX(J$1:J34))</f>
        <v>4.5191717889443206E-2</v>
      </c>
    </row>
    <row r="35" spans="1:11" x14ac:dyDescent="0.25">
      <c r="A35" t="s">
        <v>11</v>
      </c>
      <c r="B35" s="1">
        <v>43992.875</v>
      </c>
      <c r="C35" s="1">
        <v>43994.458333333343</v>
      </c>
      <c r="D35">
        <v>9847.39</v>
      </c>
      <c r="E35">
        <v>9495.6</v>
      </c>
      <c r="F35" s="2">
        <v>1.583333333333333</v>
      </c>
      <c r="G35">
        <v>136800</v>
      </c>
      <c r="H35">
        <v>3.7047690000000001E-2</v>
      </c>
      <c r="I35" s="9">
        <f t="shared" si="2"/>
        <v>5.6337193882209613</v>
      </c>
      <c r="J35" s="10">
        <f t="shared" si="3"/>
        <v>157.70040392971222</v>
      </c>
      <c r="K35" s="11">
        <f>IF(MAX(J$1:J35)=J35,0,1-J35/MAX(J$1:J35))</f>
        <v>9.8182766443788427E-3</v>
      </c>
    </row>
    <row r="36" spans="1:11" x14ac:dyDescent="0.25">
      <c r="A36" t="s">
        <v>10</v>
      </c>
      <c r="B36" s="1">
        <v>43997.25</v>
      </c>
      <c r="C36" s="1">
        <v>44006.583333333343</v>
      </c>
      <c r="D36">
        <v>9053</v>
      </c>
      <c r="E36">
        <v>9295.2000000000007</v>
      </c>
      <c r="F36" s="2">
        <v>9.3333333333333339</v>
      </c>
      <c r="G36">
        <v>806400</v>
      </c>
      <c r="H36">
        <v>2.6753559999999999E-2</v>
      </c>
      <c r="I36" s="9">
        <f t="shared" si="2"/>
        <v>4.2190472185577912</v>
      </c>
      <c r="J36" s="10">
        <f t="shared" si="3"/>
        <v>161.91945114827001</v>
      </c>
      <c r="K36" s="11">
        <f>IF(MAX(J$1:J36)=J36,0,1-J36/MAX(J$1:J36))</f>
        <v>0</v>
      </c>
    </row>
    <row r="37" spans="1:11" x14ac:dyDescent="0.25">
      <c r="A37" t="s">
        <v>11</v>
      </c>
      <c r="B37" s="1">
        <v>44018.708333333343</v>
      </c>
      <c r="C37" s="1">
        <v>44034.916666666657</v>
      </c>
      <c r="D37">
        <v>9310.25</v>
      </c>
      <c r="E37">
        <v>9500</v>
      </c>
      <c r="F37" s="2">
        <v>16.208333333333329</v>
      </c>
      <c r="G37">
        <v>1400400</v>
      </c>
      <c r="H37">
        <v>-1.9973680000000001E-2</v>
      </c>
      <c r="I37" s="9">
        <f t="shared" si="2"/>
        <v>-3.2341273030111779</v>
      </c>
      <c r="J37" s="10">
        <f t="shared" si="3"/>
        <v>158.68532384525884</v>
      </c>
      <c r="K37" s="11">
        <f>IF(MAX(J$1:J37)=J37,0,1-J37/MAX(J$1:J37))</f>
        <v>1.9973679999999994E-2</v>
      </c>
    </row>
    <row r="38" spans="1:11" x14ac:dyDescent="0.25">
      <c r="A38" t="s">
        <v>10</v>
      </c>
      <c r="B38" s="1">
        <v>44040.375</v>
      </c>
      <c r="C38" s="1">
        <v>44045.166666666657</v>
      </c>
      <c r="D38">
        <v>10770.27</v>
      </c>
      <c r="E38">
        <v>11169.84</v>
      </c>
      <c r="F38" s="2">
        <v>4.791666666666667</v>
      </c>
      <c r="G38">
        <v>414000</v>
      </c>
      <c r="H38">
        <v>3.7099350000000003E-2</v>
      </c>
      <c r="I38" s="9">
        <f t="shared" si="2"/>
        <v>5.8871223691986039</v>
      </c>
      <c r="J38" s="10">
        <f t="shared" si="3"/>
        <v>164.57244621445744</v>
      </c>
      <c r="K38" s="11">
        <f>IF(MAX(J$1:J38)=J38,0,1-J38/MAX(J$1:J38))</f>
        <v>0</v>
      </c>
    </row>
    <row r="39" spans="1:11" x14ac:dyDescent="0.25">
      <c r="A39" t="s">
        <v>11</v>
      </c>
      <c r="B39" s="1">
        <v>44048.666666666657</v>
      </c>
      <c r="C39" s="1">
        <v>44053.083333333343</v>
      </c>
      <c r="D39">
        <v>11630.36</v>
      </c>
      <c r="E39">
        <v>11996.46</v>
      </c>
      <c r="F39" s="2">
        <v>4.416666666666667</v>
      </c>
      <c r="G39">
        <v>381600</v>
      </c>
      <c r="H39">
        <v>-3.051734E-2</v>
      </c>
      <c r="I39" s="9">
        <f t="shared" si="2"/>
        <v>-5.0223132957583108</v>
      </c>
      <c r="J39" s="10">
        <f t="shared" si="3"/>
        <v>159.55013291869912</v>
      </c>
      <c r="K39" s="11">
        <f>IF(MAX(J$1:J39)=J39,0,1-J39/MAX(J$1:J39))</f>
        <v>3.0517340000000059E-2</v>
      </c>
    </row>
    <row r="40" spans="1:11" x14ac:dyDescent="0.25">
      <c r="A40" t="s">
        <v>10</v>
      </c>
      <c r="B40" s="1">
        <v>44054.666666666657</v>
      </c>
      <c r="C40" s="1">
        <v>44062.083333333343</v>
      </c>
      <c r="D40">
        <v>11425.08</v>
      </c>
      <c r="E40">
        <v>11912.08</v>
      </c>
      <c r="F40" s="2">
        <v>7.416666666666667</v>
      </c>
      <c r="G40">
        <v>640800</v>
      </c>
      <c r="H40">
        <v>4.262552E-2</v>
      </c>
      <c r="I40" s="9">
        <f t="shared" si="2"/>
        <v>6.8009073817286678</v>
      </c>
      <c r="J40" s="10">
        <f t="shared" si="3"/>
        <v>166.3510403004278</v>
      </c>
      <c r="K40" s="11">
        <f>IF(MAX(J$1:J40)=J40,0,1-J40/MAX(J$1:J40))</f>
        <v>0</v>
      </c>
    </row>
    <row r="41" spans="1:11" x14ac:dyDescent="0.25">
      <c r="A41" t="s">
        <v>11</v>
      </c>
      <c r="B41" s="1">
        <v>44073.708333333343</v>
      </c>
      <c r="C41" s="1">
        <v>44078.791666666657</v>
      </c>
      <c r="D41">
        <v>11641.57</v>
      </c>
      <c r="E41">
        <v>10570.13</v>
      </c>
      <c r="F41" s="2">
        <v>5.083333333333333</v>
      </c>
      <c r="G41">
        <v>439200</v>
      </c>
      <c r="H41">
        <v>0.10136488</v>
      </c>
      <c r="I41" s="9">
        <f t="shared" si="2"/>
        <v>16.862153237928027</v>
      </c>
      <c r="J41" s="10">
        <f t="shared" si="3"/>
        <v>183.21319353835582</v>
      </c>
      <c r="K41" s="11">
        <f>IF(MAX(J$1:J41)=J41,0,1-J41/MAX(J$1:J41))</f>
        <v>0</v>
      </c>
    </row>
    <row r="42" spans="1:11" x14ac:dyDescent="0.25">
      <c r="A42" t="s">
        <v>10</v>
      </c>
      <c r="B42" s="1">
        <v>44079.541666666657</v>
      </c>
      <c r="C42" s="1">
        <v>44095.416666666657</v>
      </c>
      <c r="D42">
        <v>10306.469999999999</v>
      </c>
      <c r="E42">
        <v>10668.58</v>
      </c>
      <c r="F42" s="2">
        <v>15.875</v>
      </c>
      <c r="G42">
        <v>1371600</v>
      </c>
      <c r="H42">
        <v>3.5134239999999997E-2</v>
      </c>
      <c r="I42" s="9">
        <f t="shared" si="2"/>
        <v>6.4370563129430423</v>
      </c>
      <c r="J42" s="10">
        <f t="shared" si="3"/>
        <v>189.65024985129887</v>
      </c>
      <c r="K42" s="11">
        <f>IF(MAX(J$1:J42)=J42,0,1-J42/MAX(J$1:J42))</f>
        <v>0</v>
      </c>
    </row>
    <row r="43" spans="1:11" x14ac:dyDescent="0.25">
      <c r="A43" t="s">
        <v>11</v>
      </c>
      <c r="B43" s="1">
        <v>44098.708333333343</v>
      </c>
      <c r="C43" s="1">
        <v>44112.583333333343</v>
      </c>
      <c r="D43">
        <v>10657.9</v>
      </c>
      <c r="E43">
        <v>10912.42</v>
      </c>
      <c r="F43" s="2">
        <v>13.875</v>
      </c>
      <c r="G43">
        <v>1198800</v>
      </c>
      <c r="H43">
        <v>-2.3323880000000002E-2</v>
      </c>
      <c r="I43" s="9">
        <f t="shared" si="2"/>
        <v>-4.4233796695017134</v>
      </c>
      <c r="J43" s="10">
        <f t="shared" si="3"/>
        <v>185.22687018179715</v>
      </c>
      <c r="K43" s="11">
        <f>IF(MAX(J$1:J43)=J43,0,1-J43/MAX(J$1:J43))</f>
        <v>2.3323879999999964E-2</v>
      </c>
    </row>
    <row r="44" spans="1:11" x14ac:dyDescent="0.25">
      <c r="A44" t="s">
        <v>10</v>
      </c>
      <c r="B44" s="1">
        <v>44132.583333333343</v>
      </c>
      <c r="C44" s="1">
        <v>44137.5</v>
      </c>
      <c r="D44">
        <v>13069.26</v>
      </c>
      <c r="E44">
        <v>13297.56</v>
      </c>
      <c r="F44" s="2">
        <v>4.916666666666667</v>
      </c>
      <c r="G44">
        <v>424800</v>
      </c>
      <c r="H44">
        <v>1.746847E-2</v>
      </c>
      <c r="I44" s="9">
        <f t="shared" si="2"/>
        <v>3.2356300249646179</v>
      </c>
      <c r="J44" s="10">
        <f t="shared" si="3"/>
        <v>188.46250020676177</v>
      </c>
      <c r="K44" s="11">
        <f>IF(MAX(J$1:J44)=J44,0,1-J44/MAX(J$1:J44))</f>
        <v>6.2628424980636366E-3</v>
      </c>
    </row>
    <row r="45" spans="1:11" x14ac:dyDescent="0.25">
      <c r="A45" t="s">
        <v>11</v>
      </c>
      <c r="B45" s="1">
        <v>44139</v>
      </c>
      <c r="C45" s="1">
        <v>44139.958333333343</v>
      </c>
      <c r="D45">
        <v>13794.67</v>
      </c>
      <c r="E45">
        <v>14144.01</v>
      </c>
      <c r="F45" s="2">
        <v>0.95833333333333337</v>
      </c>
      <c r="G45">
        <v>82800</v>
      </c>
      <c r="H45">
        <v>-2.4698790000000002E-2</v>
      </c>
      <c r="I45" s="9">
        <f t="shared" si="2"/>
        <v>-4.6547957154817663</v>
      </c>
      <c r="J45" s="10">
        <f t="shared" si="3"/>
        <v>183.80770449128002</v>
      </c>
      <c r="K45" s="11">
        <f>IF(MAX(J$1:J45)=J45,0,1-J45/MAX(J$1:J45))</f>
        <v>3.0806947866400813E-2</v>
      </c>
    </row>
    <row r="46" spans="1:11" x14ac:dyDescent="0.25">
      <c r="A46" t="s">
        <v>10</v>
      </c>
      <c r="B46" s="1">
        <v>44142.75</v>
      </c>
      <c r="C46" s="1">
        <v>44144.583333333343</v>
      </c>
      <c r="D46">
        <v>14927.95</v>
      </c>
      <c r="E46">
        <v>15101</v>
      </c>
      <c r="F46" s="2">
        <v>1.833333333333333</v>
      </c>
      <c r="G46">
        <v>158400</v>
      </c>
      <c r="H46">
        <v>1.159235E-2</v>
      </c>
      <c r="I46" s="9">
        <f t="shared" si="2"/>
        <v>2.1307632431594898</v>
      </c>
      <c r="J46" s="10">
        <f t="shared" si="3"/>
        <v>185.93846773443951</v>
      </c>
      <c r="K46" s="11">
        <f>IF(MAX(J$1:J46)=J46,0,1-J46/MAX(J$1:J46))</f>
        <v>1.9571722788499835E-2</v>
      </c>
    </row>
    <row r="47" spans="1:11" x14ac:dyDescent="0.25">
      <c r="A47" t="s">
        <v>11</v>
      </c>
      <c r="B47" s="1">
        <v>44146.541666666657</v>
      </c>
      <c r="C47" s="1">
        <v>44147.916666666657</v>
      </c>
      <c r="D47">
        <v>15557.85</v>
      </c>
      <c r="E47">
        <v>16225.68</v>
      </c>
      <c r="F47" s="2">
        <v>1.375</v>
      </c>
      <c r="G47">
        <v>118800</v>
      </c>
      <c r="H47">
        <v>-4.115883E-2</v>
      </c>
      <c r="I47" s="9">
        <f t="shared" si="2"/>
        <v>-7.6530097839422808</v>
      </c>
      <c r="J47" s="10">
        <f t="shared" si="3"/>
        <v>178.28545795049723</v>
      </c>
      <c r="K47" s="11">
        <f>IF(MAX(J$1:J47)=J47,0,1-J47/MAX(J$1:J47))</f>
        <v>5.9925003577440794E-2</v>
      </c>
    </row>
    <row r="48" spans="1:11" x14ac:dyDescent="0.25">
      <c r="A48" t="s">
        <v>10</v>
      </c>
      <c r="B48" s="1">
        <v>44153.25</v>
      </c>
      <c r="C48" s="1">
        <v>44154.375</v>
      </c>
      <c r="D48">
        <v>17780.189999999999</v>
      </c>
      <c r="E48">
        <v>17426.52</v>
      </c>
      <c r="F48" s="2">
        <v>1.125</v>
      </c>
      <c r="G48">
        <v>97200</v>
      </c>
      <c r="H48">
        <v>-1.9891240000000001E-2</v>
      </c>
      <c r="I48" s="9">
        <f t="shared" si="2"/>
        <v>-3.5463188326032489</v>
      </c>
      <c r="J48" s="10">
        <f t="shared" si="3"/>
        <v>174.73913911789398</v>
      </c>
      <c r="K48" s="11">
        <f>IF(MAX(J$1:J48)=J48,0,1-J48/MAX(J$1:J48))</f>
        <v>7.86242609492811E-2</v>
      </c>
    </row>
    <row r="49" spans="1:11" x14ac:dyDescent="0.25">
      <c r="A49" t="s">
        <v>11</v>
      </c>
      <c r="B49" s="1">
        <v>44155.208333333343</v>
      </c>
      <c r="C49" s="1">
        <v>44156</v>
      </c>
      <c r="D49">
        <v>18129.990000000002</v>
      </c>
      <c r="E49">
        <v>18860.560000000001</v>
      </c>
      <c r="F49" s="2">
        <v>0.79166666666666663</v>
      </c>
      <c r="G49">
        <v>68400</v>
      </c>
      <c r="H49">
        <v>-3.8735329999999998E-2</v>
      </c>
      <c r="I49" s="9">
        <f t="shared" si="2"/>
        <v>-6.7685782176475318</v>
      </c>
      <c r="J49" s="10">
        <f t="shared" si="3"/>
        <v>167.97056090024645</v>
      </c>
      <c r="K49" s="11">
        <f>IF(MAX(J$1:J49)=J49,0,1-J49/MAX(J$1:J49))</f>
        <v>0.11431405425540453</v>
      </c>
    </row>
    <row r="50" spans="1:11" x14ac:dyDescent="0.25">
      <c r="A50" t="s">
        <v>10</v>
      </c>
      <c r="B50" s="1">
        <v>44157.5</v>
      </c>
      <c r="C50" s="1">
        <v>44161.083333333343</v>
      </c>
      <c r="D50">
        <v>18107.25</v>
      </c>
      <c r="E50">
        <v>18400.98</v>
      </c>
      <c r="F50" s="2">
        <v>3.583333333333333</v>
      </c>
      <c r="G50">
        <v>309600</v>
      </c>
      <c r="H50">
        <v>1.6221679999999999E-2</v>
      </c>
      <c r="I50" s="9">
        <f t="shared" si="2"/>
        <v>2.7247646883443095</v>
      </c>
      <c r="J50" s="10">
        <f t="shared" si="3"/>
        <v>170.69532558859078</v>
      </c>
      <c r="K50" s="11">
        <f>IF(MAX(J$1:J50)=J50,0,1-J50/MAX(J$1:J50))</f>
        <v>9.9946740263038292E-2</v>
      </c>
    </row>
    <row r="51" spans="1:11" x14ac:dyDescent="0.25">
      <c r="A51" t="s">
        <v>11</v>
      </c>
      <c r="B51" s="1">
        <v>44162.041666666657</v>
      </c>
      <c r="C51" s="1">
        <v>44163.416666666657</v>
      </c>
      <c r="D51">
        <v>17306.48</v>
      </c>
      <c r="E51">
        <v>17195.73</v>
      </c>
      <c r="F51" s="2">
        <v>1.375</v>
      </c>
      <c r="G51">
        <v>118800</v>
      </c>
      <c r="H51">
        <v>6.4405499999999997E-3</v>
      </c>
      <c r="I51" s="9">
        <f t="shared" si="2"/>
        <v>1.0993717792195983</v>
      </c>
      <c r="J51" s="10">
        <f t="shared" si="3"/>
        <v>171.79469736781039</v>
      </c>
      <c r="K51" s="11">
        <f>IF(MAX(J$1:J51)=J51,0,1-J51/MAX(J$1:J51))</f>
        <v>9.4149902241039363E-2</v>
      </c>
    </row>
    <row r="52" spans="1:11" x14ac:dyDescent="0.25">
      <c r="A52" t="s">
        <v>10</v>
      </c>
      <c r="B52" s="1">
        <v>44166.541666666657</v>
      </c>
      <c r="C52" s="1">
        <v>44169.916666666657</v>
      </c>
      <c r="D52">
        <v>18759.73</v>
      </c>
      <c r="E52">
        <v>18665.3</v>
      </c>
      <c r="F52" s="2">
        <v>3.375</v>
      </c>
      <c r="G52">
        <v>291600</v>
      </c>
      <c r="H52">
        <v>-5.0336499999999998E-3</v>
      </c>
      <c r="I52" s="9">
        <f t="shared" si="2"/>
        <v>-0.86475437840547875</v>
      </c>
      <c r="J52" s="10">
        <f t="shared" si="3"/>
        <v>170.92994298940491</v>
      </c>
      <c r="K52" s="11">
        <f>IF(MAX(J$1:J52)=J52,0,1-J52/MAX(J$1:J52))</f>
        <v>9.8709634585623762E-2</v>
      </c>
    </row>
    <row r="53" spans="1:11" x14ac:dyDescent="0.25">
      <c r="A53" t="s">
        <v>11</v>
      </c>
      <c r="B53" s="1">
        <v>44177.208333333343</v>
      </c>
      <c r="C53" s="1">
        <v>44178.291666666657</v>
      </c>
      <c r="D53">
        <v>18313.36</v>
      </c>
      <c r="E53">
        <v>19247.68</v>
      </c>
      <c r="F53" s="2">
        <v>1.083333333333333</v>
      </c>
      <c r="G53">
        <v>93600</v>
      </c>
      <c r="H53">
        <v>-4.854195E-2</v>
      </c>
      <c r="I53" s="9">
        <f t="shared" si="2"/>
        <v>-8.2972727460945439</v>
      </c>
      <c r="J53" s="10">
        <f t="shared" si="3"/>
        <v>162.63267024331037</v>
      </c>
      <c r="K53" s="11">
        <f>IF(MAX(J$1:J53)=J53,0,1-J53/MAX(J$1:J53))</f>
        <v>0.14246002643905009</v>
      </c>
    </row>
    <row r="54" spans="1:11" x14ac:dyDescent="0.25">
      <c r="A54" t="s">
        <v>10</v>
      </c>
      <c r="B54" s="1">
        <v>44183.583333333343</v>
      </c>
      <c r="C54" s="1">
        <v>44186.416666666657</v>
      </c>
      <c r="D54">
        <v>22610.65</v>
      </c>
      <c r="E54">
        <v>22445.99</v>
      </c>
      <c r="F54" s="2">
        <v>2.833333333333333</v>
      </c>
      <c r="G54">
        <v>244800</v>
      </c>
      <c r="H54">
        <v>-7.2824099999999996E-3</v>
      </c>
      <c r="I54" s="9">
        <f t="shared" si="2"/>
        <v>-1.1843577841065858</v>
      </c>
      <c r="J54" s="10">
        <f t="shared" si="3"/>
        <v>161.44831245920378</v>
      </c>
      <c r="K54" s="11">
        <f>IF(MAX(J$1:J54)=J54,0,1-J54/MAX(J$1:J54))</f>
        <v>0.14870498411791011</v>
      </c>
    </row>
    <row r="55" spans="1:11" x14ac:dyDescent="0.25">
      <c r="A55" t="s">
        <v>11</v>
      </c>
      <c r="B55" s="1">
        <v>44187.583333333343</v>
      </c>
      <c r="C55" s="1">
        <v>44189.958333333343</v>
      </c>
      <c r="D55">
        <v>23439.99</v>
      </c>
      <c r="E55">
        <v>23729.200000000001</v>
      </c>
      <c r="F55" s="2">
        <v>2.375</v>
      </c>
      <c r="G55">
        <v>205200</v>
      </c>
      <c r="H55">
        <v>-1.218794E-2</v>
      </c>
      <c r="I55" s="9">
        <f t="shared" si="2"/>
        <v>-1.967722345354028</v>
      </c>
      <c r="J55" s="10">
        <f t="shared" si="3"/>
        <v>159.48059011384976</v>
      </c>
      <c r="K55" s="11">
        <f>IF(MAX(J$1:J55)=J55,0,1-J55/MAX(J$1:J55))</f>
        <v>0.15908051669378009</v>
      </c>
    </row>
    <row r="56" spans="1:11" x14ac:dyDescent="0.25">
      <c r="A56" t="s">
        <v>10</v>
      </c>
      <c r="B56" s="1">
        <v>44192.875</v>
      </c>
      <c r="C56" s="1">
        <v>44198.833333333343</v>
      </c>
      <c r="D56">
        <v>26400.97</v>
      </c>
      <c r="E56">
        <v>30667.22</v>
      </c>
      <c r="F56" s="2">
        <v>5.958333333333333</v>
      </c>
      <c r="G56">
        <v>514800</v>
      </c>
      <c r="H56">
        <v>0.16159444000000001</v>
      </c>
      <c r="I56" s="9">
        <f t="shared" si="2"/>
        <v>25.771176650317088</v>
      </c>
      <c r="J56" s="10">
        <f t="shared" si="3"/>
        <v>185.25176676416686</v>
      </c>
      <c r="K56" s="11">
        <f>IF(MAX(J$1:J56)=J56,0,1-J56/MAX(J$1:J56))</f>
        <v>2.3192603703822035E-2</v>
      </c>
    </row>
    <row r="57" spans="1:11" x14ac:dyDescent="0.25">
      <c r="A57" t="s">
        <v>11</v>
      </c>
      <c r="B57" s="1">
        <v>44199.125</v>
      </c>
      <c r="C57" s="1">
        <v>44199.25</v>
      </c>
      <c r="D57">
        <v>32573.87</v>
      </c>
      <c r="E57">
        <v>33967.129999999997</v>
      </c>
      <c r="F57" s="2">
        <v>0.125</v>
      </c>
      <c r="G57">
        <v>10800</v>
      </c>
      <c r="H57">
        <v>-4.1017890000000001E-2</v>
      </c>
      <c r="I57" s="9">
        <f t="shared" si="2"/>
        <v>-7.5986365914382521</v>
      </c>
      <c r="J57" s="10">
        <f t="shared" si="3"/>
        <v>177.65313017272859</v>
      </c>
      <c r="K57" s="11">
        <f>IF(MAX(J$1:J57)=J57,0,1-J57/MAX(J$1:J57))</f>
        <v>6.3259182036285111E-2</v>
      </c>
    </row>
    <row r="58" spans="1:11" x14ac:dyDescent="0.25">
      <c r="A58" t="s">
        <v>10</v>
      </c>
      <c r="B58" s="1">
        <v>44199.708333333343</v>
      </c>
      <c r="C58" s="1">
        <v>44200.291666666657</v>
      </c>
      <c r="D58">
        <v>32909.269999999997</v>
      </c>
      <c r="E58">
        <v>32068.84</v>
      </c>
      <c r="F58" s="2">
        <v>0.58333333333333337</v>
      </c>
      <c r="G58">
        <v>50400</v>
      </c>
      <c r="H58">
        <v>-2.5537790000000001E-2</v>
      </c>
      <c r="I58" s="9">
        <f t="shared" si="2"/>
        <v>-4.5368683311938067</v>
      </c>
      <c r="J58" s="10">
        <f t="shared" si="3"/>
        <v>173.11626184153479</v>
      </c>
      <c r="K58" s="11">
        <f>IF(MAX(J$1:J58)=J58,0,1-J58/MAX(J$1:J58))</f>
        <v>8.7181472329870724E-2</v>
      </c>
    </row>
    <row r="59" spans="1:11" x14ac:dyDescent="0.25">
      <c r="A59" t="s">
        <v>11</v>
      </c>
      <c r="B59" s="1">
        <v>44200.625</v>
      </c>
      <c r="C59" s="1">
        <v>44201</v>
      </c>
      <c r="D59">
        <v>31745.72</v>
      </c>
      <c r="E59">
        <v>32430.49</v>
      </c>
      <c r="F59" s="2">
        <v>0.375</v>
      </c>
      <c r="G59">
        <v>32400</v>
      </c>
      <c r="H59">
        <v>-2.111501E-2</v>
      </c>
      <c r="I59" s="9">
        <f t="shared" si="2"/>
        <v>-3.6553515999466257</v>
      </c>
      <c r="J59" s="10">
        <f t="shared" si="3"/>
        <v>169.46091024158818</v>
      </c>
      <c r="K59" s="11">
        <f>IF(MAX(J$1:J59)=J59,0,1-J59/MAX(J$1:J59))</f>
        <v>0.10645564466981072</v>
      </c>
    </row>
    <row r="60" spans="1:11" x14ac:dyDescent="0.25">
      <c r="A60" t="s">
        <v>10</v>
      </c>
      <c r="B60" s="1">
        <v>44201.166666666657</v>
      </c>
      <c r="C60" s="1">
        <v>44204.083333333343</v>
      </c>
      <c r="D60">
        <v>30858.98</v>
      </c>
      <c r="E60">
        <v>37181.74</v>
      </c>
      <c r="F60" s="2">
        <v>2.916666666666667</v>
      </c>
      <c r="G60">
        <v>252000</v>
      </c>
      <c r="H60">
        <v>0.20489205999999999</v>
      </c>
      <c r="I60" s="9">
        <f t="shared" si="2"/>
        <v>34.721194988874096</v>
      </c>
      <c r="J60" s="10">
        <f t="shared" si="3"/>
        <v>204.18210523046227</v>
      </c>
      <c r="K60" s="11">
        <f>IF(MAX(J$1:J60)=J60,0,1-J60/MAX(J$1:J60))</f>
        <v>0</v>
      </c>
    </row>
    <row r="61" spans="1:11" x14ac:dyDescent="0.25">
      <c r="A61" t="s">
        <v>11</v>
      </c>
      <c r="B61" s="1">
        <v>44204.208333333343</v>
      </c>
      <c r="C61" s="1">
        <v>44204.416666666657</v>
      </c>
      <c r="D61">
        <v>37975.25</v>
      </c>
      <c r="E61">
        <v>40721.449999999997</v>
      </c>
      <c r="F61" s="2">
        <v>0.20833333333333329</v>
      </c>
      <c r="G61">
        <v>18000</v>
      </c>
      <c r="H61">
        <v>-6.7438659999999997E-2</v>
      </c>
      <c r="I61" s="9">
        <f t="shared" si="2"/>
        <v>-13.769767572721365</v>
      </c>
      <c r="J61" s="10">
        <f t="shared" si="3"/>
        <v>190.41233765774089</v>
      </c>
      <c r="K61" s="11">
        <f>IF(MAX(J$1:J61)=J61,0,1-J61/MAX(J$1:J61))</f>
        <v>6.7438660000000095E-2</v>
      </c>
    </row>
    <row r="62" spans="1:11" x14ac:dyDescent="0.25">
      <c r="A62" t="s">
        <v>10</v>
      </c>
      <c r="B62" s="1">
        <v>44204.875</v>
      </c>
      <c r="C62" s="1">
        <v>44205.25</v>
      </c>
      <c r="D62">
        <v>40075.82</v>
      </c>
      <c r="E62">
        <v>38984.86</v>
      </c>
      <c r="F62" s="2">
        <v>0.375</v>
      </c>
      <c r="G62">
        <v>32400</v>
      </c>
      <c r="H62">
        <v>-2.7222400000000001E-2</v>
      </c>
      <c r="I62" s="9">
        <f t="shared" si="2"/>
        <v>-5.1834808206540854</v>
      </c>
      <c r="J62" s="10">
        <f t="shared" si="3"/>
        <v>185.22885683708679</v>
      </c>
      <c r="K62" s="11">
        <f>IF(MAX(J$1:J62)=J62,0,1-J62/MAX(J$1:J62))</f>
        <v>9.2825217822016137E-2</v>
      </c>
    </row>
    <row r="63" spans="1:11" x14ac:dyDescent="0.25">
      <c r="A63" t="s">
        <v>11</v>
      </c>
      <c r="B63" s="1">
        <v>44205.583333333343</v>
      </c>
      <c r="C63" s="1">
        <v>44207.291666666657</v>
      </c>
      <c r="D63">
        <v>40819.01</v>
      </c>
      <c r="E63">
        <v>34375.339999999997</v>
      </c>
      <c r="F63" s="2">
        <v>1.708333333333333</v>
      </c>
      <c r="G63">
        <v>147600</v>
      </c>
      <c r="H63">
        <v>0.18745036000000001</v>
      </c>
      <c r="I63" s="9">
        <f t="shared" si="2"/>
        <v>34.721215896500382</v>
      </c>
      <c r="J63" s="10">
        <f t="shared" si="3"/>
        <v>219.95007273358718</v>
      </c>
      <c r="K63" s="11">
        <f>IF(MAX(J$1:J63)=J63,0,1-J63/MAX(J$1:J63))</f>
        <v>0</v>
      </c>
    </row>
    <row r="64" spans="1:11" x14ac:dyDescent="0.25">
      <c r="A64" t="s">
        <v>10</v>
      </c>
      <c r="B64" s="1">
        <v>44207.5</v>
      </c>
      <c r="C64" s="1">
        <v>44207.541666666657</v>
      </c>
      <c r="D64">
        <v>34275.64</v>
      </c>
      <c r="E64">
        <v>32813.71</v>
      </c>
      <c r="F64" s="2">
        <v>4.1666666666666657E-2</v>
      </c>
      <c r="G64">
        <v>3600</v>
      </c>
      <c r="H64">
        <v>-4.2652160000000001E-2</v>
      </c>
      <c r="I64" s="9">
        <f t="shared" si="2"/>
        <v>-9.3813456942445974</v>
      </c>
      <c r="J64" s="10">
        <f t="shared" si="3"/>
        <v>210.56872703934258</v>
      </c>
      <c r="K64" s="11">
        <f>IF(MAX(J$1:J64)=J64,0,1-J64/MAX(J$1:J64))</f>
        <v>4.265216000000005E-2</v>
      </c>
    </row>
    <row r="65" spans="1:11" x14ac:dyDescent="0.25">
      <c r="A65" t="s">
        <v>11</v>
      </c>
      <c r="B65" s="1">
        <v>44208.541666666657</v>
      </c>
      <c r="C65" s="1">
        <v>44208.666666666657</v>
      </c>
      <c r="D65">
        <v>33291.06</v>
      </c>
      <c r="E65">
        <v>34998.9</v>
      </c>
      <c r="F65" s="2">
        <v>0.125</v>
      </c>
      <c r="G65">
        <v>10800</v>
      </c>
      <c r="H65">
        <v>-4.879696E-2</v>
      </c>
      <c r="I65" s="9">
        <f t="shared" si="2"/>
        <v>-10.275113750589718</v>
      </c>
      <c r="J65" s="10">
        <f t="shared" si="3"/>
        <v>200.29361328875285</v>
      </c>
      <c r="K65" s="11">
        <f>IF(MAX(J$1:J65)=J65,0,1-J65/MAX(J$1:J65))</f>
        <v>8.9367824254566464E-2</v>
      </c>
    </row>
    <row r="66" spans="1:11" x14ac:dyDescent="0.25">
      <c r="A66" t="s">
        <v>10</v>
      </c>
      <c r="B66" s="1">
        <v>44209.041666666657</v>
      </c>
      <c r="C66" s="1">
        <v>44211.208333333343</v>
      </c>
      <c r="D66">
        <v>33124.06</v>
      </c>
      <c r="E66">
        <v>37808.9</v>
      </c>
      <c r="F66" s="2">
        <v>2.166666666666667</v>
      </c>
      <c r="G66">
        <v>187200</v>
      </c>
      <c r="H66">
        <v>0.14143315000000001</v>
      </c>
      <c r="I66" s="9">
        <f t="shared" si="2"/>
        <v>28.328156652310177</v>
      </c>
      <c r="J66" s="10">
        <f t="shared" si="3"/>
        <v>228.62176994106304</v>
      </c>
      <c r="K66" s="11">
        <f>IF(MAX(J$1:J66)=J66,0,1-J66/MAX(J$1:J66))</f>
        <v>0</v>
      </c>
    </row>
    <row r="67" spans="1:11" x14ac:dyDescent="0.25">
      <c r="A67" t="s">
        <v>11</v>
      </c>
      <c r="B67" s="1">
        <v>44212.041666666657</v>
      </c>
      <c r="C67" s="1">
        <v>44212.333333333343</v>
      </c>
      <c r="D67">
        <v>37005.86</v>
      </c>
      <c r="E67">
        <v>37464.300000000003</v>
      </c>
      <c r="F67" s="2">
        <v>0.29166666666666669</v>
      </c>
      <c r="G67">
        <v>25200</v>
      </c>
      <c r="H67">
        <v>-1.223672E-2</v>
      </c>
      <c r="I67" s="9">
        <f t="shared" si="2"/>
        <v>-2.7975805846732049</v>
      </c>
      <c r="J67" s="10">
        <f t="shared" si="3"/>
        <v>225.82418935638984</v>
      </c>
      <c r="K67" s="11">
        <f>IF(MAX(J$1:J67)=J67,0,1-J67/MAX(J$1:J67))</f>
        <v>1.2236719999999979E-2</v>
      </c>
    </row>
    <row r="68" spans="1:11" x14ac:dyDescent="0.25">
      <c r="A68" t="s">
        <v>10</v>
      </c>
      <c r="B68" s="1">
        <v>44212.916666666657</v>
      </c>
      <c r="C68" s="1">
        <v>44213.291666666657</v>
      </c>
      <c r="D68">
        <v>36121.120000000003</v>
      </c>
      <c r="E68">
        <v>34760.9</v>
      </c>
      <c r="F68" s="2">
        <v>0.375</v>
      </c>
      <c r="G68">
        <v>32400</v>
      </c>
      <c r="H68">
        <v>-3.765719E-2</v>
      </c>
      <c r="I68" s="9">
        <f t="shared" si="2"/>
        <v>-8.5039044051895498</v>
      </c>
      <c r="J68" s="10">
        <f t="shared" si="3"/>
        <v>217.32028495120028</v>
      </c>
      <c r="K68" s="11">
        <f>IF(MAX(J$1:J68)=J68,0,1-J68/MAX(J$1:J68))</f>
        <v>4.9433109509983253E-2</v>
      </c>
    </row>
    <row r="69" spans="1:11" x14ac:dyDescent="0.25">
      <c r="A69" t="s">
        <v>11</v>
      </c>
      <c r="B69" s="1">
        <v>44213.708333333343</v>
      </c>
      <c r="C69" s="1">
        <v>44214.375</v>
      </c>
      <c r="D69">
        <v>35837.22</v>
      </c>
      <c r="E69">
        <v>36574.61</v>
      </c>
      <c r="F69" s="2">
        <v>0.66666666666666663</v>
      </c>
      <c r="G69">
        <v>57600</v>
      </c>
      <c r="H69">
        <v>-2.0161249999999999E-2</v>
      </c>
      <c r="I69" s="9">
        <f t="shared" si="2"/>
        <v>-4.3814485949723867</v>
      </c>
      <c r="J69" s="10">
        <f t="shared" si="3"/>
        <v>212.93883635622788</v>
      </c>
      <c r="K69" s="11">
        <f>IF(MAX(J$1:J69)=J69,0,1-J69/MAX(J$1:J69))</f>
        <v>6.8597726230875122E-2</v>
      </c>
    </row>
    <row r="70" spans="1:11" x14ac:dyDescent="0.25">
      <c r="A70" t="s">
        <v>10</v>
      </c>
      <c r="B70" s="1">
        <v>44216.166666666657</v>
      </c>
      <c r="C70" s="1">
        <v>44216.625</v>
      </c>
      <c r="D70">
        <v>35251.360000000001</v>
      </c>
      <c r="E70">
        <v>34192.17</v>
      </c>
      <c r="F70" s="2">
        <v>0.45833333333333331</v>
      </c>
      <c r="G70">
        <v>39600</v>
      </c>
      <c r="H70">
        <v>-3.0046779999999999E-2</v>
      </c>
      <c r="I70" s="9">
        <f t="shared" si="2"/>
        <v>-6.3981263694515809</v>
      </c>
      <c r="J70" s="10">
        <f t="shared" si="3"/>
        <v>206.54070998677631</v>
      </c>
      <c r="K70" s="11">
        <f>IF(MAX(J$1:J70)=J70,0,1-J70/MAX(J$1:J70))</f>
        <v>9.6583365442315716E-2</v>
      </c>
    </row>
    <row r="71" spans="1:11" x14ac:dyDescent="0.25">
      <c r="A71" t="s">
        <v>11</v>
      </c>
      <c r="B71" s="1">
        <v>44217.833333333343</v>
      </c>
      <c r="C71" s="1">
        <v>44218.083333333343</v>
      </c>
      <c r="D71">
        <v>31883.01</v>
      </c>
      <c r="E71">
        <v>30710.91</v>
      </c>
      <c r="F71" s="2">
        <v>0.25</v>
      </c>
      <c r="G71">
        <v>21600</v>
      </c>
      <c r="H71">
        <v>3.8165589999999999E-2</v>
      </c>
      <c r="I71" s="9">
        <f t="shared" si="2"/>
        <v>7.8827480556642096</v>
      </c>
      <c r="J71" s="10">
        <f t="shared" si="3"/>
        <v>214.42345804244053</v>
      </c>
      <c r="K71" s="11">
        <f>IF(MAX(J$1:J71)=J71,0,1-J71/MAX(J$1:J71))</f>
        <v>6.2103936568607243E-2</v>
      </c>
    </row>
    <row r="72" spans="1:11" x14ac:dyDescent="0.25">
      <c r="A72" t="s">
        <v>10</v>
      </c>
      <c r="B72" s="1">
        <v>44219.5</v>
      </c>
      <c r="C72" s="1">
        <v>44220.791666666657</v>
      </c>
      <c r="D72">
        <v>31602.63</v>
      </c>
      <c r="E72">
        <v>31306.29</v>
      </c>
      <c r="F72" s="2">
        <v>1.291666666666667</v>
      </c>
      <c r="G72">
        <v>111600</v>
      </c>
      <c r="H72">
        <v>-9.3770699999999995E-3</v>
      </c>
      <c r="I72" s="9">
        <f t="shared" si="2"/>
        <v>-2.0106637757060275</v>
      </c>
      <c r="J72" s="10">
        <f t="shared" si="3"/>
        <v>212.41279426673449</v>
      </c>
      <c r="K72" s="11">
        <f>IF(MAX(J$1:J72)=J72,0,1-J72/MAX(J$1:J72))</f>
        <v>7.0898653608127971E-2</v>
      </c>
    </row>
    <row r="73" spans="1:11" x14ac:dyDescent="0.25">
      <c r="A73" t="s">
        <v>11</v>
      </c>
      <c r="B73" s="1">
        <v>44221.083333333343</v>
      </c>
      <c r="C73" s="1">
        <v>44221.5</v>
      </c>
      <c r="D73">
        <v>32768.230000000003</v>
      </c>
      <c r="E73">
        <v>34180.01</v>
      </c>
      <c r="F73" s="2">
        <v>0.41666666666666669</v>
      </c>
      <c r="G73">
        <v>36000</v>
      </c>
      <c r="H73">
        <v>-4.1304260000000002E-2</v>
      </c>
      <c r="I73" s="9">
        <f t="shared" si="2"/>
        <v>-8.7735532817197122</v>
      </c>
      <c r="J73" s="10">
        <f t="shared" si="3"/>
        <v>203.63924098501479</v>
      </c>
      <c r="K73" s="11">
        <f>IF(MAX(J$1:J73)=J73,0,1-J73/MAX(J$1:J73))</f>
        <v>0.10927449718584781</v>
      </c>
    </row>
    <row r="74" spans="1:11" x14ac:dyDescent="0.25">
      <c r="A74" t="s">
        <v>10</v>
      </c>
      <c r="B74" s="1">
        <v>44221.916666666657</v>
      </c>
      <c r="C74" s="1">
        <v>44222.5</v>
      </c>
      <c r="D74">
        <v>32462.36</v>
      </c>
      <c r="E74">
        <v>31296.94</v>
      </c>
      <c r="F74" s="2">
        <v>0.58333333333333337</v>
      </c>
      <c r="G74">
        <v>50400</v>
      </c>
      <c r="H74">
        <v>-3.5900660000000001E-2</v>
      </c>
      <c r="I74" s="9">
        <f t="shared" si="2"/>
        <v>-7.310783153261081</v>
      </c>
      <c r="J74" s="10">
        <f t="shared" si="3"/>
        <v>196.32845783175372</v>
      </c>
      <c r="K74" s="11">
        <f>IF(MAX(J$1:J74)=J74,0,1-J74/MAX(J$1:J74))</f>
        <v>0.14125213061570774</v>
      </c>
    </row>
    <row r="75" spans="1:11" x14ac:dyDescent="0.25">
      <c r="A75" t="s">
        <v>11</v>
      </c>
      <c r="B75" s="1">
        <v>44222.958333333343</v>
      </c>
      <c r="C75" s="1">
        <v>44223.833333333343</v>
      </c>
      <c r="D75">
        <v>32467.77</v>
      </c>
      <c r="E75">
        <v>31520.2</v>
      </c>
      <c r="F75" s="2">
        <v>0.875</v>
      </c>
      <c r="G75">
        <v>75600</v>
      </c>
      <c r="H75">
        <v>3.0062309999999998E-2</v>
      </c>
      <c r="I75" s="9">
        <f t="shared" si="2"/>
        <v>5.9020869611601077</v>
      </c>
      <c r="J75" s="10">
        <f t="shared" si="3"/>
        <v>202.23054479291383</v>
      </c>
      <c r="K75" s="11">
        <f>IF(MAX(J$1:J75)=J75,0,1-J75/MAX(J$1:J75))</f>
        <v>0.11543618595443761</v>
      </c>
    </row>
    <row r="76" spans="1:11" x14ac:dyDescent="0.25">
      <c r="A76" t="s">
        <v>10</v>
      </c>
      <c r="B76" s="1">
        <v>44225.291666666657</v>
      </c>
      <c r="C76" s="1">
        <v>44225.666666666657</v>
      </c>
      <c r="D76">
        <v>32266.35</v>
      </c>
      <c r="E76">
        <v>36039.18</v>
      </c>
      <c r="F76" s="2">
        <v>0.375</v>
      </c>
      <c r="G76">
        <v>32400</v>
      </c>
      <c r="H76">
        <v>0.1169277</v>
      </c>
      <c r="I76" s="9">
        <f t="shared" si="2"/>
        <v>23.646352472382389</v>
      </c>
      <c r="J76" s="10">
        <f t="shared" si="3"/>
        <v>225.87689726529624</v>
      </c>
      <c r="K76" s="11">
        <f>IF(MAX(J$1:J76)=J76,0,1-J76/MAX(J$1:J76))</f>
        <v>1.2006173674862231E-2</v>
      </c>
    </row>
    <row r="77" spans="1:11" x14ac:dyDescent="0.25">
      <c r="A77" t="s">
        <v>11</v>
      </c>
      <c r="B77" s="1">
        <v>44226.916666666657</v>
      </c>
      <c r="C77" s="1">
        <v>44228.083333333343</v>
      </c>
      <c r="D77">
        <v>34526.129999999997</v>
      </c>
      <c r="E77">
        <v>33649.730000000003</v>
      </c>
      <c r="F77" s="2">
        <v>1.166666666666667</v>
      </c>
      <c r="G77">
        <v>100800</v>
      </c>
      <c r="H77">
        <v>2.6044790000000002E-2</v>
      </c>
      <c r="I77" s="9">
        <f t="shared" si="2"/>
        <v>5.8829163551262154</v>
      </c>
      <c r="J77" s="10">
        <f t="shared" si="3"/>
        <v>231.75981362042245</v>
      </c>
      <c r="K77" s="11">
        <f>IF(MAX(J$1:J77)=J77,0,1-J77/MAX(J$1:J77))</f>
        <v>0</v>
      </c>
    </row>
    <row r="78" spans="1:11" x14ac:dyDescent="0.25">
      <c r="A78" t="s">
        <v>10</v>
      </c>
      <c r="B78" s="1">
        <v>44231.666666666657</v>
      </c>
      <c r="C78" s="1">
        <v>44233.958333333343</v>
      </c>
      <c r="D78">
        <v>36929.360000000001</v>
      </c>
      <c r="E78">
        <v>39186.94</v>
      </c>
      <c r="F78" s="2">
        <v>2.291666666666667</v>
      </c>
      <c r="G78">
        <v>198000</v>
      </c>
      <c r="H78">
        <v>6.1132390000000002E-2</v>
      </c>
      <c r="I78" s="9">
        <f t="shared" si="2"/>
        <v>14.168031312570978</v>
      </c>
      <c r="J78" s="10">
        <f t="shared" si="3"/>
        <v>245.92784493299342</v>
      </c>
      <c r="K78" s="11">
        <f>IF(MAX(J$1:J78)=J78,0,1-J78/MAX(J$1:J78))</f>
        <v>0</v>
      </c>
    </row>
    <row r="79" spans="1:11" x14ac:dyDescent="0.25">
      <c r="A79" t="s">
        <v>10</v>
      </c>
      <c r="B79" s="1">
        <v>44236.458333333343</v>
      </c>
      <c r="C79" s="1">
        <v>44237.583333333343</v>
      </c>
      <c r="D79">
        <v>46380.92</v>
      </c>
      <c r="E79">
        <v>44954.12</v>
      </c>
      <c r="F79" s="2">
        <v>1.125</v>
      </c>
      <c r="G79">
        <v>97200</v>
      </c>
      <c r="H79">
        <v>-3.0762649999999999E-2</v>
      </c>
      <c r="I79" s="9">
        <f t="shared" si="2"/>
        <v>-7.5653922189279497</v>
      </c>
      <c r="J79" s="10">
        <f t="shared" si="3"/>
        <v>238.36245271406548</v>
      </c>
      <c r="K79" s="11">
        <f>IF(MAX(J$1:J79)=J79,0,1-J79/MAX(J$1:J79))</f>
        <v>3.0762650000000002E-2</v>
      </c>
    </row>
    <row r="80" spans="1:11" x14ac:dyDescent="0.25">
      <c r="A80" t="s">
        <v>11</v>
      </c>
      <c r="B80" s="1">
        <v>44238.458333333343</v>
      </c>
      <c r="C80" s="1">
        <v>44238.625</v>
      </c>
      <c r="D80">
        <v>46061.49</v>
      </c>
      <c r="E80">
        <v>47960.85</v>
      </c>
      <c r="F80" s="2">
        <v>0.16666666666666671</v>
      </c>
      <c r="G80">
        <v>14400</v>
      </c>
      <c r="H80">
        <v>-3.96023E-2</v>
      </c>
      <c r="I80" s="9">
        <f t="shared" si="2"/>
        <v>-9.4397013611182352</v>
      </c>
      <c r="J80" s="10">
        <f t="shared" si="3"/>
        <v>228.92275135294724</v>
      </c>
      <c r="K80" s="11">
        <f>IF(MAX(J$1:J80)=J80,0,1-J80/MAX(J$1:J80))</f>
        <v>6.9146678305904929E-2</v>
      </c>
    </row>
    <row r="81" spans="1:11" x14ac:dyDescent="0.25">
      <c r="A81" t="s">
        <v>10</v>
      </c>
      <c r="B81" s="1">
        <v>44242.125</v>
      </c>
      <c r="C81" s="1">
        <v>44249.125</v>
      </c>
      <c r="D81">
        <v>47120.3</v>
      </c>
      <c r="E81">
        <v>55860.12</v>
      </c>
      <c r="F81" s="2">
        <v>7</v>
      </c>
      <c r="G81">
        <v>604800</v>
      </c>
      <c r="H81">
        <v>0.18547886999999999</v>
      </c>
      <c r="I81" s="9">
        <f t="shared" si="2"/>
        <v>42.460333238235627</v>
      </c>
      <c r="J81" s="10">
        <f t="shared" si="3"/>
        <v>271.38308459118286</v>
      </c>
      <c r="K81" s="11">
        <f>IF(MAX(J$1:J81)=J81,0,1-J81/MAX(J$1:J81))</f>
        <v>0</v>
      </c>
    </row>
    <row r="82" spans="1:11" x14ac:dyDescent="0.25">
      <c r="A82" t="s">
        <v>11</v>
      </c>
      <c r="B82" s="1">
        <v>44249.916666666657</v>
      </c>
      <c r="C82" s="1">
        <v>44250.5</v>
      </c>
      <c r="D82">
        <v>54084.97</v>
      </c>
      <c r="E82">
        <v>48670.21</v>
      </c>
      <c r="F82" s="2">
        <v>0.58333333333333337</v>
      </c>
      <c r="G82">
        <v>50400</v>
      </c>
      <c r="H82">
        <v>0.11125409</v>
      </c>
      <c r="I82" s="9">
        <f t="shared" ref="I82:I145" si="4">IF(P$1,H82*J81*P$3,H82*P$2*P$3)</f>
        <v>30.192478117585072</v>
      </c>
      <c r="J82" s="10">
        <f t="shared" ref="J82:J145" si="5">I82+J81</f>
        <v>301.57556270876796</v>
      </c>
      <c r="K82" s="11">
        <f>IF(MAX(J$1:J82)=J82,0,1-J82/MAX(J$1:J82))</f>
        <v>0</v>
      </c>
    </row>
    <row r="83" spans="1:11" x14ac:dyDescent="0.25">
      <c r="A83" t="s">
        <v>10</v>
      </c>
      <c r="B83" s="1">
        <v>44250.833333333343</v>
      </c>
      <c r="C83" s="1">
        <v>44251.875</v>
      </c>
      <c r="D83">
        <v>47814.5</v>
      </c>
      <c r="E83">
        <v>48707.72</v>
      </c>
      <c r="F83" s="2">
        <v>1.041666666666667</v>
      </c>
      <c r="G83">
        <v>90000</v>
      </c>
      <c r="H83">
        <v>1.868094E-2</v>
      </c>
      <c r="I83" s="9">
        <f t="shared" si="4"/>
        <v>5.6337149924287315</v>
      </c>
      <c r="J83" s="10">
        <f t="shared" si="5"/>
        <v>307.2092777011967</v>
      </c>
      <c r="K83" s="11">
        <f>IF(MAX(J$1:J83)=J83,0,1-J83/MAX(J$1:J83))</f>
        <v>0</v>
      </c>
    </row>
    <row r="84" spans="1:11" x14ac:dyDescent="0.25">
      <c r="A84" t="s">
        <v>11</v>
      </c>
      <c r="B84" s="1">
        <v>44252.541666666657</v>
      </c>
      <c r="C84" s="1">
        <v>44253.5</v>
      </c>
      <c r="D84">
        <v>51347.6</v>
      </c>
      <c r="E84">
        <v>46823.39</v>
      </c>
      <c r="F84" s="2">
        <v>0.95833333333333337</v>
      </c>
      <c r="G84">
        <v>82800</v>
      </c>
      <c r="H84">
        <v>9.6622860000000005E-2</v>
      </c>
      <c r="I84" s="9">
        <f t="shared" si="4"/>
        <v>29.683439030023852</v>
      </c>
      <c r="J84" s="10">
        <f t="shared" si="5"/>
        <v>336.89271673122056</v>
      </c>
      <c r="K84" s="11">
        <f>IF(MAX(J$1:J84)=J84,0,1-J84/MAX(J$1:J84))</f>
        <v>0</v>
      </c>
    </row>
    <row r="85" spans="1:11" x14ac:dyDescent="0.25">
      <c r="A85" t="s">
        <v>10</v>
      </c>
      <c r="B85" s="1">
        <v>44253.916666666657</v>
      </c>
      <c r="C85" s="1">
        <v>44254.916666666657</v>
      </c>
      <c r="D85">
        <v>45476.3</v>
      </c>
      <c r="E85">
        <v>45828.43</v>
      </c>
      <c r="F85" s="2">
        <v>1</v>
      </c>
      <c r="G85">
        <v>86400</v>
      </c>
      <c r="H85">
        <v>7.7431499999999999E-3</v>
      </c>
      <c r="I85" s="9">
        <f t="shared" si="4"/>
        <v>2.6086108395573504</v>
      </c>
      <c r="J85" s="10">
        <f t="shared" si="5"/>
        <v>339.5013275707779</v>
      </c>
      <c r="K85" s="11">
        <f>IF(MAX(J$1:J85)=J85,0,1-J85/MAX(J$1:J85))</f>
        <v>0</v>
      </c>
    </row>
    <row r="86" spans="1:11" x14ac:dyDescent="0.25">
      <c r="A86" t="s">
        <v>11</v>
      </c>
      <c r="B86" s="1">
        <v>44255.958333333343</v>
      </c>
      <c r="C86" s="1">
        <v>44256.333333333343</v>
      </c>
      <c r="D86">
        <v>45135.66</v>
      </c>
      <c r="E86">
        <v>47009.38</v>
      </c>
      <c r="F86" s="2">
        <v>0.375</v>
      </c>
      <c r="G86">
        <v>32400</v>
      </c>
      <c r="H86">
        <v>-3.985843E-2</v>
      </c>
      <c r="I86" s="9">
        <f t="shared" si="4"/>
        <v>-13.531989899886922</v>
      </c>
      <c r="J86" s="10">
        <f t="shared" si="5"/>
        <v>325.96933767089098</v>
      </c>
      <c r="K86" s="11">
        <f>IF(MAX(J$1:J86)=J86,0,1-J86/MAX(J$1:J86))</f>
        <v>3.985843E-2</v>
      </c>
    </row>
    <row r="87" spans="1:11" x14ac:dyDescent="0.25">
      <c r="A87" t="s">
        <v>10</v>
      </c>
      <c r="B87" s="1">
        <v>44257.708333333343</v>
      </c>
      <c r="C87" s="1">
        <v>44258.958333333343</v>
      </c>
      <c r="D87">
        <v>47852.63</v>
      </c>
      <c r="E87">
        <v>50349.37</v>
      </c>
      <c r="F87" s="2">
        <v>1.25</v>
      </c>
      <c r="G87">
        <v>108000</v>
      </c>
      <c r="H87">
        <v>5.2175609999999997E-2</v>
      </c>
      <c r="I87" s="9">
        <f t="shared" si="4"/>
        <v>17.007649034274714</v>
      </c>
      <c r="J87" s="10">
        <f t="shared" si="5"/>
        <v>342.9769867051657</v>
      </c>
      <c r="K87" s="11">
        <f>IF(MAX(J$1:J87)=J87,0,1-J87/MAX(J$1:J87))</f>
        <v>0</v>
      </c>
    </row>
    <row r="88" spans="1:11" x14ac:dyDescent="0.25">
      <c r="A88" t="s">
        <v>11</v>
      </c>
      <c r="B88" s="1">
        <v>44260.833333333343</v>
      </c>
      <c r="C88" s="1">
        <v>44262</v>
      </c>
      <c r="D88">
        <v>49173.85</v>
      </c>
      <c r="E88">
        <v>49203.25</v>
      </c>
      <c r="F88" s="2">
        <v>1.166666666666667</v>
      </c>
      <c r="G88">
        <v>100800</v>
      </c>
      <c r="H88">
        <v>-5.9752000000000004E-4</v>
      </c>
      <c r="I88" s="9">
        <f t="shared" si="4"/>
        <v>-0.20493560909607061</v>
      </c>
      <c r="J88" s="10">
        <f t="shared" si="5"/>
        <v>342.77205109606962</v>
      </c>
      <c r="K88" s="11">
        <f>IF(MAX(J$1:J88)=J88,0,1-J88/MAX(J$1:J88))</f>
        <v>5.9752000000001804E-4</v>
      </c>
    </row>
    <row r="89" spans="1:11" x14ac:dyDescent="0.25">
      <c r="A89" t="s">
        <v>10</v>
      </c>
      <c r="B89" s="1">
        <v>44266.416666666657</v>
      </c>
      <c r="C89" s="1">
        <v>44269.958333333343</v>
      </c>
      <c r="D89">
        <v>55530.6</v>
      </c>
      <c r="E89">
        <v>58968.31</v>
      </c>
      <c r="F89" s="2">
        <v>3.541666666666667</v>
      </c>
      <c r="G89">
        <v>306000</v>
      </c>
      <c r="H89">
        <v>6.1906589999999997E-2</v>
      </c>
      <c r="I89" s="9">
        <f t="shared" si="4"/>
        <v>21.21984883066343</v>
      </c>
      <c r="J89" s="10">
        <f t="shared" si="5"/>
        <v>363.99189992673303</v>
      </c>
      <c r="K89" s="11">
        <f>IF(MAX(J$1:J89)=J89,0,1-J89/MAX(J$1:J89))</f>
        <v>0</v>
      </c>
    </row>
    <row r="90" spans="1:11" x14ac:dyDescent="0.25">
      <c r="A90" t="s">
        <v>11</v>
      </c>
      <c r="B90" s="1">
        <v>44271.916666666657</v>
      </c>
      <c r="C90" s="1">
        <v>44272.75</v>
      </c>
      <c r="D90">
        <v>56243.43</v>
      </c>
      <c r="E90">
        <v>57575.51</v>
      </c>
      <c r="F90" s="2">
        <v>0.83333333333333337</v>
      </c>
      <c r="G90">
        <v>72000</v>
      </c>
      <c r="H90">
        <v>-2.3136230000000001E-2</v>
      </c>
      <c r="I90" s="9">
        <f t="shared" si="4"/>
        <v>-8.421400314841879</v>
      </c>
      <c r="J90" s="10">
        <f t="shared" si="5"/>
        <v>355.57049961189114</v>
      </c>
      <c r="K90" s="11">
        <f>IF(MAX(J$1:J90)=J90,0,1-J90/MAX(J$1:J90))</f>
        <v>2.313622999999998E-2</v>
      </c>
    </row>
    <row r="91" spans="1:11" x14ac:dyDescent="0.25">
      <c r="A91" t="s">
        <v>10</v>
      </c>
      <c r="B91" s="1">
        <v>44274.041666666657</v>
      </c>
      <c r="C91" s="1">
        <v>44276.166666666657</v>
      </c>
      <c r="D91">
        <v>57393.18</v>
      </c>
      <c r="E91">
        <v>56909.83</v>
      </c>
      <c r="F91" s="2">
        <v>2.125</v>
      </c>
      <c r="G91">
        <v>183600</v>
      </c>
      <c r="H91">
        <v>-8.4217300000000005E-3</v>
      </c>
      <c r="I91" s="9">
        <f t="shared" si="4"/>
        <v>-2.9945187436964522</v>
      </c>
      <c r="J91" s="10">
        <f t="shared" si="5"/>
        <v>352.57598086819468</v>
      </c>
      <c r="K91" s="11">
        <f>IF(MAX(J$1:J91)=J91,0,1-J91/MAX(J$1:J91))</f>
        <v>3.1363112917722202E-2</v>
      </c>
    </row>
    <row r="92" spans="1:11" x14ac:dyDescent="0.25">
      <c r="A92" t="s">
        <v>11</v>
      </c>
      <c r="B92" s="1">
        <v>44278.75</v>
      </c>
      <c r="C92" s="1">
        <v>44279.333333333343</v>
      </c>
      <c r="D92">
        <v>55364.69</v>
      </c>
      <c r="E92">
        <v>56280.41</v>
      </c>
      <c r="F92" s="2">
        <v>0.58333333333333337</v>
      </c>
      <c r="G92">
        <v>50400</v>
      </c>
      <c r="H92">
        <v>-1.6270670000000001E-2</v>
      </c>
      <c r="I92" s="9">
        <f t="shared" si="4"/>
        <v>-5.736647434632709</v>
      </c>
      <c r="J92" s="10">
        <f t="shared" si="5"/>
        <v>346.83933343356199</v>
      </c>
      <c r="K92" s="11">
        <f>IF(MAX(J$1:J92)=J92,0,1-J92/MAX(J$1:J92))</f>
        <v>4.7123484057265075E-2</v>
      </c>
    </row>
    <row r="93" spans="1:11" x14ac:dyDescent="0.25">
      <c r="A93" t="s">
        <v>10</v>
      </c>
      <c r="B93" s="1">
        <v>44279.875</v>
      </c>
      <c r="C93" s="1">
        <v>44280.5</v>
      </c>
      <c r="D93">
        <v>53749.99</v>
      </c>
      <c r="E93">
        <v>51076.92</v>
      </c>
      <c r="F93" s="2">
        <v>0.625</v>
      </c>
      <c r="G93">
        <v>54000</v>
      </c>
      <c r="H93">
        <v>-4.9731539999999998E-2</v>
      </c>
      <c r="I93" s="9">
        <f t="shared" si="4"/>
        <v>-17.248854184224523</v>
      </c>
      <c r="J93" s="10">
        <f t="shared" si="5"/>
        <v>329.59047924933748</v>
      </c>
      <c r="K93" s="11">
        <f>IF(MAX(J$1:J93)=J93,0,1-J93/MAX(J$1:J93))</f>
        <v>9.4511500624931855E-2</v>
      </c>
    </row>
    <row r="94" spans="1:11" x14ac:dyDescent="0.25">
      <c r="A94" t="s">
        <v>11</v>
      </c>
      <c r="B94" s="1">
        <v>44281.333333333343</v>
      </c>
      <c r="C94" s="1">
        <v>44281.958333333343</v>
      </c>
      <c r="D94">
        <v>53365.17</v>
      </c>
      <c r="E94">
        <v>55025.59</v>
      </c>
      <c r="F94" s="2">
        <v>0.625</v>
      </c>
      <c r="G94">
        <v>54000</v>
      </c>
      <c r="H94">
        <v>-3.017541E-2</v>
      </c>
      <c r="I94" s="9">
        <f t="shared" si="4"/>
        <v>-9.9455278434452499</v>
      </c>
      <c r="J94" s="10">
        <f t="shared" si="5"/>
        <v>319.64495140589224</v>
      </c>
      <c r="K94" s="11">
        <f>IF(MAX(J$1:J94)=J94,0,1-J94/MAX(J$1:J94))</f>
        <v>0.12183498734385922</v>
      </c>
    </row>
    <row r="95" spans="1:11" x14ac:dyDescent="0.25">
      <c r="A95" t="s">
        <v>10</v>
      </c>
      <c r="B95" s="1">
        <v>44290</v>
      </c>
      <c r="C95" s="1">
        <v>44293.416666666657</v>
      </c>
      <c r="D95">
        <v>56600</v>
      </c>
      <c r="E95">
        <v>56787.519999999997</v>
      </c>
      <c r="F95" s="2">
        <v>3.416666666666667</v>
      </c>
      <c r="G95">
        <v>295200</v>
      </c>
      <c r="H95">
        <v>3.31307E-3</v>
      </c>
      <c r="I95" s="9">
        <f t="shared" si="4"/>
        <v>1.0590060991543193</v>
      </c>
      <c r="J95" s="10">
        <f t="shared" si="5"/>
        <v>320.70395750504656</v>
      </c>
      <c r="K95" s="11">
        <f>IF(MAX(J$1:J95)=J95,0,1-J95/MAX(J$1:J95))</f>
        <v>0.11892556518537856</v>
      </c>
    </row>
    <row r="96" spans="1:11" x14ac:dyDescent="0.25">
      <c r="A96" t="s">
        <v>11</v>
      </c>
      <c r="B96" s="1">
        <v>44295.041666666657</v>
      </c>
      <c r="C96" s="1">
        <v>44296.166666666657</v>
      </c>
      <c r="D96">
        <v>57978.35</v>
      </c>
      <c r="E96">
        <v>61074.09</v>
      </c>
      <c r="F96" s="2">
        <v>1.125</v>
      </c>
      <c r="G96">
        <v>97200</v>
      </c>
      <c r="H96">
        <v>-5.0688270000000001E-2</v>
      </c>
      <c r="I96" s="9">
        <f t="shared" si="4"/>
        <v>-16.255928788084326</v>
      </c>
      <c r="J96" s="10">
        <f t="shared" si="5"/>
        <v>304.44802871696226</v>
      </c>
      <c r="K96" s="11">
        <f>IF(MAX(J$1:J96)=J96,0,1-J96/MAX(J$1:J96))</f>
        <v>0.16358570402735939</v>
      </c>
    </row>
    <row r="97" spans="1:11" x14ac:dyDescent="0.25">
      <c r="A97" t="s">
        <v>10</v>
      </c>
      <c r="B97" s="1">
        <v>44296.875</v>
      </c>
      <c r="C97" s="1">
        <v>44302.166666666657</v>
      </c>
      <c r="D97">
        <v>59161.03</v>
      </c>
      <c r="E97">
        <v>61658.05</v>
      </c>
      <c r="F97" s="2">
        <v>5.291666666666667</v>
      </c>
      <c r="G97">
        <v>457200</v>
      </c>
      <c r="H97">
        <v>4.2207179999999997E-2</v>
      </c>
      <c r="I97" s="9">
        <f t="shared" si="4"/>
        <v>12.849892748701993</v>
      </c>
      <c r="J97" s="10">
        <f t="shared" si="5"/>
        <v>317.29792146566427</v>
      </c>
      <c r="K97" s="11">
        <f>IF(MAX(J$1:J97)=J97,0,1-J97/MAX(J$1:J97))</f>
        <v>0.12828301528266883</v>
      </c>
    </row>
    <row r="98" spans="1:11" x14ac:dyDescent="0.25">
      <c r="A98" t="s">
        <v>11</v>
      </c>
      <c r="B98" s="1">
        <v>44304.666666666657</v>
      </c>
      <c r="C98" s="1">
        <v>44306.458333333343</v>
      </c>
      <c r="D98">
        <v>55432.76</v>
      </c>
      <c r="E98">
        <v>56266.83</v>
      </c>
      <c r="F98" s="2">
        <v>1.791666666666667</v>
      </c>
      <c r="G98">
        <v>154800</v>
      </c>
      <c r="H98">
        <v>-1.482348E-2</v>
      </c>
      <c r="I98" s="9">
        <f t="shared" si="4"/>
        <v>-4.7034593928878454</v>
      </c>
      <c r="J98" s="10">
        <f t="shared" si="5"/>
        <v>312.59446207277642</v>
      </c>
      <c r="K98" s="11">
        <f>IF(MAX(J$1:J98)=J98,0,1-J98/MAX(J$1:J98))</f>
        <v>0.14120489457128649</v>
      </c>
    </row>
    <row r="99" spans="1:11" x14ac:dyDescent="0.25">
      <c r="A99" t="s">
        <v>10</v>
      </c>
      <c r="B99" s="1">
        <v>44307.5</v>
      </c>
      <c r="C99" s="1">
        <v>44307.958333333343</v>
      </c>
      <c r="D99">
        <v>55433.39</v>
      </c>
      <c r="E99">
        <v>53787.63</v>
      </c>
      <c r="F99" s="2">
        <v>0.45833333333333331</v>
      </c>
      <c r="G99">
        <v>39600</v>
      </c>
      <c r="H99">
        <v>-2.9688969999999999E-2</v>
      </c>
      <c r="I99" s="9">
        <f t="shared" si="4"/>
        <v>-9.2806076066447964</v>
      </c>
      <c r="J99" s="10">
        <f t="shared" si="5"/>
        <v>303.3138544661316</v>
      </c>
      <c r="K99" s="11">
        <f>IF(MAX(J$1:J99)=J99,0,1-J99/MAX(J$1:J99))</f>
        <v>0.16670163669250648</v>
      </c>
    </row>
    <row r="100" spans="1:11" x14ac:dyDescent="0.25">
      <c r="A100" t="s">
        <v>11</v>
      </c>
      <c r="B100" s="1">
        <v>44309.5</v>
      </c>
      <c r="C100" s="1">
        <v>44309.958333333343</v>
      </c>
      <c r="D100">
        <v>49249.3</v>
      </c>
      <c r="E100">
        <v>51125.14</v>
      </c>
      <c r="F100" s="2">
        <v>0.45833333333333331</v>
      </c>
      <c r="G100">
        <v>39600</v>
      </c>
      <c r="H100">
        <v>-3.6691149999999999E-2</v>
      </c>
      <c r="I100" s="9">
        <f t="shared" si="4"/>
        <v>-11.128934131295004</v>
      </c>
      <c r="J100" s="10">
        <f t="shared" si="5"/>
        <v>292.18492033483659</v>
      </c>
      <c r="K100" s="11">
        <f>IF(MAX(J$1:J100)=J100,0,1-J100/MAX(J$1:J100))</f>
        <v>0.1972763119353762</v>
      </c>
    </row>
    <row r="101" spans="1:11" x14ac:dyDescent="0.25">
      <c r="A101" t="s">
        <v>10</v>
      </c>
      <c r="B101" s="1">
        <v>44310.458333333343</v>
      </c>
      <c r="C101" s="1">
        <v>44311.833333333343</v>
      </c>
      <c r="D101">
        <v>49073.71</v>
      </c>
      <c r="E101">
        <v>48094.68</v>
      </c>
      <c r="F101" s="2">
        <v>1.375</v>
      </c>
      <c r="G101">
        <v>118800</v>
      </c>
      <c r="H101">
        <v>-1.995019E-2</v>
      </c>
      <c r="I101" s="9">
        <f t="shared" si="4"/>
        <v>-5.8291446758148533</v>
      </c>
      <c r="J101" s="10">
        <f t="shared" si="5"/>
        <v>286.35577565902173</v>
      </c>
      <c r="K101" s="11">
        <f>IF(MAX(J$1:J101)=J101,0,1-J101/MAX(J$1:J101))</f>
        <v>0.21329080202976625</v>
      </c>
    </row>
    <row r="102" spans="1:11" x14ac:dyDescent="0.25">
      <c r="A102" t="s">
        <v>10</v>
      </c>
      <c r="B102" s="1">
        <v>44315.708333333343</v>
      </c>
      <c r="C102" s="1">
        <v>44320</v>
      </c>
      <c r="D102">
        <v>52742.95</v>
      </c>
      <c r="E102">
        <v>55291.71</v>
      </c>
      <c r="F102" s="2">
        <v>4.291666666666667</v>
      </c>
      <c r="G102">
        <v>370800</v>
      </c>
      <c r="H102">
        <v>4.8324180000000001E-2</v>
      </c>
      <c r="I102" s="9">
        <f t="shared" si="4"/>
        <v>13.837908046986184</v>
      </c>
      <c r="J102" s="10">
        <f t="shared" si="5"/>
        <v>300.1936837060079</v>
      </c>
      <c r="K102" s="11">
        <f>IF(MAX(J$1:J102)=J102,0,1-J102/MAX(J$1:J102))</f>
        <v>0.1752737251393971</v>
      </c>
    </row>
    <row r="103" spans="1:11" x14ac:dyDescent="0.25">
      <c r="A103" t="s">
        <v>11</v>
      </c>
      <c r="B103" s="1">
        <v>44321.375</v>
      </c>
      <c r="C103" s="1">
        <v>44321.625</v>
      </c>
      <c r="D103">
        <v>55359.48</v>
      </c>
      <c r="E103">
        <v>57636.74</v>
      </c>
      <c r="F103" s="2">
        <v>0.25</v>
      </c>
      <c r="G103">
        <v>21600</v>
      </c>
      <c r="H103">
        <v>-3.951056E-2</v>
      </c>
      <c r="I103" s="9">
        <f t="shared" si="4"/>
        <v>-11.860820551687247</v>
      </c>
      <c r="J103" s="10">
        <f t="shared" si="5"/>
        <v>288.33286315432065</v>
      </c>
      <c r="K103" s="11">
        <f>IF(MAX(J$1:J103)=J103,0,1-J103/MAX(J$1:J103))</f>
        <v>0.20785912210585344</v>
      </c>
    </row>
    <row r="104" spans="1:11" x14ac:dyDescent="0.25">
      <c r="A104" t="s">
        <v>10</v>
      </c>
      <c r="B104" s="1">
        <v>44325.541666666657</v>
      </c>
      <c r="C104" s="1">
        <v>44326.583333333343</v>
      </c>
      <c r="D104">
        <v>57220.02</v>
      </c>
      <c r="E104">
        <v>56831.59</v>
      </c>
      <c r="F104" s="2">
        <v>1.041666666666667</v>
      </c>
      <c r="G104">
        <v>90000</v>
      </c>
      <c r="H104">
        <v>-6.7883600000000002E-3</v>
      </c>
      <c r="I104" s="9">
        <f t="shared" si="4"/>
        <v>-1.9573072749222642</v>
      </c>
      <c r="J104" s="10">
        <f t="shared" si="5"/>
        <v>286.37555587939841</v>
      </c>
      <c r="K104" s="11">
        <f>IF(MAX(J$1:J104)=J104,0,1-J104/MAX(J$1:J104))</f>
        <v>0.21323645955571491</v>
      </c>
    </row>
    <row r="105" spans="1:11" x14ac:dyDescent="0.25">
      <c r="A105" t="s">
        <v>11</v>
      </c>
      <c r="B105" s="1">
        <v>44327.875</v>
      </c>
      <c r="C105" s="1">
        <v>44330</v>
      </c>
      <c r="D105">
        <v>56510.26</v>
      </c>
      <c r="E105">
        <v>50029.78</v>
      </c>
      <c r="F105" s="2">
        <v>2.125</v>
      </c>
      <c r="G105">
        <v>183600</v>
      </c>
      <c r="H105">
        <v>0.12953244999999999</v>
      </c>
      <c r="I105" s="9">
        <f t="shared" si="4"/>
        <v>37.094927373170378</v>
      </c>
      <c r="J105" s="10">
        <f t="shared" si="5"/>
        <v>323.47048325256878</v>
      </c>
      <c r="K105" s="11">
        <f>IF(MAX(J$1:J105)=J105,0,1-J105/MAX(J$1:J105))</f>
        <v>0.1113250505912925</v>
      </c>
    </row>
    <row r="106" spans="1:11" x14ac:dyDescent="0.25">
      <c r="A106" t="s">
        <v>10</v>
      </c>
      <c r="B106" s="1">
        <v>44330.875</v>
      </c>
      <c r="C106" s="1">
        <v>44331.291666666657</v>
      </c>
      <c r="D106">
        <v>49807.18</v>
      </c>
      <c r="E106">
        <v>48469.279999999999</v>
      </c>
      <c r="F106" s="2">
        <v>0.41666666666666669</v>
      </c>
      <c r="G106">
        <v>36000</v>
      </c>
      <c r="H106">
        <v>-2.6861590000000001E-2</v>
      </c>
      <c r="I106" s="9">
        <f t="shared" si="4"/>
        <v>-8.6889314982323693</v>
      </c>
      <c r="J106" s="10">
        <f t="shared" si="5"/>
        <v>314.78155175433642</v>
      </c>
      <c r="K106" s="11">
        <f>IF(MAX(J$1:J106)=J106,0,1-J106/MAX(J$1:J106))</f>
        <v>0.13519627272557999</v>
      </c>
    </row>
    <row r="107" spans="1:11" x14ac:dyDescent="0.25">
      <c r="A107" t="s">
        <v>11</v>
      </c>
      <c r="B107" s="1">
        <v>44332.333333333343</v>
      </c>
      <c r="C107" s="1">
        <v>44332.958333333343</v>
      </c>
      <c r="D107">
        <v>48900.02</v>
      </c>
      <c r="E107">
        <v>46431.5</v>
      </c>
      <c r="F107" s="2">
        <v>0.625</v>
      </c>
      <c r="G107">
        <v>54000</v>
      </c>
      <c r="H107">
        <v>5.316477E-2</v>
      </c>
      <c r="I107" s="9">
        <f t="shared" si="4"/>
        <v>16.735288799262392</v>
      </c>
      <c r="J107" s="10">
        <f t="shared" si="5"/>
        <v>331.5168405535988</v>
      </c>
      <c r="K107" s="11">
        <f>IF(MAX(J$1:J107)=J107,0,1-J107/MAX(J$1:J107))</f>
        <v>8.9219181469892717E-2</v>
      </c>
    </row>
    <row r="108" spans="1:11" x14ac:dyDescent="0.25">
      <c r="A108" t="s">
        <v>10</v>
      </c>
      <c r="B108" s="1">
        <v>44333.125</v>
      </c>
      <c r="C108" s="1">
        <v>44333.625</v>
      </c>
      <c r="D108">
        <v>42915.46</v>
      </c>
      <c r="E108">
        <v>43362.75</v>
      </c>
      <c r="F108" s="2">
        <v>0.5</v>
      </c>
      <c r="G108">
        <v>43200</v>
      </c>
      <c r="H108">
        <v>1.0422580000000001E-2</v>
      </c>
      <c r="I108" s="9">
        <f t="shared" si="4"/>
        <v>3.4552607920171279</v>
      </c>
      <c r="J108" s="10">
        <f t="shared" si="5"/>
        <v>334.9721013456159</v>
      </c>
      <c r="K108" s="11">
        <f>IF(MAX(J$1:J108)=J108,0,1-J108/MAX(J$1:J108))</f>
        <v>7.9726495526297292E-2</v>
      </c>
    </row>
    <row r="109" spans="1:11" x14ac:dyDescent="0.25">
      <c r="A109" t="s">
        <v>11</v>
      </c>
      <c r="B109" s="1">
        <v>44333.875</v>
      </c>
      <c r="C109" s="1">
        <v>44334.041666666657</v>
      </c>
      <c r="D109">
        <v>43514.55</v>
      </c>
      <c r="E109">
        <v>45072.49</v>
      </c>
      <c r="F109" s="2">
        <v>0.16666666666666671</v>
      </c>
      <c r="G109">
        <v>14400</v>
      </c>
      <c r="H109">
        <v>-3.4565209999999999E-2</v>
      </c>
      <c r="I109" s="9">
        <f t="shared" si="4"/>
        <v>-11.578381027152496</v>
      </c>
      <c r="J109" s="10">
        <f t="shared" si="5"/>
        <v>323.39372031846341</v>
      </c>
      <c r="K109" s="11">
        <f>IF(MAX(J$1:J109)=J109,0,1-J109/MAX(J$1:J109))</f>
        <v>0.11153594246586673</v>
      </c>
    </row>
    <row r="110" spans="1:11" x14ac:dyDescent="0.25">
      <c r="A110" t="s">
        <v>10</v>
      </c>
      <c r="B110" s="1">
        <v>44334.625</v>
      </c>
      <c r="C110" s="1">
        <v>44335.041666666657</v>
      </c>
      <c r="D110">
        <v>42969.47</v>
      </c>
      <c r="E110">
        <v>40843.519999999997</v>
      </c>
      <c r="F110" s="2">
        <v>0.41666666666666669</v>
      </c>
      <c r="G110">
        <v>36000</v>
      </c>
      <c r="H110">
        <v>-4.9475829999999998E-2</v>
      </c>
      <c r="I110" s="9">
        <f t="shared" si="4"/>
        <v>-16.000172729543841</v>
      </c>
      <c r="J110" s="10">
        <f t="shared" si="5"/>
        <v>307.39354758891955</v>
      </c>
      <c r="K110" s="11">
        <f>IF(MAX(J$1:J110)=J110,0,1-J110/MAX(J$1:J110))</f>
        <v>0.15549343913753577</v>
      </c>
    </row>
    <row r="111" spans="1:11" x14ac:dyDescent="0.25">
      <c r="A111" t="s">
        <v>11</v>
      </c>
      <c r="B111" s="1">
        <v>44335.625</v>
      </c>
      <c r="C111" s="1">
        <v>44335.666666666657</v>
      </c>
      <c r="D111">
        <v>37318.519999999997</v>
      </c>
      <c r="E111">
        <v>39580.68</v>
      </c>
      <c r="F111" s="2">
        <v>4.1666666666666657E-2</v>
      </c>
      <c r="G111">
        <v>3600</v>
      </c>
      <c r="H111">
        <v>-5.7153139999999998E-2</v>
      </c>
      <c r="I111" s="9">
        <f t="shared" si="4"/>
        <v>-17.56850646044618</v>
      </c>
      <c r="J111" s="10">
        <f t="shared" si="5"/>
        <v>289.82504112847334</v>
      </c>
      <c r="K111" s="11">
        <f>IF(MAX(J$1:J111)=J111,0,1-J111/MAX(J$1:J111))</f>
        <v>0.20375964084142684</v>
      </c>
    </row>
    <row r="112" spans="1:11" x14ac:dyDescent="0.25">
      <c r="A112" t="s">
        <v>10</v>
      </c>
      <c r="B112" s="1">
        <v>44335.791666666657</v>
      </c>
      <c r="C112" s="1">
        <v>44335.958333333343</v>
      </c>
      <c r="D112">
        <v>39342.93</v>
      </c>
      <c r="E112">
        <v>36690.089999999997</v>
      </c>
      <c r="F112" s="2">
        <v>0.16666666666666671</v>
      </c>
      <c r="G112">
        <v>14400</v>
      </c>
      <c r="H112">
        <v>-6.7428630000000003E-2</v>
      </c>
      <c r="I112" s="9">
        <f t="shared" si="4"/>
        <v>-19.542505462986611</v>
      </c>
      <c r="J112" s="10">
        <f t="shared" si="5"/>
        <v>270.28253566548676</v>
      </c>
      <c r="K112" s="11">
        <f>IF(MAX(J$1:J112)=J112,0,1-J112/MAX(J$1:J112))</f>
        <v>0.2574490374101972</v>
      </c>
    </row>
    <row r="113" spans="1:11" x14ac:dyDescent="0.25">
      <c r="A113" t="s">
        <v>10</v>
      </c>
      <c r="B113" s="1">
        <v>44336.708333333343</v>
      </c>
      <c r="C113" s="1">
        <v>44337.166666666657</v>
      </c>
      <c r="D113">
        <v>39785.360000000001</v>
      </c>
      <c r="E113">
        <v>39943.65</v>
      </c>
      <c r="F113" s="2">
        <v>0.45833333333333331</v>
      </c>
      <c r="G113">
        <v>39600</v>
      </c>
      <c r="H113">
        <v>3.9785999999999997E-3</v>
      </c>
      <c r="I113" s="9">
        <f t="shared" si="4"/>
        <v>1.0753460963987056</v>
      </c>
      <c r="J113" s="10">
        <f t="shared" si="5"/>
        <v>271.35788176188549</v>
      </c>
      <c r="K113" s="11">
        <f>IF(MAX(J$1:J113)=J113,0,1-J113/MAX(J$1:J113))</f>
        <v>0.25449472415043739</v>
      </c>
    </row>
    <row r="114" spans="1:11" x14ac:dyDescent="0.25">
      <c r="A114" t="s">
        <v>11</v>
      </c>
      <c r="B114" s="1">
        <v>44337.583333333343</v>
      </c>
      <c r="C114" s="1">
        <v>44337.916666666657</v>
      </c>
      <c r="D114">
        <v>37837.269999999997</v>
      </c>
      <c r="E114">
        <v>36663.99</v>
      </c>
      <c r="F114" s="2">
        <v>0.33333333333333331</v>
      </c>
      <c r="G114">
        <v>28800</v>
      </c>
      <c r="H114">
        <v>3.2000880000000002E-2</v>
      </c>
      <c r="I114" s="9">
        <f t="shared" si="4"/>
        <v>8.6836910113162862</v>
      </c>
      <c r="J114" s="10">
        <f t="shared" si="5"/>
        <v>280.04157277320178</v>
      </c>
      <c r="K114" s="11">
        <f>IF(MAX(J$1:J114)=J114,0,1-J114/MAX(J$1:J114))</f>
        <v>0.23063789927860867</v>
      </c>
    </row>
    <row r="115" spans="1:11" x14ac:dyDescent="0.25">
      <c r="A115" t="s">
        <v>10</v>
      </c>
      <c r="B115" s="1">
        <v>44339.291666666657</v>
      </c>
      <c r="C115" s="1">
        <v>44339.333333333343</v>
      </c>
      <c r="D115">
        <v>35927.69</v>
      </c>
      <c r="E115">
        <v>34376</v>
      </c>
      <c r="F115" s="2">
        <v>4.1666666666666657E-2</v>
      </c>
      <c r="G115">
        <v>3600</v>
      </c>
      <c r="H115">
        <v>-4.3189249999999998E-2</v>
      </c>
      <c r="I115" s="9">
        <f t="shared" si="4"/>
        <v>-12.094785496895005</v>
      </c>
      <c r="J115" s="10">
        <f t="shared" si="5"/>
        <v>267.94678727630679</v>
      </c>
      <c r="K115" s="11">
        <f>IF(MAX(J$1:J115)=J115,0,1-J115/MAX(J$1:J115))</f>
        <v>0.26386607138718998</v>
      </c>
    </row>
    <row r="116" spans="1:11" x14ac:dyDescent="0.25">
      <c r="A116" t="s">
        <v>11</v>
      </c>
      <c r="B116" s="1">
        <v>44339.916666666657</v>
      </c>
      <c r="C116" s="1">
        <v>44340</v>
      </c>
      <c r="D116">
        <v>33832.769999999997</v>
      </c>
      <c r="E116">
        <v>35191.4</v>
      </c>
      <c r="F116" s="2">
        <v>8.3333333333333329E-2</v>
      </c>
      <c r="G116">
        <v>7200</v>
      </c>
      <c r="H116">
        <v>-3.8606880000000003E-2</v>
      </c>
      <c r="I116" s="9">
        <f t="shared" si="4"/>
        <v>-10.344589462761904</v>
      </c>
      <c r="J116" s="10">
        <f t="shared" si="5"/>
        <v>257.60219781354488</v>
      </c>
      <c r="K116" s="11">
        <f>IF(MAX(J$1:J116)=J116,0,1-J116/MAX(J$1:J116))</f>
        <v>0.29228590563307333</v>
      </c>
    </row>
    <row r="117" spans="1:11" x14ac:dyDescent="0.25">
      <c r="A117" t="s">
        <v>10</v>
      </c>
      <c r="B117" s="1">
        <v>44341.416666666657</v>
      </c>
      <c r="C117" s="1">
        <v>44342.541666666657</v>
      </c>
      <c r="D117">
        <v>37103.24</v>
      </c>
      <c r="E117">
        <v>38831.980000000003</v>
      </c>
      <c r="F117" s="2">
        <v>1.125</v>
      </c>
      <c r="G117">
        <v>97200</v>
      </c>
      <c r="H117">
        <v>4.6592700000000001E-2</v>
      </c>
      <c r="I117" s="9">
        <f t="shared" si="4"/>
        <v>12.002381922067153</v>
      </c>
      <c r="J117" s="10">
        <f t="shared" si="5"/>
        <v>269.60457973561205</v>
      </c>
      <c r="K117" s="11">
        <f>IF(MAX(J$1:J117)=J117,0,1-J117/MAX(J$1:J117))</f>
        <v>0.25931159514846336</v>
      </c>
    </row>
    <row r="118" spans="1:11" x14ac:dyDescent="0.25">
      <c r="A118" t="s">
        <v>11</v>
      </c>
      <c r="B118" s="1">
        <v>44343.416666666657</v>
      </c>
      <c r="C118" s="1">
        <v>44344.541666666657</v>
      </c>
      <c r="D118">
        <v>39212.5</v>
      </c>
      <c r="E118">
        <v>36923.61</v>
      </c>
      <c r="F118" s="2">
        <v>1.125</v>
      </c>
      <c r="G118">
        <v>97200</v>
      </c>
      <c r="H118">
        <v>6.1989879999999997E-2</v>
      </c>
      <c r="I118" s="9">
        <f t="shared" si="4"/>
        <v>16.712755545261022</v>
      </c>
      <c r="J118" s="10">
        <f t="shared" si="5"/>
        <v>286.31733528087307</v>
      </c>
      <c r="K118" s="11">
        <f>IF(MAX(J$1:J118)=J118,0,1-J118/MAX(J$1:J118))</f>
        <v>0.21339640981432517</v>
      </c>
    </row>
    <row r="119" spans="1:11" x14ac:dyDescent="0.25">
      <c r="A119" t="s">
        <v>10</v>
      </c>
      <c r="B119" s="1">
        <v>44344.875</v>
      </c>
      <c r="C119" s="1">
        <v>44345.375</v>
      </c>
      <c r="D119">
        <v>35031.79</v>
      </c>
      <c r="E119">
        <v>35378.949999999997</v>
      </c>
      <c r="F119" s="2">
        <v>0.5</v>
      </c>
      <c r="G119">
        <v>43200</v>
      </c>
      <c r="H119">
        <v>9.9098599999999995E-3</v>
      </c>
      <c r="I119" s="9">
        <f t="shared" si="4"/>
        <v>2.8373647082065125</v>
      </c>
      <c r="J119" s="10">
        <f t="shared" si="5"/>
        <v>289.15469998907957</v>
      </c>
      <c r="K119" s="11">
        <f>IF(MAX(J$1:J119)=J119,0,1-J119/MAX(J$1:J119))</f>
        <v>0.20560127836008779</v>
      </c>
    </row>
    <row r="120" spans="1:11" x14ac:dyDescent="0.25">
      <c r="A120" t="s">
        <v>11</v>
      </c>
      <c r="B120" s="1">
        <v>44346.333333333343</v>
      </c>
      <c r="C120" s="1">
        <v>44347.291666666657</v>
      </c>
      <c r="D120">
        <v>35668.639999999999</v>
      </c>
      <c r="E120">
        <v>35850.17</v>
      </c>
      <c r="F120" s="2">
        <v>0.95833333333333337</v>
      </c>
      <c r="G120">
        <v>82800</v>
      </c>
      <c r="H120">
        <v>-5.0635699999999999E-3</v>
      </c>
      <c r="I120" s="9">
        <f t="shared" si="4"/>
        <v>-1.4641550642237036</v>
      </c>
      <c r="J120" s="10">
        <f t="shared" si="5"/>
        <v>287.69054492485589</v>
      </c>
      <c r="K120" s="11">
        <f>IF(MAX(J$1:J120)=J120,0,1-J120/MAX(J$1:J120))</f>
        <v>0.2096237718950219</v>
      </c>
    </row>
    <row r="121" spans="1:11" x14ac:dyDescent="0.25">
      <c r="A121" t="s">
        <v>10</v>
      </c>
      <c r="B121" s="1">
        <v>44348.375</v>
      </c>
      <c r="C121" s="1">
        <v>44351.166666666657</v>
      </c>
      <c r="D121">
        <v>36231.51</v>
      </c>
      <c r="E121">
        <v>37556.76</v>
      </c>
      <c r="F121" s="2">
        <v>2.791666666666667</v>
      </c>
      <c r="G121">
        <v>241200</v>
      </c>
      <c r="H121">
        <v>3.6577279999999997E-2</v>
      </c>
      <c r="I121" s="9">
        <f t="shared" si="4"/>
        <v>10.522937615069031</v>
      </c>
      <c r="J121" s="10">
        <f t="shared" si="5"/>
        <v>298.21348253992494</v>
      </c>
      <c r="K121" s="11">
        <f>IF(MAX(J$1:J121)=J121,0,1-J121/MAX(J$1:J121))</f>
        <v>0.18071395929428224</v>
      </c>
    </row>
    <row r="122" spans="1:11" x14ac:dyDescent="0.25">
      <c r="A122" t="s">
        <v>11</v>
      </c>
      <c r="B122" s="1">
        <v>44354.083333333343</v>
      </c>
      <c r="C122" s="1">
        <v>44355.833333333343</v>
      </c>
      <c r="D122">
        <v>36641.4</v>
      </c>
      <c r="E122">
        <v>33596.120000000003</v>
      </c>
      <c r="F122" s="2">
        <v>1.75</v>
      </c>
      <c r="G122">
        <v>151200</v>
      </c>
      <c r="H122">
        <v>9.0643799999999997E-2</v>
      </c>
      <c r="I122" s="9">
        <f t="shared" si="4"/>
        <v>27.031203268652447</v>
      </c>
      <c r="J122" s="10">
        <f t="shared" si="5"/>
        <v>325.2446858085774</v>
      </c>
      <c r="K122" s="11">
        <f>IF(MAX(J$1:J122)=J122,0,1-J122/MAX(J$1:J122))</f>
        <v>0.10645075927776126</v>
      </c>
    </row>
    <row r="123" spans="1:11" x14ac:dyDescent="0.25">
      <c r="A123" t="s">
        <v>10</v>
      </c>
      <c r="B123" s="1">
        <v>44358.083333333343</v>
      </c>
      <c r="C123" s="1">
        <v>44359.083333333343</v>
      </c>
      <c r="D123">
        <v>36350.839999999997</v>
      </c>
      <c r="E123">
        <v>35528.730000000003</v>
      </c>
      <c r="F123" s="2">
        <v>1</v>
      </c>
      <c r="G123">
        <v>86400</v>
      </c>
      <c r="H123">
        <v>-2.2615980000000001E-2</v>
      </c>
      <c r="I123" s="9">
        <f t="shared" si="4"/>
        <v>-7.3557273093530702</v>
      </c>
      <c r="J123" s="10">
        <f t="shared" si="5"/>
        <v>317.88895849922432</v>
      </c>
      <c r="K123" s="11">
        <f>IF(MAX(J$1:J123)=J123,0,1-J123/MAX(J$1:J123))</f>
        <v>0.12665925103495068</v>
      </c>
    </row>
    <row r="124" spans="1:11" x14ac:dyDescent="0.25">
      <c r="A124" t="s">
        <v>10</v>
      </c>
      <c r="B124" s="1">
        <v>44363.541666666657</v>
      </c>
      <c r="C124" s="1">
        <v>44364.708333333343</v>
      </c>
      <c r="D124">
        <v>39229.39</v>
      </c>
      <c r="E124">
        <v>37695.129999999997</v>
      </c>
      <c r="F124" s="2">
        <v>1.166666666666667</v>
      </c>
      <c r="G124">
        <v>100800</v>
      </c>
      <c r="H124">
        <v>-3.9109959999999999E-2</v>
      </c>
      <c r="I124" s="9">
        <f t="shared" si="4"/>
        <v>-12.432624451346323</v>
      </c>
      <c r="J124" s="10">
        <f t="shared" si="5"/>
        <v>305.45633404787799</v>
      </c>
      <c r="K124" s="11">
        <f>IF(MAX(J$1:J124)=J124,0,1-J124/MAX(J$1:J124))</f>
        <v>0.1608155727933438</v>
      </c>
    </row>
    <row r="125" spans="1:11" x14ac:dyDescent="0.25">
      <c r="A125" t="s">
        <v>11</v>
      </c>
      <c r="B125" s="1">
        <v>44365.041666666657</v>
      </c>
      <c r="C125" s="1">
        <v>44367.791666666657</v>
      </c>
      <c r="D125">
        <v>37649.379999999997</v>
      </c>
      <c r="E125">
        <v>35502.82</v>
      </c>
      <c r="F125" s="2">
        <v>2.75</v>
      </c>
      <c r="G125">
        <v>237600</v>
      </c>
      <c r="H125">
        <v>6.0461679999999997E-2</v>
      </c>
      <c r="I125" s="9">
        <f t="shared" si="4"/>
        <v>18.468403123175904</v>
      </c>
      <c r="J125" s="10">
        <f t="shared" si="5"/>
        <v>323.92473717105389</v>
      </c>
      <c r="K125" s="11">
        <f>IF(MAX(J$1:J125)=J125,0,1-J125/MAX(J$1:J125))</f>
        <v>0.11007707249459164</v>
      </c>
    </row>
    <row r="126" spans="1:11" x14ac:dyDescent="0.25">
      <c r="A126" t="s">
        <v>10</v>
      </c>
      <c r="B126" s="1">
        <v>44368.208333333343</v>
      </c>
      <c r="C126" s="1">
        <v>44368.25</v>
      </c>
      <c r="D126">
        <v>34445.35</v>
      </c>
      <c r="E126">
        <v>32776.44</v>
      </c>
      <c r="F126" s="2">
        <v>4.1666666666666657E-2</v>
      </c>
      <c r="G126">
        <v>3600</v>
      </c>
      <c r="H126">
        <v>-4.845095E-2</v>
      </c>
      <c r="I126" s="9">
        <f t="shared" si="4"/>
        <v>-15.694461244437873</v>
      </c>
      <c r="J126" s="10">
        <f t="shared" si="5"/>
        <v>308.230275926616</v>
      </c>
      <c r="K126" s="11">
        <f>IF(MAX(J$1:J126)=J126,0,1-J126/MAX(J$1:J126))</f>
        <v>0.1531946837590098</v>
      </c>
    </row>
    <row r="127" spans="1:11" x14ac:dyDescent="0.25">
      <c r="A127" t="s">
        <v>11</v>
      </c>
      <c r="B127" s="1">
        <v>44369.166666666657</v>
      </c>
      <c r="C127" s="1">
        <v>44369.583333333343</v>
      </c>
      <c r="D127">
        <v>32910.85</v>
      </c>
      <c r="E127">
        <v>30567.93</v>
      </c>
      <c r="F127" s="2">
        <v>0.41666666666666669</v>
      </c>
      <c r="G127">
        <v>36000</v>
      </c>
      <c r="H127">
        <v>7.6646339999999993E-2</v>
      </c>
      <c r="I127" s="9">
        <f t="shared" si="4"/>
        <v>23.624722526965222</v>
      </c>
      <c r="J127" s="10">
        <f t="shared" si="5"/>
        <v>331.85499845358123</v>
      </c>
      <c r="K127" s="11">
        <f>IF(MAX(J$1:J127)=J127,0,1-J127/MAX(J$1:J127))</f>
        <v>8.8290155576595364E-2</v>
      </c>
    </row>
    <row r="128" spans="1:11" x14ac:dyDescent="0.25">
      <c r="A128" t="s">
        <v>10</v>
      </c>
      <c r="B128" s="1">
        <v>44370.833333333343</v>
      </c>
      <c r="C128" s="1">
        <v>44372.375</v>
      </c>
      <c r="D128">
        <v>33045.78</v>
      </c>
      <c r="E128">
        <v>33749.440000000002</v>
      </c>
      <c r="F128" s="2">
        <v>1.541666666666667</v>
      </c>
      <c r="G128">
        <v>133200</v>
      </c>
      <c r="H128">
        <v>2.1293490000000002E-2</v>
      </c>
      <c r="I128" s="9">
        <f t="shared" si="4"/>
        <v>7.0663510910213478</v>
      </c>
      <c r="J128" s="10">
        <f t="shared" si="5"/>
        <v>338.92134954460261</v>
      </c>
      <c r="K128" s="11">
        <f>IF(MAX(J$1:J128)=J128,0,1-J128/MAX(J$1:J128))</f>
        <v>6.8876671121464006E-2</v>
      </c>
    </row>
    <row r="129" spans="1:11" x14ac:dyDescent="0.25">
      <c r="A129" t="s">
        <v>11</v>
      </c>
      <c r="B129" s="1">
        <v>44373.5</v>
      </c>
      <c r="C129" s="1">
        <v>44373.958333333343</v>
      </c>
      <c r="D129">
        <v>31283.9</v>
      </c>
      <c r="E129">
        <v>32283.65</v>
      </c>
      <c r="F129" s="2">
        <v>0.45833333333333331</v>
      </c>
      <c r="G129">
        <v>39600</v>
      </c>
      <c r="H129">
        <v>-3.0967689999999999E-2</v>
      </c>
      <c r="I129" s="9">
        <f t="shared" si="4"/>
        <v>-10.495611287078894</v>
      </c>
      <c r="J129" s="10">
        <f t="shared" si="5"/>
        <v>328.42573825752373</v>
      </c>
      <c r="K129" s="11">
        <f>IF(MAX(J$1:J129)=J129,0,1-J129/MAX(J$1:J129))</f>
        <v>9.7711409721942477E-2</v>
      </c>
    </row>
    <row r="130" spans="1:11" x14ac:dyDescent="0.25">
      <c r="A130" t="s">
        <v>10</v>
      </c>
      <c r="B130" s="1">
        <v>44377.208333333343</v>
      </c>
      <c r="C130" s="1">
        <v>44378.25</v>
      </c>
      <c r="D130">
        <v>34779.4</v>
      </c>
      <c r="E130">
        <v>33511.24</v>
      </c>
      <c r="F130" s="2">
        <v>1.041666666666667</v>
      </c>
      <c r="G130">
        <v>90000</v>
      </c>
      <c r="H130">
        <v>-3.6462960000000003E-2</v>
      </c>
      <c r="I130" s="9">
        <f t="shared" si="4"/>
        <v>-11.975374557054558</v>
      </c>
      <c r="J130" s="10">
        <f t="shared" si="5"/>
        <v>316.45036370046915</v>
      </c>
      <c r="K130" s="11">
        <f>IF(MAX(J$1:J130)=J130,0,1-J130/MAX(J$1:J130))</f>
        <v>0.13061152249770769</v>
      </c>
    </row>
    <row r="131" spans="1:11" x14ac:dyDescent="0.25">
      <c r="A131" t="s">
        <v>11</v>
      </c>
      <c r="B131" s="1">
        <v>44380.416666666657</v>
      </c>
      <c r="C131" s="1">
        <v>44381.875</v>
      </c>
      <c r="D131">
        <v>34603.39</v>
      </c>
      <c r="E131">
        <v>35899.230000000003</v>
      </c>
      <c r="F131" s="2">
        <v>1.458333333333333</v>
      </c>
      <c r="G131">
        <v>126000</v>
      </c>
      <c r="H131">
        <v>-3.60966E-2</v>
      </c>
      <c r="I131" s="9">
        <f t="shared" si="4"/>
        <v>-11.422782198350355</v>
      </c>
      <c r="J131" s="10">
        <f t="shared" si="5"/>
        <v>305.02758150211878</v>
      </c>
      <c r="K131" s="11">
        <f>IF(MAX(J$1:J131)=J131,0,1-J131/MAX(J$1:J131))</f>
        <v>0.16199349061471702</v>
      </c>
    </row>
    <row r="132" spans="1:11" x14ac:dyDescent="0.25">
      <c r="A132" t="s">
        <v>10</v>
      </c>
      <c r="B132" s="1">
        <v>44382.125</v>
      </c>
      <c r="C132" s="1">
        <v>44385</v>
      </c>
      <c r="D132">
        <v>34350.89</v>
      </c>
      <c r="E132">
        <v>33210.449999999997</v>
      </c>
      <c r="F132" s="2">
        <v>2.875</v>
      </c>
      <c r="G132">
        <v>248400</v>
      </c>
      <c r="H132">
        <v>-3.3199720000000002E-2</v>
      </c>
      <c r="I132" s="9">
        <f t="shared" si="4"/>
        <v>-10.126830298147523</v>
      </c>
      <c r="J132" s="10">
        <f t="shared" si="5"/>
        <v>294.90075120397125</v>
      </c>
      <c r="K132" s="11">
        <f>IF(MAX(J$1:J132)=J132,0,1-J132/MAX(J$1:J132))</f>
        <v>0.18981507208448578</v>
      </c>
    </row>
    <row r="133" spans="1:11" x14ac:dyDescent="0.25">
      <c r="A133" t="s">
        <v>11</v>
      </c>
      <c r="B133" s="1">
        <v>44386.958333333343</v>
      </c>
      <c r="C133" s="1">
        <v>44398.166666666657</v>
      </c>
      <c r="D133">
        <v>33815.81</v>
      </c>
      <c r="E133">
        <v>30682.959999999999</v>
      </c>
      <c r="F133" s="2">
        <v>11.20833333333333</v>
      </c>
      <c r="G133">
        <v>968400</v>
      </c>
      <c r="H133">
        <v>0.1021039</v>
      </c>
      <c r="I133" s="9">
        <f t="shared" si="4"/>
        <v>30.11051681085516</v>
      </c>
      <c r="J133" s="10">
        <f t="shared" si="5"/>
        <v>325.01126801482644</v>
      </c>
      <c r="K133" s="11">
        <f>IF(MAX(J$1:J133)=J133,0,1-J133/MAX(J$1:J133))</f>
        <v>0.10709203122309285</v>
      </c>
    </row>
    <row r="134" spans="1:11" x14ac:dyDescent="0.25">
      <c r="A134" t="s">
        <v>10</v>
      </c>
      <c r="B134" s="1">
        <v>44403.875</v>
      </c>
      <c r="C134" s="1">
        <v>44405.708333333343</v>
      </c>
      <c r="D134">
        <v>37119.089999999997</v>
      </c>
      <c r="E134">
        <v>38961</v>
      </c>
      <c r="F134" s="2">
        <v>1.833333333333333</v>
      </c>
      <c r="G134">
        <v>158400</v>
      </c>
      <c r="H134">
        <v>4.9621640000000002E-2</v>
      </c>
      <c r="I134" s="9">
        <f t="shared" si="4"/>
        <v>16.127592137375231</v>
      </c>
      <c r="J134" s="10">
        <f t="shared" si="5"/>
        <v>341.13886015220169</v>
      </c>
      <c r="K134" s="11">
        <f>IF(MAX(J$1:J134)=J134,0,1-J134/MAX(J$1:J134))</f>
        <v>6.2784473443313948E-2</v>
      </c>
    </row>
    <row r="135" spans="1:11" x14ac:dyDescent="0.25">
      <c r="A135" t="s">
        <v>11</v>
      </c>
      <c r="B135" s="1">
        <v>44408.208333333343</v>
      </c>
      <c r="C135" s="1">
        <v>44412.625</v>
      </c>
      <c r="D135">
        <v>41684.019999999997</v>
      </c>
      <c r="E135">
        <v>39302</v>
      </c>
      <c r="F135" s="2">
        <v>4.416666666666667</v>
      </c>
      <c r="G135">
        <v>381600</v>
      </c>
      <c r="H135">
        <v>6.060811E-2</v>
      </c>
      <c r="I135" s="9">
        <f t="shared" si="4"/>
        <v>20.675781561379257</v>
      </c>
      <c r="J135" s="10">
        <f t="shared" si="5"/>
        <v>361.81464171358095</v>
      </c>
      <c r="K135" s="11">
        <f>IF(MAX(J$1:J135)=J135,0,1-J135/MAX(J$1:J135))</f>
        <v>5.981611716058266E-3</v>
      </c>
    </row>
    <row r="136" spans="1:11" x14ac:dyDescent="0.25">
      <c r="A136" t="s">
        <v>10</v>
      </c>
      <c r="B136" s="1">
        <v>44413.416666666657</v>
      </c>
      <c r="C136" s="1">
        <v>44417</v>
      </c>
      <c r="D136">
        <v>38043.43</v>
      </c>
      <c r="E136">
        <v>43185.8</v>
      </c>
      <c r="F136" s="2">
        <v>3.583333333333333</v>
      </c>
      <c r="G136">
        <v>309600</v>
      </c>
      <c r="H136">
        <v>0.13517103999999999</v>
      </c>
      <c r="I136" s="9">
        <f t="shared" si="4"/>
        <v>48.906861407652116</v>
      </c>
      <c r="J136" s="10">
        <f t="shared" si="5"/>
        <v>410.72150312123307</v>
      </c>
      <c r="K136" s="11">
        <f>IF(MAX(J$1:J136)=J136,0,1-J136/MAX(J$1:J136))</f>
        <v>0</v>
      </c>
    </row>
    <row r="137" spans="1:11" x14ac:dyDescent="0.25">
      <c r="A137" t="s">
        <v>11</v>
      </c>
      <c r="B137" s="1">
        <v>44417.5</v>
      </c>
      <c r="C137" s="1">
        <v>44421.25</v>
      </c>
      <c r="D137">
        <v>45675.34</v>
      </c>
      <c r="E137">
        <v>45833.34</v>
      </c>
      <c r="F137" s="2">
        <v>3.75</v>
      </c>
      <c r="G137">
        <v>324000</v>
      </c>
      <c r="H137">
        <v>-3.4472700000000001E-3</v>
      </c>
      <c r="I137" s="9">
        <f t="shared" si="4"/>
        <v>-1.4158679160647332</v>
      </c>
      <c r="J137" s="10">
        <f t="shared" si="5"/>
        <v>409.30563520516836</v>
      </c>
      <c r="K137" s="11">
        <f>IF(MAX(J$1:J137)=J137,0,1-J137/MAX(J$1:J137))</f>
        <v>3.4472700000000023E-3</v>
      </c>
    </row>
    <row r="138" spans="1:11" x14ac:dyDescent="0.25">
      <c r="A138" t="s">
        <v>10</v>
      </c>
      <c r="B138" s="1">
        <v>44423.333333333343</v>
      </c>
      <c r="C138" s="1">
        <v>44424.833333333343</v>
      </c>
      <c r="D138">
        <v>45732.93</v>
      </c>
      <c r="E138">
        <v>46057.67</v>
      </c>
      <c r="F138" s="2">
        <v>1.5</v>
      </c>
      <c r="G138">
        <v>129600</v>
      </c>
      <c r="H138">
        <v>7.1007900000000001E-3</v>
      </c>
      <c r="I138" s="9">
        <f t="shared" si="4"/>
        <v>2.9063933614085076</v>
      </c>
      <c r="J138" s="10">
        <f t="shared" si="5"/>
        <v>412.21202856657686</v>
      </c>
      <c r="K138" s="11">
        <f>IF(MAX(J$1:J138)=J138,0,1-J138/MAX(J$1:J138))</f>
        <v>0</v>
      </c>
    </row>
    <row r="139" spans="1:11" x14ac:dyDescent="0.25">
      <c r="A139" t="s">
        <v>11</v>
      </c>
      <c r="B139" s="1">
        <v>44427.833333333343</v>
      </c>
      <c r="C139" s="1">
        <v>44428.583333333343</v>
      </c>
      <c r="D139">
        <v>46591.72</v>
      </c>
      <c r="E139">
        <v>48550.53</v>
      </c>
      <c r="F139" s="2">
        <v>0.75</v>
      </c>
      <c r="G139">
        <v>64800</v>
      </c>
      <c r="H139">
        <v>-4.0345800000000001E-2</v>
      </c>
      <c r="I139" s="9">
        <f t="shared" si="4"/>
        <v>-16.631024062141396</v>
      </c>
      <c r="J139" s="10">
        <f t="shared" si="5"/>
        <v>395.58100450443544</v>
      </c>
      <c r="K139" s="11">
        <f>IF(MAX(J$1:J139)=J139,0,1-J139/MAX(J$1:J139))</f>
        <v>4.0345800000000098E-2</v>
      </c>
    </row>
    <row r="140" spans="1:11" x14ac:dyDescent="0.25">
      <c r="A140" t="s">
        <v>10</v>
      </c>
      <c r="B140" s="1">
        <v>44432.666666666657</v>
      </c>
      <c r="C140" s="1">
        <v>44434.208333333343</v>
      </c>
      <c r="D140">
        <v>47950.37</v>
      </c>
      <c r="E140">
        <v>47042.36</v>
      </c>
      <c r="F140" s="2">
        <v>1.541666666666667</v>
      </c>
      <c r="G140">
        <v>133200</v>
      </c>
      <c r="H140">
        <v>-1.8936450000000001E-2</v>
      </c>
      <c r="I140" s="9">
        <f t="shared" si="4"/>
        <v>-7.4908999127480165</v>
      </c>
      <c r="J140" s="10">
        <f t="shared" si="5"/>
        <v>388.09010459168741</v>
      </c>
      <c r="K140" s="11">
        <f>IF(MAX(J$1:J140)=J140,0,1-J140/MAX(J$1:J140))</f>
        <v>5.8518243775590117E-2</v>
      </c>
    </row>
    <row r="141" spans="1:11" x14ac:dyDescent="0.25">
      <c r="A141" t="s">
        <v>11</v>
      </c>
      <c r="B141" s="1">
        <v>44436.041666666657</v>
      </c>
      <c r="C141" s="1">
        <v>44440.708333333343</v>
      </c>
      <c r="D141">
        <v>49141.51</v>
      </c>
      <c r="E141">
        <v>48730.01</v>
      </c>
      <c r="F141" s="2">
        <v>4.666666666666667</v>
      </c>
      <c r="G141">
        <v>403200</v>
      </c>
      <c r="H141">
        <v>8.4444900000000007E-3</v>
      </c>
      <c r="I141" s="9">
        <f t="shared" si="4"/>
        <v>3.2772230073234585</v>
      </c>
      <c r="J141" s="10">
        <f t="shared" si="5"/>
        <v>391.36732759901088</v>
      </c>
      <c r="K141" s="11">
        <f>IF(MAX(J$1:J141)=J141,0,1-J141/MAX(J$1:J141))</f>
        <v>5.0567910499970559E-2</v>
      </c>
    </row>
    <row r="142" spans="1:11" x14ac:dyDescent="0.25">
      <c r="A142" t="s">
        <v>11</v>
      </c>
      <c r="B142" s="1">
        <v>44448.708333333343</v>
      </c>
      <c r="C142" s="1">
        <v>44453.291666666657</v>
      </c>
      <c r="D142">
        <v>46766.32</v>
      </c>
      <c r="E142">
        <v>45720.02</v>
      </c>
      <c r="F142" s="2">
        <v>4.583333333333333</v>
      </c>
      <c r="G142">
        <v>396000</v>
      </c>
      <c r="H142">
        <v>2.2884939999999999E-2</v>
      </c>
      <c r="I142" s="9">
        <f t="shared" si="4"/>
        <v>8.9564178100637086</v>
      </c>
      <c r="J142" s="10">
        <f t="shared" si="5"/>
        <v>400.3237454090746</v>
      </c>
      <c r="K142" s="11">
        <f>IF(MAX(J$1:J142)=J142,0,1-J142/MAX(J$1:J142))</f>
        <v>2.8840214097687777E-2</v>
      </c>
    </row>
    <row r="143" spans="1:11" x14ac:dyDescent="0.25">
      <c r="A143" t="s">
        <v>10</v>
      </c>
      <c r="B143" s="1">
        <v>44457.208333333343</v>
      </c>
      <c r="C143" s="1">
        <v>44459.083333333343</v>
      </c>
      <c r="D143">
        <v>48678.99</v>
      </c>
      <c r="E143">
        <v>45938.37</v>
      </c>
      <c r="F143" s="2">
        <v>1.875</v>
      </c>
      <c r="G143">
        <v>162000</v>
      </c>
      <c r="H143">
        <v>-5.6299849999999999E-2</v>
      </c>
      <c r="I143" s="9">
        <f t="shared" si="4"/>
        <v>-22.538166817969088</v>
      </c>
      <c r="J143" s="10">
        <f t="shared" si="5"/>
        <v>377.78557859110549</v>
      </c>
      <c r="K143" s="11">
        <f>IF(MAX(J$1:J143)=J143,0,1-J143/MAX(J$1:J143))</f>
        <v>8.351636437002008E-2</v>
      </c>
    </row>
    <row r="144" spans="1:11" x14ac:dyDescent="0.25">
      <c r="A144" t="s">
        <v>11</v>
      </c>
      <c r="B144" s="1">
        <v>44460.458333333343</v>
      </c>
      <c r="C144" s="1">
        <v>44461.041666666657</v>
      </c>
      <c r="D144">
        <v>43288.97</v>
      </c>
      <c r="E144">
        <v>42199.99</v>
      </c>
      <c r="F144" s="2">
        <v>0.58333333333333337</v>
      </c>
      <c r="G144">
        <v>50400</v>
      </c>
      <c r="H144">
        <v>2.580522E-2</v>
      </c>
      <c r="I144" s="9">
        <f t="shared" si="4"/>
        <v>9.7488399683707669</v>
      </c>
      <c r="J144" s="10">
        <f t="shared" si="5"/>
        <v>387.53441855947625</v>
      </c>
      <c r="K144" s="11">
        <f>IF(MAX(J$1:J144)=J144,0,1-J144/MAX(J$1:J144))</f>
        <v>5.9866302526188631E-2</v>
      </c>
    </row>
    <row r="145" spans="1:11" x14ac:dyDescent="0.25">
      <c r="A145" t="s">
        <v>10</v>
      </c>
      <c r="B145" s="1">
        <v>44463.416666666657</v>
      </c>
      <c r="C145" s="1">
        <v>44465.291666666657</v>
      </c>
      <c r="D145">
        <v>42142.54</v>
      </c>
      <c r="E145">
        <v>41231.339999999997</v>
      </c>
      <c r="F145" s="2">
        <v>1.875</v>
      </c>
      <c r="G145">
        <v>162000</v>
      </c>
      <c r="H145">
        <v>-2.162186E-2</v>
      </c>
      <c r="I145" s="9">
        <f t="shared" si="4"/>
        <v>-8.3792149432743965</v>
      </c>
      <c r="J145" s="10">
        <f t="shared" si="5"/>
        <v>379.15520361620185</v>
      </c>
      <c r="K145" s="11">
        <f>IF(MAX(J$1:J145)=J145,0,1-J145/MAX(J$1:J145))</f>
        <v>8.0193741714249756E-2</v>
      </c>
    </row>
    <row r="146" spans="1:11" x14ac:dyDescent="0.25">
      <c r="A146" t="s">
        <v>11</v>
      </c>
      <c r="B146" s="1">
        <v>44465.416666666657</v>
      </c>
      <c r="C146" s="1">
        <v>44469.041666666657</v>
      </c>
      <c r="D146">
        <v>43003.37</v>
      </c>
      <c r="E146">
        <v>42965.41</v>
      </c>
      <c r="F146" s="2">
        <v>3.625</v>
      </c>
      <c r="G146">
        <v>313200</v>
      </c>
      <c r="H146">
        <v>8.8349999999999995E-4</v>
      </c>
      <c r="I146" s="9">
        <f t="shared" ref="I146:I209" si="6">IF(P$1,H146*J145*P$3,H146*P$2*P$3)</f>
        <v>0.3349836223949143</v>
      </c>
      <c r="J146" s="10">
        <f t="shared" ref="J146:J209" si="7">I146+J145</f>
        <v>379.49018723859677</v>
      </c>
      <c r="K146" s="11">
        <f>IF(MAX(J$1:J146)=J146,0,1-J146/MAX(J$1:J146))</f>
        <v>7.9381092885054239E-2</v>
      </c>
    </row>
    <row r="147" spans="1:11" x14ac:dyDescent="0.25">
      <c r="A147" t="s">
        <v>10</v>
      </c>
      <c r="B147" s="1">
        <v>44482.25</v>
      </c>
      <c r="C147" s="1">
        <v>44486.833333333343</v>
      </c>
      <c r="D147">
        <v>55358.28</v>
      </c>
      <c r="E147">
        <v>59401.120000000003</v>
      </c>
      <c r="F147" s="2">
        <v>4.583333333333333</v>
      </c>
      <c r="G147">
        <v>396000</v>
      </c>
      <c r="H147">
        <v>7.3030449999999997E-2</v>
      </c>
      <c r="I147" s="9">
        <f t="shared" si="6"/>
        <v>27.714339144618979</v>
      </c>
      <c r="J147" s="10">
        <f t="shared" si="7"/>
        <v>407.20452638321575</v>
      </c>
      <c r="K147" s="11">
        <f>IF(MAX(J$1:J147)=J147,0,1-J147/MAX(J$1:J147))</f>
        <v>1.2147879819941587E-2</v>
      </c>
    </row>
    <row r="148" spans="1:11" x14ac:dyDescent="0.25">
      <c r="A148" t="s">
        <v>11</v>
      </c>
      <c r="B148" s="1">
        <v>44487.041666666657</v>
      </c>
      <c r="C148" s="1">
        <v>44488.666666666657</v>
      </c>
      <c r="D148">
        <v>62098.05</v>
      </c>
      <c r="E148">
        <v>63172.17</v>
      </c>
      <c r="F148" s="2">
        <v>1.625</v>
      </c>
      <c r="G148">
        <v>140400</v>
      </c>
      <c r="H148">
        <v>-1.700306E-2</v>
      </c>
      <c r="I148" s="9">
        <f t="shared" si="6"/>
        <v>-6.9237229943654004</v>
      </c>
      <c r="J148" s="10">
        <f t="shared" si="7"/>
        <v>400.28080338885036</v>
      </c>
      <c r="K148" s="11">
        <f>IF(MAX(J$1:J148)=J148,0,1-J148/MAX(J$1:J148))</f>
        <v>2.8944388690490319E-2</v>
      </c>
    </row>
    <row r="149" spans="1:11" x14ac:dyDescent="0.25">
      <c r="A149" t="s">
        <v>10</v>
      </c>
      <c r="B149" s="1">
        <v>44490.625</v>
      </c>
      <c r="C149" s="1">
        <v>44491.625</v>
      </c>
      <c r="D149">
        <v>62971.199999999997</v>
      </c>
      <c r="E149">
        <v>60690.94</v>
      </c>
      <c r="F149" s="2">
        <v>1</v>
      </c>
      <c r="G149">
        <v>86400</v>
      </c>
      <c r="H149">
        <v>-3.6211159999999999E-2</v>
      </c>
      <c r="I149" s="9">
        <f t="shared" si="6"/>
        <v>-14.494632216442202</v>
      </c>
      <c r="J149" s="10">
        <f t="shared" si="7"/>
        <v>385.78617117240816</v>
      </c>
      <c r="K149" s="11">
        <f>IF(MAX(J$1:J149)=J149,0,1-J149/MAX(J$1:J149))</f>
        <v>6.4107438800516836E-2</v>
      </c>
    </row>
    <row r="150" spans="1:11" x14ac:dyDescent="0.25">
      <c r="A150" t="s">
        <v>11</v>
      </c>
      <c r="B150" s="1">
        <v>44494.458333333343</v>
      </c>
      <c r="C150" s="1">
        <v>44497.375</v>
      </c>
      <c r="D150">
        <v>62759.19</v>
      </c>
      <c r="E150">
        <v>61049.57</v>
      </c>
      <c r="F150" s="2">
        <v>2.916666666666667</v>
      </c>
      <c r="G150">
        <v>252000</v>
      </c>
      <c r="H150">
        <v>2.8003799999999999E-2</v>
      </c>
      <c r="I150" s="9">
        <f t="shared" si="6"/>
        <v>10.803478780277883</v>
      </c>
      <c r="J150" s="10">
        <f t="shared" si="7"/>
        <v>396.58964995268605</v>
      </c>
      <c r="K150" s="11">
        <f>IF(MAX(J$1:J150)=J150,0,1-J150/MAX(J$1:J150))</f>
        <v>3.7898890695198695E-2</v>
      </c>
    </row>
    <row r="151" spans="1:11" x14ac:dyDescent="0.25">
      <c r="A151" t="s">
        <v>10</v>
      </c>
      <c r="B151" s="1">
        <v>44501.166666666657</v>
      </c>
      <c r="C151" s="1">
        <v>44504.458333333343</v>
      </c>
      <c r="D151">
        <v>60501.62</v>
      </c>
      <c r="E151">
        <v>61447.22</v>
      </c>
      <c r="F151" s="2">
        <v>3.291666666666667</v>
      </c>
      <c r="G151">
        <v>284400</v>
      </c>
      <c r="H151">
        <v>1.562933E-2</v>
      </c>
      <c r="I151" s="9">
        <f t="shared" si="6"/>
        <v>6.1984305136950146</v>
      </c>
      <c r="J151" s="10">
        <f t="shared" si="7"/>
        <v>402.78808046638107</v>
      </c>
      <c r="K151" s="11">
        <f>IF(MAX(J$1:J151)=J151,0,1-J151/MAX(J$1:J151))</f>
        <v>2.2861894964507856E-2</v>
      </c>
    </row>
    <row r="152" spans="1:11" x14ac:dyDescent="0.25">
      <c r="A152" t="s">
        <v>11</v>
      </c>
      <c r="B152" s="1">
        <v>44507.916666666657</v>
      </c>
      <c r="C152" s="1">
        <v>44508.208333333343</v>
      </c>
      <c r="D152">
        <v>62824.98</v>
      </c>
      <c r="E152">
        <v>65451.74</v>
      </c>
      <c r="F152" s="2">
        <v>0.29166666666666669</v>
      </c>
      <c r="G152">
        <v>25200</v>
      </c>
      <c r="H152">
        <v>-4.013278E-2</v>
      </c>
      <c r="I152" s="9">
        <f t="shared" si="6"/>
        <v>-16.165005419979568</v>
      </c>
      <c r="J152" s="10">
        <f t="shared" si="7"/>
        <v>386.62307504640148</v>
      </c>
      <c r="K152" s="11">
        <f>IF(MAX(J$1:J152)=J152,0,1-J152/MAX(J$1:J152))</f>
        <v>6.2077163563514226E-2</v>
      </c>
    </row>
    <row r="153" spans="1:11" x14ac:dyDescent="0.25">
      <c r="A153" t="s">
        <v>10</v>
      </c>
      <c r="B153" s="1">
        <v>44510.875</v>
      </c>
      <c r="C153" s="1">
        <v>44516</v>
      </c>
      <c r="D153">
        <v>64251.23</v>
      </c>
      <c r="E153">
        <v>62540.03</v>
      </c>
      <c r="F153" s="2">
        <v>5.125</v>
      </c>
      <c r="G153">
        <v>442800</v>
      </c>
      <c r="H153">
        <v>-2.6632949999999999E-2</v>
      </c>
      <c r="I153" s="9">
        <f t="shared" si="6"/>
        <v>-10.296913026557059</v>
      </c>
      <c r="J153" s="10">
        <f t="shared" si="7"/>
        <v>376.32616201984445</v>
      </c>
      <c r="K153" s="11">
        <f>IF(MAX(J$1:J153)=J153,0,1-J153/MAX(J$1:J153))</f>
        <v>8.7056815570185297E-2</v>
      </c>
    </row>
    <row r="154" spans="1:11" x14ac:dyDescent="0.25">
      <c r="A154" t="s">
        <v>11</v>
      </c>
      <c r="B154" s="1">
        <v>44519.708333333343</v>
      </c>
      <c r="C154" s="1">
        <v>44525.5</v>
      </c>
      <c r="D154">
        <v>57971.77</v>
      </c>
      <c r="E154">
        <v>58654.91</v>
      </c>
      <c r="F154" s="2">
        <v>5.791666666666667</v>
      </c>
      <c r="G154">
        <v>500400</v>
      </c>
      <c r="H154">
        <v>-1.1646770000000001E-2</v>
      </c>
      <c r="I154" s="9">
        <f t="shared" si="6"/>
        <v>-4.3829842540278641</v>
      </c>
      <c r="J154" s="10">
        <f t="shared" si="7"/>
        <v>371.94317776581659</v>
      </c>
      <c r="K154" s="11">
        <f>IF(MAX(J$1:J154)=J154,0,1-J154/MAX(J$1:J154))</f>
        <v>9.7689654862306852E-2</v>
      </c>
    </row>
    <row r="155" spans="1:11" x14ac:dyDescent="0.25">
      <c r="A155" t="s">
        <v>10</v>
      </c>
      <c r="B155" s="1">
        <v>44526.375</v>
      </c>
      <c r="C155" s="1">
        <v>44530.208333333343</v>
      </c>
      <c r="D155">
        <v>54874.23</v>
      </c>
      <c r="E155">
        <v>56286.07</v>
      </c>
      <c r="F155" s="2">
        <v>3.833333333333333</v>
      </c>
      <c r="G155">
        <v>331200</v>
      </c>
      <c r="H155">
        <v>2.5728649999999999E-2</v>
      </c>
      <c r="I155" s="9">
        <f t="shared" si="6"/>
        <v>9.5695958406244763</v>
      </c>
      <c r="J155" s="10">
        <f t="shared" si="7"/>
        <v>381.51277360644104</v>
      </c>
      <c r="K155" s="11">
        <f>IF(MAX(J$1:J155)=J155,0,1-J155/MAX(J$1:J155))</f>
        <v>7.4474427800879983E-2</v>
      </c>
    </row>
    <row r="156" spans="1:11" x14ac:dyDescent="0.25">
      <c r="A156" t="s">
        <v>11</v>
      </c>
      <c r="B156" s="1">
        <v>44531.666666666657</v>
      </c>
      <c r="C156" s="1">
        <v>44534.75</v>
      </c>
      <c r="D156">
        <v>58430.46</v>
      </c>
      <c r="E156">
        <v>48866.12</v>
      </c>
      <c r="F156" s="2">
        <v>3.083333333333333</v>
      </c>
      <c r="G156">
        <v>266400</v>
      </c>
      <c r="H156">
        <v>0.19572538</v>
      </c>
      <c r="I156" s="9">
        <f t="shared" si="6"/>
        <v>74.671732588974649</v>
      </c>
      <c r="J156" s="10">
        <f t="shared" si="7"/>
        <v>456.18450619541568</v>
      </c>
      <c r="K156" s="11">
        <f>IF(MAX(J$1:J156)=J156,0,1-J156/MAX(J$1:J156))</f>
        <v>0</v>
      </c>
    </row>
    <row r="157" spans="1:11" x14ac:dyDescent="0.25">
      <c r="A157" t="s">
        <v>10</v>
      </c>
      <c r="B157" s="1">
        <v>44536.416666666657</v>
      </c>
      <c r="C157" s="1">
        <v>44538.416666666657</v>
      </c>
      <c r="D157">
        <v>47483.23</v>
      </c>
      <c r="E157">
        <v>49223.47</v>
      </c>
      <c r="F157" s="2">
        <v>2</v>
      </c>
      <c r="G157">
        <v>172800</v>
      </c>
      <c r="H157">
        <v>3.6649569999999999E-2</v>
      </c>
      <c r="I157" s="9">
        <f t="shared" si="6"/>
        <v>16.718965992724321</v>
      </c>
      <c r="J157" s="10">
        <f t="shared" si="7"/>
        <v>472.90347218813997</v>
      </c>
      <c r="K157" s="11">
        <f>IF(MAX(J$1:J157)=J157,0,1-J157/MAX(J$1:J157))</f>
        <v>0</v>
      </c>
    </row>
    <row r="158" spans="1:11" x14ac:dyDescent="0.25">
      <c r="A158" t="s">
        <v>11</v>
      </c>
      <c r="B158" s="1">
        <v>44540.583333333343</v>
      </c>
      <c r="C158" s="1">
        <v>44541.958333333343</v>
      </c>
      <c r="D158">
        <v>48275.5</v>
      </c>
      <c r="E158">
        <v>49389.99</v>
      </c>
      <c r="F158" s="2">
        <v>1.375</v>
      </c>
      <c r="G158">
        <v>118800</v>
      </c>
      <c r="H158">
        <v>-2.2565100000000001E-2</v>
      </c>
      <c r="I158" s="9">
        <f t="shared" si="6"/>
        <v>-10.671114140272598</v>
      </c>
      <c r="J158" s="10">
        <f t="shared" si="7"/>
        <v>462.23235804786736</v>
      </c>
      <c r="K158" s="11">
        <f>IF(MAX(J$1:J158)=J158,0,1-J158/MAX(J$1:J158))</f>
        <v>2.2565100000000005E-2</v>
      </c>
    </row>
    <row r="159" spans="1:11" x14ac:dyDescent="0.25">
      <c r="A159" t="s">
        <v>10</v>
      </c>
      <c r="B159" s="1">
        <v>44543.583333333343</v>
      </c>
      <c r="C159" s="1">
        <v>44545.625</v>
      </c>
      <c r="D159">
        <v>47958.62</v>
      </c>
      <c r="E159">
        <v>46632.31</v>
      </c>
      <c r="F159" s="2">
        <v>2.041666666666667</v>
      </c>
      <c r="G159">
        <v>176400</v>
      </c>
      <c r="H159">
        <v>-2.7655300000000001E-2</v>
      </c>
      <c r="I159" s="9">
        <f t="shared" si="6"/>
        <v>-12.783174531521187</v>
      </c>
      <c r="J159" s="10">
        <f t="shared" si="7"/>
        <v>449.44918351634618</v>
      </c>
      <c r="K159" s="11">
        <f>IF(MAX(J$1:J159)=J159,0,1-J159/MAX(J$1:J159))</f>
        <v>4.9596355389969982E-2</v>
      </c>
    </row>
    <row r="160" spans="1:11" x14ac:dyDescent="0.25">
      <c r="A160" t="s">
        <v>11</v>
      </c>
      <c r="B160" s="1">
        <v>44545.875</v>
      </c>
      <c r="C160" s="1">
        <v>44549.125</v>
      </c>
      <c r="D160">
        <v>49168.89</v>
      </c>
      <c r="E160">
        <v>47712.38</v>
      </c>
      <c r="F160" s="2">
        <v>3.25</v>
      </c>
      <c r="G160">
        <v>280800</v>
      </c>
      <c r="H160">
        <v>3.0526879999999999E-2</v>
      </c>
      <c r="I160" s="9">
        <f t="shared" si="6"/>
        <v>13.720281291301477</v>
      </c>
      <c r="J160" s="10">
        <f t="shared" si="7"/>
        <v>463.16946480764767</v>
      </c>
      <c r="K160" s="11">
        <f>IF(MAX(J$1:J160)=J160,0,1-J160/MAX(J$1:J160))</f>
        <v>2.0583497379396909E-2</v>
      </c>
    </row>
    <row r="161" spans="1:11" x14ac:dyDescent="0.25">
      <c r="A161" t="s">
        <v>10</v>
      </c>
      <c r="B161" s="1">
        <v>44550.416666666657</v>
      </c>
      <c r="C161" s="1">
        <v>44558.083333333343</v>
      </c>
      <c r="D161">
        <v>45882.54</v>
      </c>
      <c r="E161">
        <v>49775.31</v>
      </c>
      <c r="F161" s="2">
        <v>7.666666666666667</v>
      </c>
      <c r="G161">
        <v>662400</v>
      </c>
      <c r="H161">
        <v>8.484208E-2</v>
      </c>
      <c r="I161" s="9">
        <f t="shared" si="6"/>
        <v>39.296260786767625</v>
      </c>
      <c r="J161" s="10">
        <f t="shared" si="7"/>
        <v>502.46572559441529</v>
      </c>
      <c r="K161" s="11">
        <f>IF(MAX(J$1:J161)=J161,0,1-J161/MAX(J$1:J161))</f>
        <v>0</v>
      </c>
    </row>
    <row r="162" spans="1:11" x14ac:dyDescent="0.25">
      <c r="A162" t="s">
        <v>11</v>
      </c>
      <c r="B162" s="1">
        <v>44561.375</v>
      </c>
      <c r="C162" s="1">
        <v>44562.708333333343</v>
      </c>
      <c r="D162">
        <v>48291.96</v>
      </c>
      <c r="E162">
        <v>47754.48</v>
      </c>
      <c r="F162" s="2">
        <v>1.333333333333333</v>
      </c>
      <c r="G162">
        <v>115200</v>
      </c>
      <c r="H162">
        <v>1.1255070000000001E-2</v>
      </c>
      <c r="I162" s="9">
        <f t="shared" si="6"/>
        <v>5.6552869141659361</v>
      </c>
      <c r="J162" s="10">
        <f t="shared" si="7"/>
        <v>508.1210125085812</v>
      </c>
      <c r="K162" s="11">
        <f>IF(MAX(J$1:J162)=J162,0,1-J162/MAX(J$1:J162))</f>
        <v>0</v>
      </c>
    </row>
    <row r="163" spans="1:11" x14ac:dyDescent="0.25">
      <c r="A163" t="s">
        <v>10</v>
      </c>
      <c r="B163" s="1">
        <v>44565.791666666657</v>
      </c>
      <c r="C163" s="1">
        <v>44566.791666666657</v>
      </c>
      <c r="D163">
        <v>46052.36</v>
      </c>
      <c r="E163">
        <v>44685.93</v>
      </c>
      <c r="F163" s="2">
        <v>1</v>
      </c>
      <c r="G163">
        <v>86400</v>
      </c>
      <c r="H163">
        <v>-2.967123E-2</v>
      </c>
      <c r="I163" s="9">
        <f t="shared" si="6"/>
        <v>-15.076575429974989</v>
      </c>
      <c r="J163" s="10">
        <f t="shared" si="7"/>
        <v>493.04443707860622</v>
      </c>
      <c r="K163" s="11">
        <f>IF(MAX(J$1:J163)=J163,0,1-J163/MAX(J$1:J163))</f>
        <v>2.9671229999999937E-2</v>
      </c>
    </row>
    <row r="164" spans="1:11" x14ac:dyDescent="0.25">
      <c r="A164" t="s">
        <v>11</v>
      </c>
      <c r="B164" s="1">
        <v>44570.833333333343</v>
      </c>
      <c r="C164" s="1">
        <v>44572.666666666657</v>
      </c>
      <c r="D164">
        <v>42439.38</v>
      </c>
      <c r="E164">
        <v>42705.24</v>
      </c>
      <c r="F164" s="2">
        <v>1.833333333333333</v>
      </c>
      <c r="G164">
        <v>158400</v>
      </c>
      <c r="H164">
        <v>-6.2254700000000003E-3</v>
      </c>
      <c r="I164" s="9">
        <f t="shared" si="6"/>
        <v>-3.0694333516997507</v>
      </c>
      <c r="J164" s="10">
        <f t="shared" si="7"/>
        <v>489.97500372690649</v>
      </c>
      <c r="K164" s="11">
        <f>IF(MAX(J$1:J164)=J164,0,1-J164/MAX(J$1:J164))</f>
        <v>3.5711982647771867E-2</v>
      </c>
    </row>
    <row r="165" spans="1:11" x14ac:dyDescent="0.25">
      <c r="A165" t="s">
        <v>10</v>
      </c>
      <c r="B165" s="1">
        <v>44575.458333333343</v>
      </c>
      <c r="C165" s="1">
        <v>44578.875</v>
      </c>
      <c r="D165">
        <v>42012.94</v>
      </c>
      <c r="E165">
        <v>41724.199999999997</v>
      </c>
      <c r="F165" s="2">
        <v>3.416666666666667</v>
      </c>
      <c r="G165">
        <v>295200</v>
      </c>
      <c r="H165">
        <v>-6.8726400000000002E-3</v>
      </c>
      <c r="I165" s="9">
        <f t="shared" si="6"/>
        <v>-3.3674218096136865</v>
      </c>
      <c r="J165" s="10">
        <f t="shared" si="7"/>
        <v>486.6075819172928</v>
      </c>
      <c r="K165" s="11">
        <f>IF(MAX(J$1:J165)=J165,0,1-J165/MAX(J$1:J165))</f>
        <v>4.2339187047347404E-2</v>
      </c>
    </row>
    <row r="166" spans="1:11" x14ac:dyDescent="0.25">
      <c r="A166" t="s">
        <v>11</v>
      </c>
      <c r="B166" s="1">
        <v>44581.666666666657</v>
      </c>
      <c r="C166" s="1">
        <v>44584.333333333343</v>
      </c>
      <c r="D166">
        <v>43274.78</v>
      </c>
      <c r="E166">
        <v>35846.769999999997</v>
      </c>
      <c r="F166" s="2">
        <v>2.666666666666667</v>
      </c>
      <c r="G166">
        <v>230400</v>
      </c>
      <c r="H166">
        <v>0.2072156</v>
      </c>
      <c r="I166" s="9">
        <f t="shared" si="6"/>
        <v>100.83268205154098</v>
      </c>
      <c r="J166" s="10">
        <f t="shared" si="7"/>
        <v>587.44026396883373</v>
      </c>
      <c r="K166" s="11">
        <f>IF(MAX(J$1:J166)=J166,0,1-J166/MAX(J$1:J166))</f>
        <v>0</v>
      </c>
    </row>
    <row r="167" spans="1:11" x14ac:dyDescent="0.25">
      <c r="A167" t="s">
        <v>10</v>
      </c>
      <c r="B167" s="1">
        <v>44585.458333333343</v>
      </c>
      <c r="C167" s="1">
        <v>44587.875</v>
      </c>
      <c r="D167">
        <v>33697.11</v>
      </c>
      <c r="E167">
        <v>36323.08</v>
      </c>
      <c r="F167" s="2">
        <v>2.416666666666667</v>
      </c>
      <c r="G167">
        <v>208800</v>
      </c>
      <c r="H167">
        <v>7.7928639999999993E-2</v>
      </c>
      <c r="I167" s="9">
        <f t="shared" si="6"/>
        <v>45.778420852332211</v>
      </c>
      <c r="J167" s="10">
        <f t="shared" si="7"/>
        <v>633.21868482116599</v>
      </c>
      <c r="K167" s="11">
        <f>IF(MAX(J$1:J167)=J167,0,1-J167/MAX(J$1:J167))</f>
        <v>0</v>
      </c>
    </row>
    <row r="168" spans="1:11" x14ac:dyDescent="0.25">
      <c r="A168" t="s">
        <v>11</v>
      </c>
      <c r="B168" s="1">
        <v>44589</v>
      </c>
      <c r="C168" s="1">
        <v>44589.833333333343</v>
      </c>
      <c r="D168">
        <v>37157.269999999997</v>
      </c>
      <c r="E168">
        <v>37758.01</v>
      </c>
      <c r="F168" s="2">
        <v>0.83333333333333337</v>
      </c>
      <c r="G168">
        <v>72000</v>
      </c>
      <c r="H168">
        <v>-1.5910270000000001E-2</v>
      </c>
      <c r="I168" s="9">
        <f t="shared" si="6"/>
        <v>-10.074680244549652</v>
      </c>
      <c r="J168" s="10">
        <f t="shared" si="7"/>
        <v>623.14400457661634</v>
      </c>
      <c r="K168" s="11">
        <f>IF(MAX(J$1:J168)=J168,0,1-J168/MAX(J$1:J168))</f>
        <v>1.5910270000000004E-2</v>
      </c>
    </row>
    <row r="169" spans="1:11" x14ac:dyDescent="0.25">
      <c r="A169" t="s">
        <v>10</v>
      </c>
      <c r="B169" s="1">
        <v>44592.083333333343</v>
      </c>
      <c r="C169" s="1">
        <v>44594.625</v>
      </c>
      <c r="D169">
        <v>36993.58</v>
      </c>
      <c r="E169">
        <v>37429.78</v>
      </c>
      <c r="F169" s="2">
        <v>2.541666666666667</v>
      </c>
      <c r="G169">
        <v>219600</v>
      </c>
      <c r="H169">
        <v>1.179124E-2</v>
      </c>
      <c r="I169" s="9">
        <f t="shared" si="6"/>
        <v>7.3476405125239816</v>
      </c>
      <c r="J169" s="10">
        <f t="shared" si="7"/>
        <v>630.49164508914032</v>
      </c>
      <c r="K169" s="11">
        <f>IF(MAX(J$1:J169)=J169,0,1-J169/MAX(J$1:J169))</f>
        <v>4.3066318120348335E-3</v>
      </c>
    </row>
    <row r="170" spans="1:11" x14ac:dyDescent="0.25">
      <c r="A170" t="s">
        <v>11</v>
      </c>
      <c r="B170" s="1">
        <v>44596.291666666657</v>
      </c>
      <c r="C170" s="1">
        <v>44596.625</v>
      </c>
      <c r="D170">
        <v>37869.31</v>
      </c>
      <c r="E170">
        <v>39490.870000000003</v>
      </c>
      <c r="F170" s="2">
        <v>0.33333333333333331</v>
      </c>
      <c r="G170">
        <v>28800</v>
      </c>
      <c r="H170">
        <v>-4.1061640000000003E-2</v>
      </c>
      <c r="I170" s="9">
        <f t="shared" si="6"/>
        <v>-25.889020953658051</v>
      </c>
      <c r="J170" s="10">
        <f t="shared" si="7"/>
        <v>604.6026241354823</v>
      </c>
      <c r="K170" s="11">
        <f>IF(MAX(J$1:J170)=J170,0,1-J170/MAX(J$1:J170))</f>
        <v>4.5191434446956391E-2</v>
      </c>
    </row>
    <row r="171" spans="1:11" x14ac:dyDescent="0.25">
      <c r="A171" t="s">
        <v>10</v>
      </c>
      <c r="B171" s="1">
        <v>44600.708333333343</v>
      </c>
      <c r="C171" s="1">
        <v>44602.958333333343</v>
      </c>
      <c r="D171">
        <v>42953.86</v>
      </c>
      <c r="E171">
        <v>43495.44</v>
      </c>
      <c r="F171" s="2">
        <v>2.25</v>
      </c>
      <c r="G171">
        <v>194400</v>
      </c>
      <c r="H171">
        <v>1.260841E-2</v>
      </c>
      <c r="I171" s="9">
        <f t="shared" si="6"/>
        <v>7.6230777721760568</v>
      </c>
      <c r="J171" s="10">
        <f t="shared" si="7"/>
        <v>612.22570190765839</v>
      </c>
      <c r="K171" s="11">
        <f>IF(MAX(J$1:J171)=J171,0,1-J171/MAX(J$1:J171))</f>
        <v>3.3152816580951705E-2</v>
      </c>
    </row>
    <row r="172" spans="1:11" x14ac:dyDescent="0.25">
      <c r="A172" t="s">
        <v>11</v>
      </c>
      <c r="B172" s="1">
        <v>44607.125</v>
      </c>
      <c r="C172" s="1">
        <v>44614.583333333343</v>
      </c>
      <c r="D172">
        <v>43567.76</v>
      </c>
      <c r="E172">
        <v>38140.19</v>
      </c>
      <c r="F172" s="2">
        <v>7.458333333333333</v>
      </c>
      <c r="G172">
        <v>644400</v>
      </c>
      <c r="H172">
        <v>0.14230578999999999</v>
      </c>
      <c r="I172" s="9">
        <f t="shared" si="6"/>
        <v>87.123262168273826</v>
      </c>
      <c r="J172" s="10">
        <f t="shared" si="7"/>
        <v>699.34896407593226</v>
      </c>
      <c r="K172" s="11">
        <f>IF(MAX(J$1:J172)=J172,0,1-J172/MAX(J$1:J172))</f>
        <v>0</v>
      </c>
    </row>
    <row r="173" spans="1:11" x14ac:dyDescent="0.25">
      <c r="A173" t="s">
        <v>10</v>
      </c>
      <c r="B173" s="1">
        <v>44616</v>
      </c>
      <c r="C173" s="1">
        <v>44616.125</v>
      </c>
      <c r="D173">
        <v>36755.82</v>
      </c>
      <c r="E173">
        <v>34936.89</v>
      </c>
      <c r="F173" s="2">
        <v>0.125</v>
      </c>
      <c r="G173">
        <v>10800</v>
      </c>
      <c r="H173">
        <v>-4.9486860000000001E-2</v>
      </c>
      <c r="I173" s="9">
        <f t="shared" si="6"/>
        <v>-34.608584276370692</v>
      </c>
      <c r="J173" s="10">
        <f t="shared" si="7"/>
        <v>664.74037979956154</v>
      </c>
      <c r="K173" s="11">
        <f>IF(MAX(J$1:J173)=J173,0,1-J173/MAX(J$1:J173))</f>
        <v>4.9486860000000021E-2</v>
      </c>
    </row>
    <row r="174" spans="1:11" x14ac:dyDescent="0.25">
      <c r="A174" t="s">
        <v>11</v>
      </c>
      <c r="B174" s="1">
        <v>44616.708333333343</v>
      </c>
      <c r="C174" s="1">
        <v>44616.791666666657</v>
      </c>
      <c r="D174">
        <v>35831.85</v>
      </c>
      <c r="E174">
        <v>37300</v>
      </c>
      <c r="F174" s="2">
        <v>8.3333333333333329E-2</v>
      </c>
      <c r="G174">
        <v>7200</v>
      </c>
      <c r="H174">
        <v>-3.9360590000000001E-2</v>
      </c>
      <c r="I174" s="9">
        <f t="shared" si="6"/>
        <v>-26.164573545734825</v>
      </c>
      <c r="J174" s="10">
        <f t="shared" si="7"/>
        <v>638.57580625382673</v>
      </c>
      <c r="K174" s="11">
        <f>IF(MAX(J$1:J174)=J174,0,1-J174/MAX(J$1:J174))</f>
        <v>8.68996179931526E-2</v>
      </c>
    </row>
    <row r="175" spans="1:11" x14ac:dyDescent="0.25">
      <c r="A175" t="s">
        <v>10</v>
      </c>
      <c r="B175" s="1">
        <v>44619.833333333343</v>
      </c>
      <c r="C175" s="1">
        <v>44623.625</v>
      </c>
      <c r="D175">
        <v>37966.6</v>
      </c>
      <c r="E175">
        <v>42547.34</v>
      </c>
      <c r="F175" s="2">
        <v>3.791666666666667</v>
      </c>
      <c r="G175">
        <v>327600</v>
      </c>
      <c r="H175">
        <v>0.12065184</v>
      </c>
      <c r="I175" s="9">
        <f t="shared" si="6"/>
        <v>77.045346004007698</v>
      </c>
      <c r="J175" s="10">
        <f t="shared" si="7"/>
        <v>715.62115225783441</v>
      </c>
      <c r="K175" s="11">
        <f>IF(MAX(J$1:J175)=J175,0,1-J175/MAX(J$1:J175))</f>
        <v>0</v>
      </c>
    </row>
    <row r="176" spans="1:11" x14ac:dyDescent="0.25">
      <c r="A176" t="s">
        <v>11</v>
      </c>
      <c r="B176" s="1">
        <v>44628.458333333343</v>
      </c>
      <c r="C176" s="1">
        <v>44629.125</v>
      </c>
      <c r="D176">
        <v>38983.050000000003</v>
      </c>
      <c r="E176">
        <v>41217.730000000003</v>
      </c>
      <c r="F176" s="2">
        <v>0.66666666666666663</v>
      </c>
      <c r="G176">
        <v>57600</v>
      </c>
      <c r="H176">
        <v>-5.4216470000000003E-2</v>
      </c>
      <c r="I176" s="9">
        <f t="shared" si="6"/>
        <v>-38.798452732752317</v>
      </c>
      <c r="J176" s="10">
        <f t="shared" si="7"/>
        <v>676.82269952508204</v>
      </c>
      <c r="K176" s="11">
        <f>IF(MAX(J$1:J176)=J176,0,1-J176/MAX(J$1:J176))</f>
        <v>5.4216470000000072E-2</v>
      </c>
    </row>
    <row r="177" spans="1:11" x14ac:dyDescent="0.25">
      <c r="A177" t="s">
        <v>10</v>
      </c>
      <c r="B177" s="1">
        <v>44630.125</v>
      </c>
      <c r="C177" s="1">
        <v>44630.416666666657</v>
      </c>
      <c r="D177">
        <v>40768.51</v>
      </c>
      <c r="E177">
        <v>39051.74</v>
      </c>
      <c r="F177" s="2">
        <v>0.29166666666666669</v>
      </c>
      <c r="G177">
        <v>25200</v>
      </c>
      <c r="H177">
        <v>-4.21102E-2</v>
      </c>
      <c r="I177" s="9">
        <f t="shared" si="6"/>
        <v>-28.501139241541111</v>
      </c>
      <c r="J177" s="10">
        <f t="shared" si="7"/>
        <v>648.32156028354098</v>
      </c>
      <c r="K177" s="11">
        <f>IF(MAX(J$1:J177)=J177,0,1-J177/MAX(J$1:J177))</f>
        <v>9.4043603605005965E-2</v>
      </c>
    </row>
    <row r="178" spans="1:11" x14ac:dyDescent="0.25">
      <c r="A178" t="s">
        <v>11</v>
      </c>
      <c r="B178" s="1">
        <v>44631.541666666657</v>
      </c>
      <c r="C178" s="1">
        <v>44634.916666666657</v>
      </c>
      <c r="D178">
        <v>39258.6</v>
      </c>
      <c r="E178">
        <v>39326.120000000003</v>
      </c>
      <c r="F178" s="2">
        <v>3.375</v>
      </c>
      <c r="G178">
        <v>291600</v>
      </c>
      <c r="H178">
        <v>-1.71693E-3</v>
      </c>
      <c r="I178" s="9">
        <f t="shared" si="6"/>
        <v>-1.1131227364976199</v>
      </c>
      <c r="J178" s="10">
        <f t="shared" si="7"/>
        <v>647.20843754704333</v>
      </c>
      <c r="K178" s="11">
        <f>IF(MAX(J$1:J178)=J178,0,1-J178/MAX(J$1:J178))</f>
        <v>9.5599067320668474E-2</v>
      </c>
    </row>
    <row r="179" spans="1:11" x14ac:dyDescent="0.25">
      <c r="A179" t="s">
        <v>10</v>
      </c>
      <c r="B179" s="1">
        <v>44636.166666666657</v>
      </c>
      <c r="C179" s="1">
        <v>44651.666666666657</v>
      </c>
      <c r="D179">
        <v>39113.85</v>
      </c>
      <c r="E179">
        <v>45688.800000000003</v>
      </c>
      <c r="F179" s="2">
        <v>15.5</v>
      </c>
      <c r="G179">
        <v>1339200</v>
      </c>
      <c r="H179">
        <v>0.16809774999999999</v>
      </c>
      <c r="I179" s="9">
        <f t="shared" si="6"/>
        <v>108.7942821326735</v>
      </c>
      <c r="J179" s="10">
        <f t="shared" si="7"/>
        <v>756.00271967971685</v>
      </c>
      <c r="K179" s="11">
        <f>IF(MAX(J$1:J179)=J179,0,1-J179/MAX(J$1:J179))</f>
        <v>0</v>
      </c>
    </row>
    <row r="180" spans="1:11" x14ac:dyDescent="0.25">
      <c r="A180" t="s">
        <v>11</v>
      </c>
      <c r="B180" s="1">
        <v>44652.666666666657</v>
      </c>
      <c r="C180" s="1">
        <v>44664.625</v>
      </c>
      <c r="D180">
        <v>46025.29</v>
      </c>
      <c r="E180">
        <v>41158.18</v>
      </c>
      <c r="F180" s="2">
        <v>11.95833333333333</v>
      </c>
      <c r="G180">
        <v>1033200</v>
      </c>
      <c r="H180">
        <v>0.11825376999999999</v>
      </c>
      <c r="I180" s="9">
        <f t="shared" si="6"/>
        <v>89.400171732379704</v>
      </c>
      <c r="J180" s="10">
        <f t="shared" si="7"/>
        <v>845.40289141209655</v>
      </c>
      <c r="K180" s="11">
        <f>IF(MAX(J$1:J180)=J180,0,1-J180/MAX(J$1:J180))</f>
        <v>0</v>
      </c>
    </row>
    <row r="181" spans="1:11" x14ac:dyDescent="0.25">
      <c r="A181" t="s">
        <v>10</v>
      </c>
      <c r="B181" s="1">
        <v>44665.791666666657</v>
      </c>
      <c r="C181" s="1">
        <v>44669.166666666657</v>
      </c>
      <c r="D181">
        <v>39775.82</v>
      </c>
      <c r="E181">
        <v>38819.06</v>
      </c>
      <c r="F181" s="2">
        <v>3.375</v>
      </c>
      <c r="G181">
        <v>291600</v>
      </c>
      <c r="H181">
        <v>-2.4053809999999998E-2</v>
      </c>
      <c r="I181" s="9">
        <f t="shared" si="6"/>
        <v>-20.335160523477199</v>
      </c>
      <c r="J181" s="10">
        <f t="shared" si="7"/>
        <v>825.06773088861939</v>
      </c>
      <c r="K181" s="11">
        <f>IF(MAX(J$1:J181)=J181,0,1-J181/MAX(J$1:J181))</f>
        <v>2.4053809999999953E-2</v>
      </c>
    </row>
    <row r="182" spans="1:11" x14ac:dyDescent="0.25">
      <c r="A182" t="s">
        <v>11</v>
      </c>
      <c r="B182" s="1">
        <v>44669.833333333343</v>
      </c>
      <c r="C182" s="1">
        <v>44672.416666666657</v>
      </c>
      <c r="D182">
        <v>40664.26</v>
      </c>
      <c r="E182">
        <v>42254.13</v>
      </c>
      <c r="F182" s="2">
        <v>2.583333333333333</v>
      </c>
      <c r="G182">
        <v>223200</v>
      </c>
      <c r="H182">
        <v>-3.7626380000000001E-2</v>
      </c>
      <c r="I182" s="9">
        <f t="shared" si="6"/>
        <v>-31.044311968152932</v>
      </c>
      <c r="J182" s="10">
        <f t="shared" si="7"/>
        <v>794.0234189204665</v>
      </c>
      <c r="K182" s="11">
        <f>IF(MAX(J$1:J182)=J182,0,1-J182/MAX(J$1:J182))</f>
        <v>6.0775132204492155E-2</v>
      </c>
    </row>
    <row r="183" spans="1:11" x14ac:dyDescent="0.25">
      <c r="A183" t="s">
        <v>10</v>
      </c>
      <c r="B183" s="1">
        <v>44672.875</v>
      </c>
      <c r="C183" s="1">
        <v>44676</v>
      </c>
      <c r="D183">
        <v>40726.46</v>
      </c>
      <c r="E183">
        <v>38855.47</v>
      </c>
      <c r="F183" s="2">
        <v>3.125</v>
      </c>
      <c r="G183">
        <v>270000</v>
      </c>
      <c r="H183">
        <v>-4.5940399999999999E-2</v>
      </c>
      <c r="I183" s="9">
        <f t="shared" si="6"/>
        <v>-36.477753474573795</v>
      </c>
      <c r="J183" s="10">
        <f t="shared" si="7"/>
        <v>757.54566544589272</v>
      </c>
      <c r="K183" s="11">
        <f>IF(MAX(J$1:J183)=J183,0,1-J183/MAX(J$1:J183))</f>
        <v>0.10392349832096481</v>
      </c>
    </row>
    <row r="184" spans="1:11" x14ac:dyDescent="0.25">
      <c r="A184" t="s">
        <v>11</v>
      </c>
      <c r="B184" s="1">
        <v>44676.833333333343</v>
      </c>
      <c r="C184" s="1">
        <v>44679.333333333343</v>
      </c>
      <c r="D184">
        <v>40185.339999999997</v>
      </c>
      <c r="E184">
        <v>39634.269999999997</v>
      </c>
      <c r="F184" s="2">
        <v>2.5</v>
      </c>
      <c r="G184">
        <v>216000</v>
      </c>
      <c r="H184">
        <v>1.390388E-2</v>
      </c>
      <c r="I184" s="9">
        <f t="shared" si="6"/>
        <v>10.532824026879839</v>
      </c>
      <c r="J184" s="10">
        <f t="shared" si="7"/>
        <v>768.07848947277262</v>
      </c>
      <c r="K184" s="11">
        <f>IF(MAX(J$1:J184)=J184,0,1-J184/MAX(J$1:J184))</f>
        <v>9.1464558170799681E-2</v>
      </c>
    </row>
    <row r="185" spans="1:11" x14ac:dyDescent="0.25">
      <c r="A185" t="s">
        <v>10</v>
      </c>
      <c r="B185" s="1">
        <v>44680.708333333343</v>
      </c>
      <c r="C185" s="1">
        <v>44686.583333333343</v>
      </c>
      <c r="D185">
        <v>38642.239999999998</v>
      </c>
      <c r="E185">
        <v>38209</v>
      </c>
      <c r="F185" s="2">
        <v>5.875</v>
      </c>
      <c r="G185">
        <v>507600</v>
      </c>
      <c r="H185">
        <v>-1.1211570000000001E-2</v>
      </c>
      <c r="I185" s="9">
        <f t="shared" si="6"/>
        <v>-8.611365750218253</v>
      </c>
      <c r="J185" s="10">
        <f t="shared" si="7"/>
        <v>759.46712372255433</v>
      </c>
      <c r="K185" s="11">
        <f>IF(MAX(J$1:J185)=J185,0,1-J185/MAX(J$1:J185))</f>
        <v>0.10165066687434865</v>
      </c>
    </row>
    <row r="186" spans="1:11" x14ac:dyDescent="0.25">
      <c r="A186" t="s">
        <v>11</v>
      </c>
      <c r="B186" s="1">
        <v>44691.291666666657</v>
      </c>
      <c r="C186" s="1">
        <v>44692.083333333343</v>
      </c>
      <c r="D186">
        <v>31609.78</v>
      </c>
      <c r="E186">
        <v>31479.82</v>
      </c>
      <c r="F186" s="2">
        <v>0.79166666666666663</v>
      </c>
      <c r="G186">
        <v>68400</v>
      </c>
      <c r="H186">
        <v>4.1283600000000002E-3</v>
      </c>
      <c r="I186" s="9">
        <f t="shared" si="6"/>
        <v>3.1353536948912444</v>
      </c>
      <c r="J186" s="10">
        <f t="shared" si="7"/>
        <v>762.60247741744558</v>
      </c>
      <c r="K186" s="11">
        <f>IF(MAX(J$1:J186)=J186,0,1-J186/MAX(J$1:J186))</f>
        <v>9.7941957421446069E-2</v>
      </c>
    </row>
    <row r="187" spans="1:11" x14ac:dyDescent="0.25">
      <c r="A187" t="s">
        <v>10</v>
      </c>
      <c r="B187" s="1">
        <v>44692.541666666657</v>
      </c>
      <c r="C187" s="1">
        <v>44692.666666666657</v>
      </c>
      <c r="D187">
        <v>31231.96</v>
      </c>
      <c r="E187">
        <v>30327.19</v>
      </c>
      <c r="F187" s="2">
        <v>0.125</v>
      </c>
      <c r="G187">
        <v>10800</v>
      </c>
      <c r="H187">
        <v>-2.896936E-2</v>
      </c>
      <c r="I187" s="9">
        <f t="shared" si="6"/>
        <v>-22.092105705197852</v>
      </c>
      <c r="J187" s="10">
        <f t="shared" si="7"/>
        <v>740.51037171224777</v>
      </c>
      <c r="K187" s="11">
        <f>IF(MAX(J$1:J187)=J187,0,1-J187/MAX(J$1:J187))</f>
        <v>0.12407400159779947</v>
      </c>
    </row>
    <row r="188" spans="1:11" x14ac:dyDescent="0.25">
      <c r="A188" t="s">
        <v>11</v>
      </c>
      <c r="B188" s="1">
        <v>44693.041666666657</v>
      </c>
      <c r="C188" s="1">
        <v>44693.416666666657</v>
      </c>
      <c r="D188">
        <v>29227.17</v>
      </c>
      <c r="E188">
        <v>28622.32</v>
      </c>
      <c r="F188" s="2">
        <v>0.375</v>
      </c>
      <c r="G188">
        <v>32400</v>
      </c>
      <c r="H188">
        <v>2.1132109999999999E-2</v>
      </c>
      <c r="I188" s="9">
        <f t="shared" si="6"/>
        <v>15.648546631164107</v>
      </c>
      <c r="J188" s="10">
        <f t="shared" si="7"/>
        <v>756.15891834341187</v>
      </c>
      <c r="K188" s="11">
        <f>IF(MAX(J$1:J188)=J188,0,1-J188/MAX(J$1:J188))</f>
        <v>0.10556383704770433</v>
      </c>
    </row>
    <row r="189" spans="1:11" x14ac:dyDescent="0.25">
      <c r="A189" t="s">
        <v>10</v>
      </c>
      <c r="B189" s="1">
        <v>44693.791666666657</v>
      </c>
      <c r="C189" s="1">
        <v>44694.958333333343</v>
      </c>
      <c r="D189">
        <v>28641.15</v>
      </c>
      <c r="E189">
        <v>29287.05</v>
      </c>
      <c r="F189" s="2">
        <v>1.166666666666667</v>
      </c>
      <c r="G189">
        <v>100800</v>
      </c>
      <c r="H189">
        <v>2.2551470000000001E-2</v>
      </c>
      <c r="I189" s="9">
        <f t="shared" si="6"/>
        <v>17.052495162253901</v>
      </c>
      <c r="J189" s="10">
        <f t="shared" si="7"/>
        <v>773.21141350566575</v>
      </c>
      <c r="K189" s="11">
        <f>IF(MAX(J$1:J189)=J189,0,1-J189/MAX(J$1:J189))</f>
        <v>8.5392986751970601E-2</v>
      </c>
    </row>
    <row r="190" spans="1:11" x14ac:dyDescent="0.25">
      <c r="A190" t="s">
        <v>11</v>
      </c>
      <c r="B190" s="1">
        <v>44695.958333333343</v>
      </c>
      <c r="C190" s="1">
        <v>44696.833333333343</v>
      </c>
      <c r="D190">
        <v>30086.74</v>
      </c>
      <c r="E190">
        <v>31058.19</v>
      </c>
      <c r="F190" s="2">
        <v>0.875</v>
      </c>
      <c r="G190">
        <v>75600</v>
      </c>
      <c r="H190">
        <v>-3.1278380000000001E-2</v>
      </c>
      <c r="I190" s="9">
        <f t="shared" si="6"/>
        <v>-24.184800411967345</v>
      </c>
      <c r="J190" s="10">
        <f t="shared" si="7"/>
        <v>749.02661309369842</v>
      </c>
      <c r="K190" s="11">
        <f>IF(MAX(J$1:J190)=J190,0,1-J190/MAX(J$1:J190))</f>
        <v>0.11400041246300752</v>
      </c>
    </row>
    <row r="191" spans="1:11" x14ac:dyDescent="0.25">
      <c r="A191" t="s">
        <v>10</v>
      </c>
      <c r="B191" s="1">
        <v>44697.291666666657</v>
      </c>
      <c r="C191" s="1">
        <v>44699.541666666657</v>
      </c>
      <c r="D191">
        <v>29593.89</v>
      </c>
      <c r="E191">
        <v>29348.78</v>
      </c>
      <c r="F191" s="2">
        <v>2.25</v>
      </c>
      <c r="G191">
        <v>194400</v>
      </c>
      <c r="H191">
        <v>-8.2824500000000002E-3</v>
      </c>
      <c r="I191" s="9">
        <f t="shared" si="6"/>
        <v>-6.2037754716179023</v>
      </c>
      <c r="J191" s="10">
        <f t="shared" si="7"/>
        <v>742.82283762208056</v>
      </c>
      <c r="K191" s="11">
        <f>IF(MAX(J$1:J191)=J191,0,1-J191/MAX(J$1:J191))</f>
        <v>0.12133865974680325</v>
      </c>
    </row>
    <row r="192" spans="1:11" x14ac:dyDescent="0.25">
      <c r="A192" t="s">
        <v>11</v>
      </c>
      <c r="B192" s="1">
        <v>44700.666666666657</v>
      </c>
      <c r="C192" s="1">
        <v>44703.375</v>
      </c>
      <c r="D192">
        <v>30153.02</v>
      </c>
      <c r="E192">
        <v>30140.78</v>
      </c>
      <c r="F192" s="2">
        <v>2.708333333333333</v>
      </c>
      <c r="G192">
        <v>234000</v>
      </c>
      <c r="H192">
        <v>4.0609000000000001E-4</v>
      </c>
      <c r="I192" s="9">
        <f t="shared" si="6"/>
        <v>0.3016529261299507</v>
      </c>
      <c r="J192" s="10">
        <f t="shared" si="7"/>
        <v>743.12449054821047</v>
      </c>
      <c r="K192" s="11">
        <f>IF(MAX(J$1:J192)=J192,0,1-J192/MAX(J$1:J192))</f>
        <v>0.12098184416313984</v>
      </c>
    </row>
    <row r="193" spans="1:11" x14ac:dyDescent="0.25">
      <c r="A193" t="s">
        <v>10</v>
      </c>
      <c r="B193" s="1">
        <v>44704.833333333343</v>
      </c>
      <c r="C193" s="1">
        <v>44707.5</v>
      </c>
      <c r="D193">
        <v>29345.89</v>
      </c>
      <c r="E193">
        <v>28951.46</v>
      </c>
      <c r="F193" s="2">
        <v>2.666666666666667</v>
      </c>
      <c r="G193">
        <v>230400</v>
      </c>
      <c r="H193">
        <v>-1.344072E-2</v>
      </c>
      <c r="I193" s="9">
        <f t="shared" si="6"/>
        <v>-9.9881282026011426</v>
      </c>
      <c r="J193" s="10">
        <f t="shared" si="7"/>
        <v>733.13636234560931</v>
      </c>
      <c r="K193" s="11">
        <f>IF(MAX(J$1:J193)=J193,0,1-J193/MAX(J$1:J193))</f>
        <v>0.13279648107065944</v>
      </c>
    </row>
    <row r="194" spans="1:11" x14ac:dyDescent="0.25">
      <c r="A194" t="s">
        <v>11</v>
      </c>
      <c r="B194" s="1">
        <v>44711.166666666657</v>
      </c>
      <c r="C194" s="1">
        <v>44711.875</v>
      </c>
      <c r="D194">
        <v>30332.84</v>
      </c>
      <c r="E194">
        <v>31807.98</v>
      </c>
      <c r="F194" s="2">
        <v>0.70833333333333337</v>
      </c>
      <c r="G194">
        <v>61200</v>
      </c>
      <c r="H194">
        <v>-4.637641E-2</v>
      </c>
      <c r="I194" s="9">
        <f t="shared" si="6"/>
        <v>-34.000232526048542</v>
      </c>
      <c r="J194" s="10">
        <f t="shared" si="7"/>
        <v>699.13612981956078</v>
      </c>
      <c r="K194" s="11">
        <f>IF(MAX(J$1:J194)=J194,0,1-J194/MAX(J$1:J194))</f>
        <v>0.17301426701796929</v>
      </c>
    </row>
    <row r="195" spans="1:11" x14ac:dyDescent="0.25">
      <c r="A195" t="s">
        <v>10</v>
      </c>
      <c r="B195" s="1">
        <v>44713.666666666657</v>
      </c>
      <c r="C195" s="1">
        <v>44719</v>
      </c>
      <c r="D195">
        <v>30419.62</v>
      </c>
      <c r="E195">
        <v>30197.77</v>
      </c>
      <c r="F195" s="2">
        <v>5.333333333333333</v>
      </c>
      <c r="G195">
        <v>460800</v>
      </c>
      <c r="H195">
        <v>-7.2929900000000001E-3</v>
      </c>
      <c r="I195" s="9">
        <f t="shared" si="6"/>
        <v>-5.098792803412759</v>
      </c>
      <c r="J195" s="10">
        <f t="shared" si="7"/>
        <v>694.03733701614806</v>
      </c>
      <c r="K195" s="11">
        <f>IF(MAX(J$1:J195)=J195,0,1-J195/MAX(J$1:J195))</f>
        <v>0.17904546569874991</v>
      </c>
    </row>
    <row r="196" spans="1:11" x14ac:dyDescent="0.25">
      <c r="A196" t="s">
        <v>11</v>
      </c>
      <c r="B196" s="1">
        <v>44719.916666666657</v>
      </c>
      <c r="C196" s="1">
        <v>44725.666666666657</v>
      </c>
      <c r="D196">
        <v>31259.96</v>
      </c>
      <c r="E196">
        <v>23733.48</v>
      </c>
      <c r="F196" s="2">
        <v>5.75</v>
      </c>
      <c r="G196">
        <v>496800</v>
      </c>
      <c r="H196">
        <v>0.31712500999999998</v>
      </c>
      <c r="I196" s="9">
        <f t="shared" si="6"/>
        <v>220.09659744161931</v>
      </c>
      <c r="J196" s="10">
        <f t="shared" si="7"/>
        <v>914.1339344577674</v>
      </c>
      <c r="K196" s="11">
        <f>IF(MAX(J$1:J196)=J196,0,1-J196/MAX(J$1:J196))</f>
        <v>0</v>
      </c>
    </row>
    <row r="197" spans="1:11" x14ac:dyDescent="0.25">
      <c r="A197" t="s">
        <v>10</v>
      </c>
      <c r="B197" s="1">
        <v>44725.958333333343</v>
      </c>
      <c r="C197" s="1">
        <v>44726.041666666657</v>
      </c>
      <c r="D197">
        <v>22487.41</v>
      </c>
      <c r="E197">
        <v>20855</v>
      </c>
      <c r="F197" s="2">
        <v>8.3333333333333329E-2</v>
      </c>
      <c r="G197">
        <v>7200</v>
      </c>
      <c r="H197">
        <v>-7.2592169999999998E-2</v>
      </c>
      <c r="I197" s="9">
        <f t="shared" si="6"/>
        <v>-66.358965972927109</v>
      </c>
      <c r="J197" s="10">
        <f t="shared" si="7"/>
        <v>847.77496848484031</v>
      </c>
      <c r="K197" s="11">
        <f>IF(MAX(J$1:J197)=J197,0,1-J197/MAX(J$1:J197))</f>
        <v>7.2592169999999956E-2</v>
      </c>
    </row>
    <row r="198" spans="1:11" x14ac:dyDescent="0.25">
      <c r="A198" t="s">
        <v>11</v>
      </c>
      <c r="B198" s="1">
        <v>44726.166666666657</v>
      </c>
      <c r="C198" s="1">
        <v>44726.291666666657</v>
      </c>
      <c r="D198">
        <v>21977.83</v>
      </c>
      <c r="E198">
        <v>22877.52</v>
      </c>
      <c r="F198" s="2">
        <v>0.125</v>
      </c>
      <c r="G198">
        <v>10800</v>
      </c>
      <c r="H198">
        <v>-3.9326380000000001E-2</v>
      </c>
      <c r="I198" s="9">
        <f t="shared" si="6"/>
        <v>-33.339920565122853</v>
      </c>
      <c r="J198" s="10">
        <f t="shared" si="7"/>
        <v>814.43504791971748</v>
      </c>
      <c r="K198" s="11">
        <f>IF(MAX(J$1:J198)=J198,0,1-J198/MAX(J$1:J198))</f>
        <v>0.10906376273755536</v>
      </c>
    </row>
    <row r="199" spans="1:11" x14ac:dyDescent="0.25">
      <c r="A199" t="s">
        <v>10</v>
      </c>
      <c r="B199" s="1">
        <v>44726.916666666657</v>
      </c>
      <c r="C199" s="1">
        <v>44727.166666666657</v>
      </c>
      <c r="D199">
        <v>21598.93</v>
      </c>
      <c r="E199">
        <v>21148.79</v>
      </c>
      <c r="F199" s="2">
        <v>0.25</v>
      </c>
      <c r="G199">
        <v>21600</v>
      </c>
      <c r="H199">
        <v>-2.0840850000000001E-2</v>
      </c>
      <c r="I199" s="9">
        <f t="shared" si="6"/>
        <v>-16.973518668437645</v>
      </c>
      <c r="J199" s="10">
        <f t="shared" si="7"/>
        <v>797.46152925127979</v>
      </c>
      <c r="K199" s="11">
        <f>IF(MAX(J$1:J199)=J199,0,1-J199/MAX(J$1:J199))</f>
        <v>0.12763163121790644</v>
      </c>
    </row>
    <row r="200" spans="1:11" x14ac:dyDescent="0.25">
      <c r="A200" t="s">
        <v>11</v>
      </c>
      <c r="B200" s="1">
        <v>44727.583333333343</v>
      </c>
      <c r="C200" s="1">
        <v>44727.791666666657</v>
      </c>
      <c r="D200">
        <v>21215.09</v>
      </c>
      <c r="E200">
        <v>21632.04</v>
      </c>
      <c r="F200" s="2">
        <v>0.20833333333333329</v>
      </c>
      <c r="G200">
        <v>18000</v>
      </c>
      <c r="H200">
        <v>-1.9274650000000001E-2</v>
      </c>
      <c r="I200" s="9">
        <f t="shared" si="6"/>
        <v>-15.370791864783181</v>
      </c>
      <c r="J200" s="10">
        <f t="shared" si="7"/>
        <v>782.09073738649658</v>
      </c>
      <c r="K200" s="11">
        <f>IF(MAX(J$1:J200)=J200,0,1-J200/MAX(J$1:J200))</f>
        <v>0.14444622619725223</v>
      </c>
    </row>
    <row r="201" spans="1:11" x14ac:dyDescent="0.25">
      <c r="A201" t="s">
        <v>10</v>
      </c>
      <c r="B201" s="1">
        <v>44728.333333333343</v>
      </c>
      <c r="C201" s="1">
        <v>44728.791666666657</v>
      </c>
      <c r="D201">
        <v>21786.97</v>
      </c>
      <c r="E201">
        <v>20875.48</v>
      </c>
      <c r="F201" s="2">
        <v>0.45833333333333331</v>
      </c>
      <c r="G201">
        <v>39600</v>
      </c>
      <c r="H201">
        <v>-4.1836470000000001E-2</v>
      </c>
      <c r="I201" s="9">
        <f t="shared" si="6"/>
        <v>-32.719915671948044</v>
      </c>
      <c r="J201" s="10">
        <f t="shared" si="7"/>
        <v>749.37082171454858</v>
      </c>
      <c r="K201" s="11">
        <f>IF(MAX(J$1:J201)=J201,0,1-J201/MAX(J$1:J201))</f>
        <v>0.18023957598833762</v>
      </c>
    </row>
    <row r="202" spans="1:11" x14ac:dyDescent="0.25">
      <c r="A202" t="s">
        <v>11</v>
      </c>
      <c r="B202" s="1">
        <v>44730.958333333343</v>
      </c>
      <c r="C202" s="1">
        <v>44731.375</v>
      </c>
      <c r="D202">
        <v>18970.79</v>
      </c>
      <c r="E202">
        <v>19006.11</v>
      </c>
      <c r="F202" s="2">
        <v>0.41666666666666669</v>
      </c>
      <c r="G202">
        <v>36000</v>
      </c>
      <c r="H202">
        <v>-1.8583499999999999E-3</v>
      </c>
      <c r="I202" s="9">
        <f t="shared" si="6"/>
        <v>-1.3925932665332312</v>
      </c>
      <c r="J202" s="10">
        <f t="shared" si="7"/>
        <v>747.97822844801533</v>
      </c>
      <c r="K202" s="11">
        <f>IF(MAX(J$1:J202)=J202,0,1-J202/MAX(J$1:J202))</f>
        <v>0.18176297777229977</v>
      </c>
    </row>
    <row r="203" spans="1:11" x14ac:dyDescent="0.25">
      <c r="A203" t="s">
        <v>10</v>
      </c>
      <c r="B203" s="1">
        <v>44732.083333333343</v>
      </c>
      <c r="C203" s="1">
        <v>44732.708333333343</v>
      </c>
      <c r="D203">
        <v>19946.18</v>
      </c>
      <c r="E203">
        <v>19977.599999999999</v>
      </c>
      <c r="F203" s="2">
        <v>0.625</v>
      </c>
      <c r="G203">
        <v>54000</v>
      </c>
      <c r="H203">
        <v>1.5752400000000001E-3</v>
      </c>
      <c r="I203" s="9">
        <f t="shared" si="6"/>
        <v>1.1782452245804518</v>
      </c>
      <c r="J203" s="10">
        <f t="shared" si="7"/>
        <v>749.15647367259578</v>
      </c>
      <c r="K203" s="11">
        <f>IF(MAX(J$1:J203)=J203,0,1-J203/MAX(J$1:J203))</f>
        <v>0.18047405808540573</v>
      </c>
    </row>
    <row r="204" spans="1:11" x14ac:dyDescent="0.25">
      <c r="A204" t="s">
        <v>11</v>
      </c>
      <c r="B204" s="1">
        <v>44733.291666666657</v>
      </c>
      <c r="C204" s="1">
        <v>44735.375</v>
      </c>
      <c r="D204">
        <v>21120.28</v>
      </c>
      <c r="E204">
        <v>20746.400000000001</v>
      </c>
      <c r="F204" s="2">
        <v>2.083333333333333</v>
      </c>
      <c r="G204">
        <v>180000</v>
      </c>
      <c r="H204">
        <v>1.802144E-2</v>
      </c>
      <c r="I204" s="9">
        <f t="shared" si="6"/>
        <v>13.500878440902264</v>
      </c>
      <c r="J204" s="10">
        <f t="shared" si="7"/>
        <v>762.65735211349806</v>
      </c>
      <c r="K204" s="11">
        <f>IF(MAX(J$1:J204)=J204,0,1-J204/MAX(J$1:J204))</f>
        <v>0.16570502049474845</v>
      </c>
    </row>
    <row r="205" spans="1:11" x14ac:dyDescent="0.25">
      <c r="A205" t="s">
        <v>10</v>
      </c>
      <c r="B205" s="1">
        <v>44739.583333333343</v>
      </c>
      <c r="C205" s="1">
        <v>44740.791666666657</v>
      </c>
      <c r="D205">
        <v>20820.509999999998</v>
      </c>
      <c r="E205">
        <v>20255.009999999998</v>
      </c>
      <c r="F205" s="2">
        <v>1.208333333333333</v>
      </c>
      <c r="G205">
        <v>104400</v>
      </c>
      <c r="H205">
        <v>-2.7160719999999999E-2</v>
      </c>
      <c r="I205" s="9">
        <f t="shared" si="6"/>
        <v>-20.714322796696127</v>
      </c>
      <c r="J205" s="10">
        <f t="shared" si="7"/>
        <v>741.94302931680193</v>
      </c>
      <c r="K205" s="11">
        <f>IF(MAX(J$1:J205)=J205,0,1-J205/MAX(J$1:J205))</f>
        <v>0.18836507283049631</v>
      </c>
    </row>
    <row r="206" spans="1:11" x14ac:dyDescent="0.25">
      <c r="A206" t="s">
        <v>11</v>
      </c>
      <c r="B206" s="1">
        <v>44743.125</v>
      </c>
      <c r="C206" s="1">
        <v>44746.458333333343</v>
      </c>
      <c r="D206">
        <v>19730.759999999998</v>
      </c>
      <c r="E206">
        <v>19806.490000000002</v>
      </c>
      <c r="F206" s="2">
        <v>3.333333333333333</v>
      </c>
      <c r="G206">
        <v>288000</v>
      </c>
      <c r="H206">
        <v>-3.8234900000000001E-3</v>
      </c>
      <c r="I206" s="9">
        <f t="shared" si="6"/>
        <v>-2.836811753162499</v>
      </c>
      <c r="J206" s="10">
        <f t="shared" si="7"/>
        <v>739.10621756363946</v>
      </c>
      <c r="K206" s="11">
        <f>IF(MAX(J$1:J206)=J206,0,1-J206/MAX(J$1:J206))</f>
        <v>0.19146835085817959</v>
      </c>
    </row>
    <row r="207" spans="1:11" x14ac:dyDescent="0.25">
      <c r="A207" t="s">
        <v>10</v>
      </c>
      <c r="B207" s="1">
        <v>44747.5</v>
      </c>
      <c r="C207" s="1">
        <v>44752.541666666657</v>
      </c>
      <c r="D207">
        <v>19373.75</v>
      </c>
      <c r="E207">
        <v>21080</v>
      </c>
      <c r="F207" s="2">
        <v>5.041666666666667</v>
      </c>
      <c r="G207">
        <v>435600</v>
      </c>
      <c r="H207">
        <v>8.8070200000000001E-2</v>
      </c>
      <c r="I207" s="9">
        <f t="shared" si="6"/>
        <v>65.093232402073241</v>
      </c>
      <c r="J207" s="10">
        <f t="shared" si="7"/>
        <v>804.19944996571269</v>
      </c>
      <c r="K207" s="11">
        <f>IF(MAX(J$1:J207)=J207,0,1-J207/MAX(J$1:J207))</f>
        <v>0.12026080681192963</v>
      </c>
    </row>
    <row r="208" spans="1:11" x14ac:dyDescent="0.25">
      <c r="A208" t="s">
        <v>11</v>
      </c>
      <c r="B208" s="1">
        <v>44756.041666666657</v>
      </c>
      <c r="C208" s="1">
        <v>44756.708333333343</v>
      </c>
      <c r="D208">
        <v>20277.84</v>
      </c>
      <c r="E208">
        <v>20738.169999999998</v>
      </c>
      <c r="F208" s="2">
        <v>0.66666666666666663</v>
      </c>
      <c r="G208">
        <v>57600</v>
      </c>
      <c r="H208">
        <v>-2.2197229999999998E-2</v>
      </c>
      <c r="I208" s="9">
        <f t="shared" si="6"/>
        <v>-17.851000156762414</v>
      </c>
      <c r="J208" s="10">
        <f t="shared" si="7"/>
        <v>786.34844980895025</v>
      </c>
      <c r="K208" s="11">
        <f>IF(MAX(J$1:J208)=J208,0,1-J208/MAX(J$1:J208))</f>
        <v>0.13978858002313965</v>
      </c>
    </row>
    <row r="209" spans="1:11" x14ac:dyDescent="0.25">
      <c r="A209" t="s">
        <v>10</v>
      </c>
      <c r="B209" s="1">
        <v>44760.833333333343</v>
      </c>
      <c r="C209" s="1">
        <v>44762.958333333343</v>
      </c>
      <c r="D209">
        <v>21493.18</v>
      </c>
      <c r="E209">
        <v>23223.3</v>
      </c>
      <c r="F209" s="2">
        <v>2.125</v>
      </c>
      <c r="G209">
        <v>183600</v>
      </c>
      <c r="H209">
        <v>8.0496230000000002E-2</v>
      </c>
      <c r="I209" s="9">
        <f t="shared" si="6"/>
        <v>63.298085675964714</v>
      </c>
      <c r="J209" s="10">
        <f t="shared" si="7"/>
        <v>849.64653548491492</v>
      </c>
      <c r="K209" s="11">
        <f>IF(MAX(J$1:J209)=J209,0,1-J209/MAX(J$1:J209))</f>
        <v>7.0544803712055737E-2</v>
      </c>
    </row>
    <row r="210" spans="1:11" x14ac:dyDescent="0.25">
      <c r="A210" t="s">
        <v>11</v>
      </c>
      <c r="B210" s="1">
        <v>44764.5</v>
      </c>
      <c r="C210" s="1">
        <v>44769.708333333343</v>
      </c>
      <c r="D210">
        <v>23590.07</v>
      </c>
      <c r="E210">
        <v>21620.55</v>
      </c>
      <c r="F210" s="2">
        <v>5.208333333333333</v>
      </c>
      <c r="G210">
        <v>450000</v>
      </c>
      <c r="H210">
        <v>9.1094809999999998E-2</v>
      </c>
      <c r="I210" s="9">
        <f t="shared" ref="I210:I246" si="8">IF(P$1,H210*J209*P$3,H210*P$2*P$3)</f>
        <v>77.398389717156576</v>
      </c>
      <c r="J210" s="10">
        <f t="shared" ref="J210:J246" si="9">I210+J209</f>
        <v>927.04492520207145</v>
      </c>
      <c r="K210" s="11">
        <f>IF(MAX(J$1:J210)=J210,0,1-J210/MAX(J$1:J210))</f>
        <v>0</v>
      </c>
    </row>
    <row r="211" spans="1:11" x14ac:dyDescent="0.25">
      <c r="A211" t="s">
        <v>10</v>
      </c>
      <c r="B211" s="1">
        <v>44773.375</v>
      </c>
      <c r="C211" s="1">
        <v>44775.125</v>
      </c>
      <c r="D211">
        <v>23752.27</v>
      </c>
      <c r="E211">
        <v>22853.11</v>
      </c>
      <c r="F211" s="2">
        <v>1.75</v>
      </c>
      <c r="G211">
        <v>151200</v>
      </c>
      <c r="H211">
        <v>-3.7855750000000001E-2</v>
      </c>
      <c r="I211" s="9">
        <f t="shared" si="8"/>
        <v>-35.093980927218318</v>
      </c>
      <c r="J211" s="10">
        <f t="shared" si="9"/>
        <v>891.9509442748531</v>
      </c>
      <c r="K211" s="11">
        <f>IF(MAX(J$1:J211)=J211,0,1-J211/MAX(J$1:J211))</f>
        <v>3.7855750000000077E-2</v>
      </c>
    </row>
    <row r="212" spans="1:11" x14ac:dyDescent="0.25">
      <c r="A212" t="s">
        <v>11</v>
      </c>
      <c r="B212" s="1">
        <v>44778.5</v>
      </c>
      <c r="C212" s="1">
        <v>44781.25</v>
      </c>
      <c r="D212">
        <v>23018.93</v>
      </c>
      <c r="E212">
        <v>23729.49</v>
      </c>
      <c r="F212" s="2">
        <v>2.75</v>
      </c>
      <c r="G212">
        <v>237600</v>
      </c>
      <c r="H212">
        <v>-2.9944169999999999E-2</v>
      </c>
      <c r="I212" s="9">
        <f t="shared" si="8"/>
        <v>-26.708730707026728</v>
      </c>
      <c r="J212" s="10">
        <f t="shared" si="9"/>
        <v>865.24221356782641</v>
      </c>
      <c r="K212" s="11">
        <f>IF(MAX(J$1:J212)=J212,0,1-J212/MAX(J$1:J212))</f>
        <v>6.6666360986522455E-2</v>
      </c>
    </row>
    <row r="213" spans="1:11" x14ac:dyDescent="0.25">
      <c r="A213" t="s">
        <v>10</v>
      </c>
      <c r="B213" s="1">
        <v>44782.583333333343</v>
      </c>
      <c r="C213" s="1">
        <v>44785.416666666657</v>
      </c>
      <c r="D213">
        <v>23098.85</v>
      </c>
      <c r="E213">
        <v>23747.98</v>
      </c>
      <c r="F213" s="2">
        <v>2.833333333333333</v>
      </c>
      <c r="G213">
        <v>244800</v>
      </c>
      <c r="H213">
        <v>2.810226E-2</v>
      </c>
      <c r="I213" s="9">
        <f t="shared" si="8"/>
        <v>24.315261648658584</v>
      </c>
      <c r="J213" s="10">
        <f t="shared" si="9"/>
        <v>889.55747521648505</v>
      </c>
      <c r="K213" s="11">
        <f>IF(MAX(J$1:J213)=J213,0,1-J213/MAX(J$1:J213))</f>
        <v>4.0437576396219588E-2</v>
      </c>
    </row>
    <row r="214" spans="1:11" x14ac:dyDescent="0.25">
      <c r="A214" t="s">
        <v>11</v>
      </c>
      <c r="B214" s="1">
        <v>44786.166666666657</v>
      </c>
      <c r="C214" s="1">
        <v>44797.666666666657</v>
      </c>
      <c r="D214">
        <v>24731.22</v>
      </c>
      <c r="E214">
        <v>21717.89</v>
      </c>
      <c r="F214" s="2">
        <v>11.5</v>
      </c>
      <c r="G214">
        <v>993600</v>
      </c>
      <c r="H214">
        <v>0.13874875</v>
      </c>
      <c r="I214" s="9">
        <f t="shared" si="8"/>
        <v>123.42498773944328</v>
      </c>
      <c r="J214" s="10">
        <f t="shared" si="9"/>
        <v>1012.9824629559283</v>
      </c>
      <c r="K214" s="11">
        <f>IF(MAX(J$1:J214)=J214,0,1-J214/MAX(J$1:J214))</f>
        <v>0</v>
      </c>
    </row>
    <row r="215" spans="1:11" x14ac:dyDescent="0.25">
      <c r="A215" t="s">
        <v>10</v>
      </c>
      <c r="B215" s="1">
        <v>44799.666666666657</v>
      </c>
      <c r="C215" s="1">
        <v>44800.875</v>
      </c>
      <c r="D215">
        <v>20722.759999999998</v>
      </c>
      <c r="E215">
        <v>19873.060000000001</v>
      </c>
      <c r="F215" s="2">
        <v>1.208333333333333</v>
      </c>
      <c r="G215">
        <v>104400</v>
      </c>
      <c r="H215">
        <v>-4.1003230000000002E-2</v>
      </c>
      <c r="I215" s="9">
        <f t="shared" si="8"/>
        <v>-41.535552914548411</v>
      </c>
      <c r="J215" s="10">
        <f t="shared" si="9"/>
        <v>971.44691004137997</v>
      </c>
      <c r="K215" s="11">
        <f>IF(MAX(J$1:J215)=J215,0,1-J215/MAX(J$1:J215))</f>
        <v>4.1003229999999946E-2</v>
      </c>
    </row>
    <row r="216" spans="1:11" x14ac:dyDescent="0.25">
      <c r="A216" t="s">
        <v>11</v>
      </c>
      <c r="B216" s="1">
        <v>44803.208333333343</v>
      </c>
      <c r="C216" s="1">
        <v>44804.125</v>
      </c>
      <c r="D216">
        <v>20417.59</v>
      </c>
      <c r="E216">
        <v>20402.87</v>
      </c>
      <c r="F216" s="2">
        <v>0.91666666666666663</v>
      </c>
      <c r="G216">
        <v>79200</v>
      </c>
      <c r="H216">
        <v>7.2146999999999999E-4</v>
      </c>
      <c r="I216" s="9">
        <f t="shared" si="8"/>
        <v>0.70086980218755435</v>
      </c>
      <c r="J216" s="10">
        <f t="shared" si="9"/>
        <v>972.14777984356749</v>
      </c>
      <c r="K216" s="11">
        <f>IF(MAX(J$1:J216)=J216,0,1-J216/MAX(J$1:J216))</f>
        <v>4.0311342600348077E-2</v>
      </c>
    </row>
    <row r="217" spans="1:11" x14ac:dyDescent="0.25">
      <c r="A217" t="s">
        <v>10</v>
      </c>
      <c r="B217" s="1">
        <v>44810.75</v>
      </c>
      <c r="C217" s="1">
        <v>44817.5</v>
      </c>
      <c r="D217">
        <v>18958.66</v>
      </c>
      <c r="E217">
        <v>21398.32</v>
      </c>
      <c r="F217" s="2">
        <v>6.75</v>
      </c>
      <c r="G217">
        <v>583200</v>
      </c>
      <c r="H217">
        <v>0.12868315</v>
      </c>
      <c r="I217" s="9">
        <f t="shared" si="8"/>
        <v>125.09903857577677</v>
      </c>
      <c r="J217" s="10">
        <f t="shared" si="9"/>
        <v>1097.2468184193442</v>
      </c>
      <c r="K217" s="11">
        <f>IF(MAX(J$1:J217)=J217,0,1-J217/MAX(J$1:J217))</f>
        <v>0</v>
      </c>
    </row>
    <row r="218" spans="1:11" x14ac:dyDescent="0.25">
      <c r="A218" t="s">
        <v>11</v>
      </c>
      <c r="B218" s="1">
        <v>44823.625</v>
      </c>
      <c r="C218" s="1">
        <v>44825.708333333343</v>
      </c>
      <c r="D218">
        <v>19080.490000000002</v>
      </c>
      <c r="E218">
        <v>19867.93</v>
      </c>
      <c r="F218" s="2">
        <v>2.083333333333333</v>
      </c>
      <c r="G218">
        <v>180000</v>
      </c>
      <c r="H218">
        <v>-3.9633719999999997E-2</v>
      </c>
      <c r="I218" s="9">
        <f t="shared" si="8"/>
        <v>-43.487973172123127</v>
      </c>
      <c r="J218" s="10">
        <f t="shared" si="9"/>
        <v>1053.7588452472212</v>
      </c>
      <c r="K218" s="11">
        <f>IF(MAX(J$1:J218)=J218,0,1-J218/MAX(J$1:J218))</f>
        <v>3.9633719999999872E-2</v>
      </c>
    </row>
    <row r="219" spans="1:11" x14ac:dyDescent="0.25">
      <c r="A219" t="s">
        <v>10</v>
      </c>
      <c r="B219" s="1">
        <v>44825.833333333343</v>
      </c>
      <c r="C219" s="1">
        <v>44827.75</v>
      </c>
      <c r="D219">
        <v>18926.259999999998</v>
      </c>
      <c r="E219">
        <v>18635.02</v>
      </c>
      <c r="F219" s="2">
        <v>1.916666666666667</v>
      </c>
      <c r="G219">
        <v>165600</v>
      </c>
      <c r="H219">
        <v>-1.538814E-2</v>
      </c>
      <c r="I219" s="9">
        <f t="shared" si="8"/>
        <v>-16.215388636902574</v>
      </c>
      <c r="J219" s="10">
        <f t="shared" si="9"/>
        <v>1037.5434566103186</v>
      </c>
      <c r="K219" s="11">
        <f>IF(MAX(J$1:J219)=J219,0,1-J219/MAX(J$1:J219))</f>
        <v>5.4411970767919149E-2</v>
      </c>
    </row>
    <row r="220" spans="1:11" x14ac:dyDescent="0.25">
      <c r="A220" t="s">
        <v>11</v>
      </c>
      <c r="B220" s="1">
        <v>44831.166666666657</v>
      </c>
      <c r="C220" s="1">
        <v>44832.583333333343</v>
      </c>
      <c r="D220">
        <v>20047.400000000001</v>
      </c>
      <c r="E220">
        <v>19382.25</v>
      </c>
      <c r="F220" s="2">
        <v>1.416666666666667</v>
      </c>
      <c r="G220">
        <v>122400</v>
      </c>
      <c r="H220">
        <v>3.4317479999999997E-2</v>
      </c>
      <c r="I220" s="9">
        <f t="shared" si="8"/>
        <v>35.605876821355473</v>
      </c>
      <c r="J220" s="10">
        <f t="shared" si="9"/>
        <v>1073.149333431674</v>
      </c>
      <c r="K220" s="11">
        <f>IF(MAX(J$1:J220)=J220,0,1-J220/MAX(J$1:J220))</f>
        <v>2.196177248650788E-2</v>
      </c>
    </row>
    <row r="221" spans="1:11" x14ac:dyDescent="0.25">
      <c r="A221" t="s">
        <v>10</v>
      </c>
      <c r="B221" s="1">
        <v>44836.458333333343</v>
      </c>
      <c r="C221" s="1">
        <v>44841.666666666657</v>
      </c>
      <c r="D221">
        <v>19192.43</v>
      </c>
      <c r="E221">
        <v>19404.5</v>
      </c>
      <c r="F221" s="2">
        <v>5.208333333333333</v>
      </c>
      <c r="G221">
        <v>450000</v>
      </c>
      <c r="H221">
        <v>1.1049669999999999E-2</v>
      </c>
      <c r="I221" s="9">
        <f t="shared" si="8"/>
        <v>11.857945995139964</v>
      </c>
      <c r="J221" s="10">
        <f t="shared" si="9"/>
        <v>1085.007279426814</v>
      </c>
      <c r="K221" s="11">
        <f>IF(MAX(J$1:J221)=J221,0,1-J221/MAX(J$1:J221))</f>
        <v>1.1154772825098802E-2</v>
      </c>
    </row>
    <row r="222" spans="1:11" x14ac:dyDescent="0.25">
      <c r="A222" t="s">
        <v>11</v>
      </c>
      <c r="B222" s="1">
        <v>44847.791666666657</v>
      </c>
      <c r="C222" s="1">
        <v>44859.625</v>
      </c>
      <c r="D222">
        <v>19369.939999999999</v>
      </c>
      <c r="E222">
        <v>19748.48</v>
      </c>
      <c r="F222" s="2">
        <v>11.83333333333333</v>
      </c>
      <c r="G222">
        <v>1022400</v>
      </c>
      <c r="H222">
        <v>-1.9168060000000001E-2</v>
      </c>
      <c r="I222" s="9">
        <f t="shared" si="8"/>
        <v>-20.797484632489937</v>
      </c>
      <c r="J222" s="10">
        <f t="shared" si="9"/>
        <v>1064.2097947943241</v>
      </c>
      <c r="K222" s="11">
        <f>IF(MAX(J$1:J222)=J222,0,1-J222/MAX(J$1:J222))</f>
        <v>3.0109017470300925E-2</v>
      </c>
    </row>
    <row r="223" spans="1:11" x14ac:dyDescent="0.25">
      <c r="A223" t="s">
        <v>10</v>
      </c>
      <c r="B223" s="1">
        <v>44867.958333333343</v>
      </c>
      <c r="C223" s="1">
        <v>44872.916666666657</v>
      </c>
      <c r="D223">
        <v>20151.84</v>
      </c>
      <c r="E223">
        <v>20461.43</v>
      </c>
      <c r="F223" s="2">
        <v>4.958333333333333</v>
      </c>
      <c r="G223">
        <v>428400</v>
      </c>
      <c r="H223">
        <v>1.5362870000000001E-2</v>
      </c>
      <c r="I223" s="9">
        <f t="shared" si="8"/>
        <v>16.34931673015188</v>
      </c>
      <c r="J223" s="10">
        <f t="shared" si="9"/>
        <v>1080.5591115244761</v>
      </c>
      <c r="K223" s="11">
        <f>IF(MAX(J$1:J223)=J223,0,1-J223/MAX(J$1:J223))</f>
        <v>1.5208708391524772E-2</v>
      </c>
    </row>
    <row r="224" spans="1:11" x14ac:dyDescent="0.25">
      <c r="A224" t="s">
        <v>11</v>
      </c>
      <c r="B224" s="1">
        <v>44873.708333333343</v>
      </c>
      <c r="C224" s="1">
        <v>44875.166666666657</v>
      </c>
      <c r="D224">
        <v>19342.669999999998</v>
      </c>
      <c r="E224">
        <v>16499.68</v>
      </c>
      <c r="F224" s="2">
        <v>1.458333333333333</v>
      </c>
      <c r="G224">
        <v>126000</v>
      </c>
      <c r="H224">
        <v>0.17230577</v>
      </c>
      <c r="I224" s="9">
        <f t="shared" si="8"/>
        <v>186.18656974174073</v>
      </c>
      <c r="J224" s="10">
        <f t="shared" si="9"/>
        <v>1266.7456812662167</v>
      </c>
      <c r="K224" s="11">
        <f>IF(MAX(J$1:J224)=J224,0,1-J224/MAX(J$1:J224))</f>
        <v>0</v>
      </c>
    </row>
    <row r="225" spans="1:11" x14ac:dyDescent="0.25">
      <c r="A225" t="s">
        <v>10</v>
      </c>
      <c r="B225" s="1">
        <v>44876.083333333343</v>
      </c>
      <c r="C225" s="1">
        <v>44876.833333333343</v>
      </c>
      <c r="D225">
        <v>17204.27</v>
      </c>
      <c r="E225">
        <v>16626.64</v>
      </c>
      <c r="F225" s="2">
        <v>0.75</v>
      </c>
      <c r="G225">
        <v>64800</v>
      </c>
      <c r="H225">
        <v>-3.3574800000000002E-2</v>
      </c>
      <c r="I225" s="9">
        <f t="shared" si="8"/>
        <v>-42.530732899376972</v>
      </c>
      <c r="J225" s="10">
        <f t="shared" si="9"/>
        <v>1224.2149483668397</v>
      </c>
      <c r="K225" s="11">
        <f>IF(MAX(J$1:J225)=J225,0,1-J225/MAX(J$1:J225))</f>
        <v>3.3574800000000016E-2</v>
      </c>
    </row>
    <row r="226" spans="1:11" x14ac:dyDescent="0.25">
      <c r="A226" t="s">
        <v>11</v>
      </c>
      <c r="B226" s="1">
        <v>44879.333333333343</v>
      </c>
      <c r="C226" s="1">
        <v>44880.333333333343</v>
      </c>
      <c r="D226">
        <v>16764.23</v>
      </c>
      <c r="E226">
        <v>16921.32</v>
      </c>
      <c r="F226" s="2">
        <v>1</v>
      </c>
      <c r="G226">
        <v>86400</v>
      </c>
      <c r="H226">
        <v>-9.2835499999999998E-3</v>
      </c>
      <c r="I226" s="9">
        <f t="shared" si="8"/>
        <v>-11.365060683910976</v>
      </c>
      <c r="J226" s="10">
        <f t="shared" si="9"/>
        <v>1212.8498876829287</v>
      </c>
      <c r="K226" s="11">
        <f>IF(MAX(J$1:J226)=J226,0,1-J226/MAX(J$1:J226))</f>
        <v>4.2546656665459981E-2</v>
      </c>
    </row>
    <row r="227" spans="1:11" x14ac:dyDescent="0.25">
      <c r="A227" t="s">
        <v>10</v>
      </c>
      <c r="B227" s="1">
        <v>44885.916666666657</v>
      </c>
      <c r="C227" s="1">
        <v>44910.583333333343</v>
      </c>
      <c r="D227">
        <v>16296.94</v>
      </c>
      <c r="E227">
        <v>17454.830000000002</v>
      </c>
      <c r="F227" s="2">
        <v>24.666666666666671</v>
      </c>
      <c r="G227">
        <v>2131200</v>
      </c>
      <c r="H227">
        <v>7.104953E-2</v>
      </c>
      <c r="I227" s="9">
        <f t="shared" si="8"/>
        <v>86.172414480424877</v>
      </c>
      <c r="J227" s="10">
        <f t="shared" si="9"/>
        <v>1299.0223021633535</v>
      </c>
      <c r="K227" s="11">
        <f>IF(MAX(J$1:J227)=J227,0,1-J227/MAX(J$1:J227))</f>
        <v>0</v>
      </c>
    </row>
    <row r="228" spans="1:11" x14ac:dyDescent="0.25">
      <c r="A228" t="s">
        <v>11</v>
      </c>
      <c r="B228" s="1">
        <v>44935.041666666657</v>
      </c>
      <c r="C228" s="1">
        <v>44937.958333333343</v>
      </c>
      <c r="D228">
        <v>17175.02</v>
      </c>
      <c r="E228">
        <v>17943.259999999998</v>
      </c>
      <c r="F228" s="2">
        <v>2.916666666666667</v>
      </c>
      <c r="G228">
        <v>252000</v>
      </c>
      <c r="H228">
        <v>-4.2814959999999999E-2</v>
      </c>
      <c r="I228" s="9">
        <f t="shared" si="8"/>
        <v>-55.61758790623189</v>
      </c>
      <c r="J228" s="10">
        <f t="shared" si="9"/>
        <v>1243.4047142571217</v>
      </c>
      <c r="K228" s="11">
        <f>IF(MAX(J$1:J228)=J228,0,1-J228/MAX(J$1:J228))</f>
        <v>4.2814959999999957E-2</v>
      </c>
    </row>
    <row r="229" spans="1:11" x14ac:dyDescent="0.25">
      <c r="A229" t="s">
        <v>10</v>
      </c>
      <c r="B229" s="1">
        <v>44953.083333333343</v>
      </c>
      <c r="C229" s="1">
        <v>44956.791666666657</v>
      </c>
      <c r="D229">
        <v>22781.67</v>
      </c>
      <c r="E229">
        <v>22784.86</v>
      </c>
      <c r="F229" s="2">
        <v>3.708333333333333</v>
      </c>
      <c r="G229">
        <v>320400</v>
      </c>
      <c r="H229">
        <v>1.4002E-4</v>
      </c>
      <c r="I229" s="9">
        <f t="shared" si="8"/>
        <v>0.17410152809028218</v>
      </c>
      <c r="J229" s="10">
        <f t="shared" si="9"/>
        <v>1243.5788157852119</v>
      </c>
      <c r="K229" s="11">
        <f>IF(MAX(J$1:J229)=J229,0,1-J229/MAX(J$1:J229))</f>
        <v>4.2680934950699245E-2</v>
      </c>
    </row>
    <row r="230" spans="1:11" x14ac:dyDescent="0.25">
      <c r="A230" t="s">
        <v>11</v>
      </c>
      <c r="B230" s="1">
        <v>44959.041666666657</v>
      </c>
      <c r="C230" s="1">
        <v>44972.458333333343</v>
      </c>
      <c r="D230">
        <v>23950.55</v>
      </c>
      <c r="E230">
        <v>22445.13</v>
      </c>
      <c r="F230" s="2">
        <v>13.41666666666667</v>
      </c>
      <c r="G230">
        <v>1159200</v>
      </c>
      <c r="H230">
        <v>6.7071119999999998E-2</v>
      </c>
      <c r="I230" s="9">
        <f t="shared" si="8"/>
        <v>83.408223982987835</v>
      </c>
      <c r="J230" s="10">
        <f t="shared" si="9"/>
        <v>1326.9870397681998</v>
      </c>
      <c r="K230" s="11">
        <f>IF(MAX(J$1:J230)=J230,0,1-J230/MAX(J$1:J230))</f>
        <v>0</v>
      </c>
    </row>
    <row r="231" spans="1:11" x14ac:dyDescent="0.25">
      <c r="A231" t="s">
        <v>10</v>
      </c>
      <c r="B231" s="1">
        <v>44973.958333333343</v>
      </c>
      <c r="C231" s="1">
        <v>44979.25</v>
      </c>
      <c r="D231">
        <v>23517.72</v>
      </c>
      <c r="E231">
        <v>23950.15</v>
      </c>
      <c r="F231" s="2">
        <v>5.291666666666667</v>
      </c>
      <c r="G231">
        <v>457200</v>
      </c>
      <c r="H231">
        <v>1.838741E-2</v>
      </c>
      <c r="I231" s="9">
        <f t="shared" si="8"/>
        <v>24.399854764904195</v>
      </c>
      <c r="J231" s="10">
        <f t="shared" si="9"/>
        <v>1351.3868945331039</v>
      </c>
      <c r="K231" s="11">
        <f>IF(MAX(J$1:J231)=J231,0,1-J231/MAX(J$1:J231))</f>
        <v>0</v>
      </c>
    </row>
    <row r="232" spans="1:11" x14ac:dyDescent="0.25">
      <c r="A232" t="s">
        <v>11</v>
      </c>
      <c r="B232" s="1">
        <v>44986.375</v>
      </c>
      <c r="C232" s="1">
        <v>44996.041666666657</v>
      </c>
      <c r="D232">
        <v>23756.14</v>
      </c>
      <c r="E232">
        <v>20586.75</v>
      </c>
      <c r="F232" s="2">
        <v>9.6666666666666661</v>
      </c>
      <c r="G232">
        <v>835200</v>
      </c>
      <c r="H232">
        <v>0.15395291</v>
      </c>
      <c r="I232" s="9">
        <f t="shared" si="8"/>
        <v>208.04994494923443</v>
      </c>
      <c r="J232" s="10">
        <f t="shared" si="9"/>
        <v>1559.4368394823384</v>
      </c>
      <c r="K232" s="11">
        <f>IF(MAX(J$1:J232)=J232,0,1-J232/MAX(J$1:J232))</f>
        <v>0</v>
      </c>
    </row>
    <row r="233" spans="1:11" x14ac:dyDescent="0.25">
      <c r="A233" t="s">
        <v>10</v>
      </c>
      <c r="B233" s="1">
        <v>44999.875</v>
      </c>
      <c r="C233" s="1">
        <v>45007.791666666657</v>
      </c>
      <c r="D233">
        <v>24535.95</v>
      </c>
      <c r="E233">
        <v>26667.33</v>
      </c>
      <c r="F233" s="2">
        <v>7.916666666666667</v>
      </c>
      <c r="G233">
        <v>684000</v>
      </c>
      <c r="H233">
        <v>8.6867639999999996E-2</v>
      </c>
      <c r="I233" s="9">
        <f t="shared" si="8"/>
        <v>135.46459797488956</v>
      </c>
      <c r="J233" s="10">
        <f t="shared" si="9"/>
        <v>1694.901437457228</v>
      </c>
      <c r="K233" s="11">
        <f>IF(MAX(J$1:J233)=J233,0,1-J233/MAX(J$1:J233))</f>
        <v>0</v>
      </c>
    </row>
    <row r="234" spans="1:11" x14ac:dyDescent="0.25">
      <c r="A234" t="s">
        <v>11</v>
      </c>
      <c r="B234" s="1">
        <v>45008.666666666657</v>
      </c>
      <c r="C234" s="1">
        <v>45014.25</v>
      </c>
      <c r="D234">
        <v>28464.959999999999</v>
      </c>
      <c r="E234">
        <v>28052.3</v>
      </c>
      <c r="F234" s="2">
        <v>5.583333333333333</v>
      </c>
      <c r="G234">
        <v>482400</v>
      </c>
      <c r="H234">
        <v>1.471038E-2</v>
      </c>
      <c r="I234" s="9">
        <f t="shared" si="8"/>
        <v>24.932644207542058</v>
      </c>
      <c r="J234" s="10">
        <f t="shared" si="9"/>
        <v>1719.8340816647701</v>
      </c>
      <c r="K234" s="11">
        <f>IF(MAX(J$1:J234)=J234,0,1-J234/MAX(J$1:J234))</f>
        <v>0</v>
      </c>
    </row>
    <row r="235" spans="1:11" x14ac:dyDescent="0.25">
      <c r="A235" t="s">
        <v>10</v>
      </c>
      <c r="B235" s="1">
        <v>45016.333333333343</v>
      </c>
      <c r="C235" s="1">
        <v>45033.458333333343</v>
      </c>
      <c r="D235">
        <v>27797.32</v>
      </c>
      <c r="E235">
        <v>29570.81</v>
      </c>
      <c r="F235" s="2">
        <v>17.125</v>
      </c>
      <c r="G235">
        <v>1479600</v>
      </c>
      <c r="H235">
        <v>6.3800750000000003E-2</v>
      </c>
      <c r="I235" s="9">
        <f t="shared" si="8"/>
        <v>109.72670428577359</v>
      </c>
      <c r="J235" s="10">
        <f t="shared" si="9"/>
        <v>1829.5607859505437</v>
      </c>
      <c r="K235" s="11">
        <f>IF(MAX(J$1:J235)=J235,0,1-J235/MAX(J$1:J235))</f>
        <v>0</v>
      </c>
    </row>
    <row r="236" spans="1:11" x14ac:dyDescent="0.25">
      <c r="A236" t="s">
        <v>11</v>
      </c>
      <c r="B236" s="1">
        <v>45041.916666666657</v>
      </c>
      <c r="C236" s="1">
        <v>45042.5</v>
      </c>
      <c r="D236">
        <v>28233.25</v>
      </c>
      <c r="E236">
        <v>29965.45</v>
      </c>
      <c r="F236" s="2">
        <v>0.58333333333333337</v>
      </c>
      <c r="G236">
        <v>50400</v>
      </c>
      <c r="H236">
        <v>-5.7806570000000002E-2</v>
      </c>
      <c r="I236" s="9">
        <f t="shared" si="8"/>
        <v>-105.76063364230512</v>
      </c>
      <c r="J236" s="10">
        <f t="shared" si="9"/>
        <v>1723.8001523082387</v>
      </c>
      <c r="K236" s="11">
        <f>IF(MAX(J$1:J236)=J236,0,1-J236/MAX(J$1:J236))</f>
        <v>5.7806570000000002E-2</v>
      </c>
    </row>
    <row r="237" spans="1:11" x14ac:dyDescent="0.25">
      <c r="A237" t="s">
        <v>10</v>
      </c>
      <c r="B237" s="1">
        <v>45042.833333333343</v>
      </c>
      <c r="C237" s="1">
        <v>45047.041666666657</v>
      </c>
      <c r="D237">
        <v>28413.39</v>
      </c>
      <c r="E237">
        <v>28504.36</v>
      </c>
      <c r="F237" s="2">
        <v>4.208333333333333</v>
      </c>
      <c r="G237">
        <v>363600</v>
      </c>
      <c r="H237">
        <v>3.2016599999999998E-3</v>
      </c>
      <c r="I237" s="9">
        <f t="shared" si="8"/>
        <v>5.5190219956391955</v>
      </c>
      <c r="J237" s="10">
        <f t="shared" si="9"/>
        <v>1729.3191743038778</v>
      </c>
      <c r="K237" s="11">
        <f>IF(MAX(J$1:J237)=J237,0,1-J237/MAX(J$1:J237))</f>
        <v>5.4789986982906158E-2</v>
      </c>
    </row>
    <row r="238" spans="1:11" x14ac:dyDescent="0.25">
      <c r="A238" t="s">
        <v>11</v>
      </c>
      <c r="B238" s="1">
        <v>45049.958333333343</v>
      </c>
      <c r="C238" s="1">
        <v>45061.208333333343</v>
      </c>
      <c r="D238">
        <v>29026.16</v>
      </c>
      <c r="E238">
        <v>27335.52</v>
      </c>
      <c r="F238" s="2">
        <v>11.25</v>
      </c>
      <c r="G238">
        <v>972000</v>
      </c>
      <c r="H238">
        <v>6.1847739999999998E-2</v>
      </c>
      <c r="I238" s="9">
        <f t="shared" si="8"/>
        <v>106.95448266936091</v>
      </c>
      <c r="J238" s="10">
        <f t="shared" si="9"/>
        <v>1836.2736569732388</v>
      </c>
      <c r="K238" s="11">
        <f>IF(MAX(J$1:J238)=J238,0,1-J238/MAX(J$1:J238))</f>
        <v>0</v>
      </c>
    </row>
    <row r="239" spans="1:11" x14ac:dyDescent="0.25">
      <c r="A239" t="s">
        <v>10</v>
      </c>
      <c r="B239" s="1">
        <v>45070.625</v>
      </c>
      <c r="C239" s="1">
        <v>45077.416666666657</v>
      </c>
      <c r="D239">
        <v>26314.69</v>
      </c>
      <c r="E239">
        <v>27056.53</v>
      </c>
      <c r="F239" s="2">
        <v>6.791666666666667</v>
      </c>
      <c r="G239">
        <v>586800</v>
      </c>
      <c r="H239">
        <v>2.81911E-2</v>
      </c>
      <c r="I239" s="9">
        <f t="shared" si="8"/>
        <v>51.766574291098273</v>
      </c>
      <c r="J239" s="10">
        <f t="shared" si="9"/>
        <v>1888.0402312643371</v>
      </c>
      <c r="K239" s="11">
        <f>IF(MAX(J$1:J239)=J239,0,1-J239/MAX(J$1:J239))</f>
        <v>0</v>
      </c>
    </row>
    <row r="240" spans="1:11" x14ac:dyDescent="0.25">
      <c r="A240" t="s">
        <v>11</v>
      </c>
      <c r="B240" s="1">
        <v>45083.833333333343</v>
      </c>
      <c r="C240" s="1">
        <v>45093.666666666657</v>
      </c>
      <c r="D240">
        <v>26944.98</v>
      </c>
      <c r="E240">
        <v>25959.77</v>
      </c>
      <c r="F240" s="2">
        <v>9.8333333333333339</v>
      </c>
      <c r="G240">
        <v>849600</v>
      </c>
      <c r="H240">
        <v>3.7951409999999998E-2</v>
      </c>
      <c r="I240" s="9">
        <f t="shared" si="8"/>
        <v>71.653788913207677</v>
      </c>
      <c r="J240" s="10">
        <f t="shared" si="9"/>
        <v>1959.6940201775446</v>
      </c>
      <c r="K240" s="11">
        <f>IF(MAX(J$1:J240)=J240,0,1-J240/MAX(J$1:J240))</f>
        <v>0</v>
      </c>
    </row>
    <row r="241" spans="1:11" x14ac:dyDescent="0.25">
      <c r="A241" t="s">
        <v>10</v>
      </c>
      <c r="B241" s="1">
        <v>45114</v>
      </c>
      <c r="C241" s="1">
        <v>45121.75</v>
      </c>
      <c r="D241">
        <v>30052.6</v>
      </c>
      <c r="E241">
        <v>30091.83</v>
      </c>
      <c r="F241" s="2">
        <v>7.75</v>
      </c>
      <c r="G241">
        <v>669600</v>
      </c>
      <c r="H241">
        <v>1.3053800000000001E-3</v>
      </c>
      <c r="I241" s="9">
        <f t="shared" si="8"/>
        <v>2.5581453800593632</v>
      </c>
      <c r="J241" s="10">
        <f t="shared" si="9"/>
        <v>1962.252165557604</v>
      </c>
      <c r="K241" s="11">
        <f>IF(MAX(J$1:J241)=J241,0,1-J241/MAX(J$1:J241))</f>
        <v>0</v>
      </c>
    </row>
    <row r="242" spans="1:11" x14ac:dyDescent="0.25">
      <c r="A242" t="s">
        <v>11</v>
      </c>
      <c r="B242" s="1">
        <v>45146.875</v>
      </c>
      <c r="C242" s="1">
        <v>45167.583333333343</v>
      </c>
      <c r="D242">
        <v>29854.98</v>
      </c>
      <c r="E242">
        <v>27492.03</v>
      </c>
      <c r="F242" s="2">
        <v>20.708333333333329</v>
      </c>
      <c r="G242">
        <v>1789200</v>
      </c>
      <c r="H242">
        <v>8.5950360000000003E-2</v>
      </c>
      <c r="I242" s="9">
        <f t="shared" si="8"/>
        <v>168.65628004045567</v>
      </c>
      <c r="J242" s="10">
        <f t="shared" si="9"/>
        <v>2130.9084455980596</v>
      </c>
      <c r="K242" s="11">
        <f>IF(MAX(J$1:J242)=J242,0,1-J242/MAX(J$1:J242))</f>
        <v>0</v>
      </c>
    </row>
    <row r="243" spans="1:11" x14ac:dyDescent="0.25">
      <c r="A243" t="s">
        <v>10</v>
      </c>
      <c r="B243" s="1">
        <v>45169.708333333343</v>
      </c>
      <c r="C243" s="1">
        <v>45180.625</v>
      </c>
      <c r="D243">
        <v>26329.07</v>
      </c>
      <c r="E243">
        <v>25115.97</v>
      </c>
      <c r="F243" s="2">
        <v>10.91666666666667</v>
      </c>
      <c r="G243">
        <v>943200</v>
      </c>
      <c r="H243">
        <v>-4.6074549999999999E-2</v>
      </c>
      <c r="I243" s="9">
        <f t="shared" si="8"/>
        <v>-98.180647722130075</v>
      </c>
      <c r="J243" s="10">
        <f t="shared" si="9"/>
        <v>2032.7277978759296</v>
      </c>
      <c r="K243" s="11">
        <f>IF(MAX(J$1:J243)=J243,0,1-J243/MAX(J$1:J243))</f>
        <v>4.6074549999999936E-2</v>
      </c>
    </row>
    <row r="244" spans="1:11" x14ac:dyDescent="0.25">
      <c r="A244" t="s">
        <v>11</v>
      </c>
      <c r="B244" s="1">
        <v>45181.5</v>
      </c>
      <c r="C244" s="1">
        <v>45187.375</v>
      </c>
      <c r="D244">
        <v>26121.84</v>
      </c>
      <c r="E244">
        <v>26872.31</v>
      </c>
      <c r="F244" s="2">
        <v>5.875</v>
      </c>
      <c r="G244">
        <v>507600</v>
      </c>
      <c r="H244">
        <v>-2.7927259999999999E-2</v>
      </c>
      <c r="I244" s="9">
        <f t="shared" si="8"/>
        <v>-56.768517720508534</v>
      </c>
      <c r="J244" s="10">
        <f t="shared" si="9"/>
        <v>1975.9592801554211</v>
      </c>
      <c r="K244" s="11">
        <f>IF(MAX(J$1:J244)=J244,0,1-J244/MAX(J$1:J244))</f>
        <v>7.2715074062767004E-2</v>
      </c>
    </row>
    <row r="245" spans="1:11" x14ac:dyDescent="0.25">
      <c r="A245" t="s">
        <v>10</v>
      </c>
      <c r="B245" s="1">
        <v>45194</v>
      </c>
      <c r="C245" s="1">
        <v>45202.583333333343</v>
      </c>
      <c r="D245">
        <v>26248.17</v>
      </c>
      <c r="E245">
        <v>27350.59</v>
      </c>
      <c r="F245" s="2">
        <v>8.5833333333333339</v>
      </c>
      <c r="G245">
        <v>741600</v>
      </c>
      <c r="H245">
        <v>4.1999880000000003E-2</v>
      </c>
      <c r="I245" s="9">
        <f t="shared" si="8"/>
        <v>82.990052651414075</v>
      </c>
      <c r="J245" s="10">
        <f t="shared" si="9"/>
        <v>2058.9493328068352</v>
      </c>
      <c r="K245" s="11">
        <f>IF(MAX(J$1:J245)=J245,0,1-J245/MAX(J$1:J245))</f>
        <v>3.3769218447594285E-2</v>
      </c>
    </row>
    <row r="246" spans="1:11" x14ac:dyDescent="0.25">
      <c r="A246" t="s">
        <v>11</v>
      </c>
      <c r="B246" s="1">
        <v>45215.25</v>
      </c>
      <c r="C246" s="1">
        <v>45219.083333333343</v>
      </c>
      <c r="D246">
        <v>27879.58</v>
      </c>
      <c r="E246">
        <v>28980</v>
      </c>
      <c r="F246" s="2">
        <v>3.833333333333333</v>
      </c>
      <c r="G246">
        <v>331200</v>
      </c>
      <c r="H246">
        <v>-3.7971699999999997E-2</v>
      </c>
      <c r="I246" s="9">
        <f>IF(P$1,H246*J245*P$3,H246*P$2*P$3)</f>
        <v>-78.181806380541303</v>
      </c>
      <c r="J246" s="10">
        <f t="shared" si="9"/>
        <v>1980.7675264262939</v>
      </c>
      <c r="K246" s="11">
        <f>IF(MAX(J$1:J246)=J246,0,1-J246/MAX(J$1:J246))</f>
        <v>7.0458643815467736E-2</v>
      </c>
    </row>
  </sheetData>
  <autoFilter ref="A1:H1"/>
  <mergeCells count="1">
    <mergeCell ref="M2:N2"/>
  </mergeCells>
  <conditionalFormatting sqref="I1:I246">
    <cfRule type="cellIs" dxfId="16" priority="15" operator="lessThan">
      <formula>0</formula>
    </cfRule>
    <cfRule type="cellIs" dxfId="15" priority="16" operator="greaterThan">
      <formula>0</formula>
    </cfRule>
    <cfRule type="expression" dxfId="14" priority="17">
      <formula>"&gt;0"</formula>
    </cfRule>
  </conditionalFormatting>
  <conditionalFormatting sqref="M15">
    <cfRule type="cellIs" dxfId="13" priority="3" operator="greaterThan">
      <formula>0.25</formula>
    </cfRule>
    <cfRule type="cellIs" dxfId="12" priority="4" operator="lessThan">
      <formula>0.25</formula>
    </cfRule>
  </conditionalFormatting>
  <conditionalFormatting sqref="M2">
    <cfRule type="cellIs" dxfId="11" priority="12" operator="lessThan">
      <formula>0</formula>
    </cfRule>
    <cfRule type="cellIs" dxfId="10" priority="13" operator="greaterThan">
      <formula>0</formula>
    </cfRule>
    <cfRule type="expression" dxfId="9" priority="14">
      <formula>"&gt;0"</formula>
    </cfRule>
  </conditionalFormatting>
  <conditionalFormatting sqref="M13">
    <cfRule type="cellIs" dxfId="8" priority="9" operator="lessThan">
      <formula>0</formula>
    </cfRule>
    <cfRule type="cellIs" dxfId="7" priority="10" operator="greaterThan">
      <formula>0</formula>
    </cfRule>
    <cfRule type="expression" dxfId="6" priority="11">
      <formula>"&gt;0"</formula>
    </cfRule>
  </conditionalFormatting>
  <conditionalFormatting sqref="M10">
    <cfRule type="cellIs" dxfId="5" priority="7" operator="lessThan">
      <formula>2</formula>
    </cfRule>
    <cfRule type="cellIs" dxfId="4" priority="8" operator="greaterThan">
      <formula>2</formula>
    </cfRule>
  </conditionalFormatting>
  <conditionalFormatting sqref="M14">
    <cfRule type="cellIs" dxfId="3" priority="5" operator="lessThan">
      <formula>3</formula>
    </cfRule>
    <cfRule type="cellIs" dxfId="2" priority="6" operator="greaterThan">
      <formula>3</formula>
    </cfRule>
  </conditionalFormatting>
  <conditionalFormatting sqref="M16">
    <cfRule type="cellIs" dxfId="1" priority="1" operator="lessThan">
      <formula>0.15</formula>
    </cfRule>
    <cfRule type="cellIs" dxfId="0" priority="2" operator="greaterThan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Grigorii L. Tishchenko</cp:lastModifiedBy>
  <dcterms:created xsi:type="dcterms:W3CDTF">2023-10-26T08:23:17Z</dcterms:created>
  <dcterms:modified xsi:type="dcterms:W3CDTF">2023-10-26T10:22:59Z</dcterms:modified>
</cp:coreProperties>
</file>