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e6a9da4622382dea/Documents/Linkedin data/"/>
    </mc:Choice>
  </mc:AlternateContent>
  <xr:revisionPtr revIDLastSave="66" documentId="11_D5785CCA1F76A3404AE2478EC7A2561FBF061CBE" xr6:coauthVersionLast="47" xr6:coauthVersionMax="47" xr10:uidLastSave="{FCD8E982-77B5-4FD2-ABFA-F2967DFBD44F}"/>
  <bookViews>
    <workbookView xWindow="-98" yWindow="-98" windowWidth="19396" windowHeight="11475" tabRatio="739" activeTab="5" xr2:uid="{00000000-000D-0000-FFFF-FFFF00000000}"/>
  </bookViews>
  <sheets>
    <sheet name="Financial Soundness Indicators" sheetId="1" r:id="rId1"/>
    <sheet name="Sheet1" sheetId="2" r:id="rId2"/>
    <sheet name="Sheet2" sheetId="3" r:id="rId3"/>
    <sheet name="Reserve copy" sheetId="4" r:id="rId4"/>
    <sheet name="Sheet4" sheetId="5" r:id="rId5"/>
    <sheet name="Final chart" sheetId="6" r:id="rId6"/>
  </sheets>
  <definedNames>
    <definedName name="_xlnm._FilterDatabase" localSheetId="5" hidden="1">'Final chart'!$B$6:$E$53</definedName>
    <definedName name="_xlnm._FilterDatabase" localSheetId="3" hidden="1">'Reserve copy'!$A$1:$AV$29</definedName>
    <definedName name="_xlnm._FilterDatabase" localSheetId="1" hidden="1">Sheet1!$A$1:$AY$29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6" l="1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7" i="6"/>
  <c r="AD58" i="4"/>
  <c r="AD64" i="4"/>
  <c r="AD55" i="4"/>
  <c r="AD75" i="4"/>
  <c r="AS75" i="4" s="1"/>
  <c r="AD41" i="4"/>
  <c r="AD51" i="4"/>
  <c r="AS51" i="4" s="1"/>
  <c r="AD53" i="4"/>
  <c r="AO53" i="4" s="1"/>
  <c r="AD52" i="4"/>
  <c r="AR52" i="4" s="1"/>
  <c r="AD48" i="4"/>
  <c r="AR48" i="4" s="1"/>
  <c r="AD71" i="4"/>
  <c r="AR71" i="4" s="1"/>
  <c r="AD42" i="4"/>
  <c r="AO42" i="4" s="1"/>
  <c r="AD60" i="4"/>
  <c r="AN60" i="4" s="1"/>
  <c r="AD43" i="4"/>
  <c r="AK43" i="4" s="1"/>
  <c r="AD49" i="4"/>
  <c r="AQ49" i="4" s="1"/>
  <c r="AD77" i="4"/>
  <c r="AO77" i="4" s="1"/>
  <c r="AD78" i="4"/>
  <c r="AO78" i="4" s="1"/>
  <c r="AD45" i="4"/>
  <c r="AD63" i="4"/>
  <c r="AP63" i="4" s="1"/>
  <c r="AD44" i="4"/>
  <c r="AD50" i="4"/>
  <c r="AR50" i="4" s="1"/>
  <c r="AD37" i="4"/>
  <c r="AQ37" i="4" s="1"/>
  <c r="AD68" i="4"/>
  <c r="AR68" i="4" s="1"/>
  <c r="AD56" i="4"/>
  <c r="AO56" i="4" s="1"/>
  <c r="AD38" i="4"/>
  <c r="AP38" i="4" s="1"/>
  <c r="AD35" i="4"/>
  <c r="AR35" i="4" s="1"/>
  <c r="AD40" i="4"/>
  <c r="AO40" i="4" s="1"/>
  <c r="AD59" i="4"/>
  <c r="AO59" i="4" s="1"/>
  <c r="AD81" i="4"/>
  <c r="AH81" i="4" s="1"/>
  <c r="AD79" i="4"/>
  <c r="AF79" i="4" s="1"/>
  <c r="AD67" i="4"/>
  <c r="AO67" i="4" s="1"/>
  <c r="AD57" i="4"/>
  <c r="AH57" i="4" s="1"/>
  <c r="AD36" i="4"/>
  <c r="AP36" i="4" s="1"/>
  <c r="AD72" i="4"/>
  <c r="AH72" i="4" s="1"/>
  <c r="AD80" i="4"/>
  <c r="AM80" i="4" s="1"/>
  <c r="AD73" i="4"/>
  <c r="AS73" i="4" s="1"/>
  <c r="AD39" i="4"/>
  <c r="AF39" i="4" s="1"/>
  <c r="AD47" i="4"/>
  <c r="AR47" i="4" s="1"/>
  <c r="AD70" i="4"/>
  <c r="AR70" i="4" s="1"/>
  <c r="AD65" i="4"/>
  <c r="AP65" i="4" s="1"/>
  <c r="AD61" i="4"/>
  <c r="AR61" i="4" s="1"/>
  <c r="AD62" i="4"/>
  <c r="AO62" i="4" s="1"/>
  <c r="AD66" i="4"/>
  <c r="AR66" i="4" s="1"/>
  <c r="AD46" i="4"/>
  <c r="AR46" i="4" s="1"/>
  <c r="AD74" i="4"/>
  <c r="AK74" i="4" s="1"/>
  <c r="AD69" i="4"/>
  <c r="AH69" i="4" s="1"/>
  <c r="AD76" i="4"/>
  <c r="AQ76" i="4" s="1"/>
  <c r="AD54" i="4"/>
  <c r="AJ33" i="4" s="1"/>
  <c r="AS68" i="4"/>
  <c r="AR45" i="4"/>
  <c r="AS45" i="4"/>
  <c r="AR75" i="4"/>
  <c r="AR53" i="4"/>
  <c r="AS53" i="4"/>
  <c r="AR44" i="4"/>
  <c r="AS44" i="4"/>
  <c r="AR42" i="4"/>
  <c r="AR41" i="4"/>
  <c r="AS41" i="4"/>
  <c r="AR64" i="4"/>
  <c r="AS64" i="4"/>
  <c r="AR80" i="4"/>
  <c r="AS80" i="4"/>
  <c r="AR58" i="4"/>
  <c r="AS58" i="4"/>
  <c r="AR65" i="4"/>
  <c r="AS65" i="4"/>
  <c r="AR55" i="4"/>
  <c r="AS55" i="4"/>
  <c r="AR51" i="4"/>
  <c r="AO50" i="4"/>
  <c r="AP50" i="4"/>
  <c r="AQ50" i="4"/>
  <c r="AP37" i="4"/>
  <c r="AO68" i="4"/>
  <c r="AO71" i="4"/>
  <c r="AO45" i="4"/>
  <c r="AP45" i="4"/>
  <c r="AQ45" i="4"/>
  <c r="AO75" i="4"/>
  <c r="AP75" i="4"/>
  <c r="AQ75" i="4"/>
  <c r="AO44" i="4"/>
  <c r="AP44" i="4"/>
  <c r="AQ44" i="4"/>
  <c r="AO70" i="4"/>
  <c r="AP70" i="4"/>
  <c r="AQ70" i="4"/>
  <c r="AP42" i="4"/>
  <c r="AO41" i="4"/>
  <c r="AP41" i="4"/>
  <c r="AQ41" i="4"/>
  <c r="AQ72" i="4"/>
  <c r="AO47" i="4"/>
  <c r="AP47" i="4"/>
  <c r="AQ47" i="4"/>
  <c r="AO52" i="4"/>
  <c r="AP52" i="4"/>
  <c r="AQ52" i="4"/>
  <c r="AO61" i="4"/>
  <c r="AP61" i="4"/>
  <c r="AQ61" i="4"/>
  <c r="AO64" i="4"/>
  <c r="AP64" i="4"/>
  <c r="AQ64" i="4"/>
  <c r="AO80" i="4"/>
  <c r="AP80" i="4"/>
  <c r="AQ80" i="4"/>
  <c r="AO58" i="4"/>
  <c r="AP58" i="4"/>
  <c r="AQ58" i="4"/>
  <c r="AO55" i="4"/>
  <c r="AP55" i="4"/>
  <c r="AQ55" i="4"/>
  <c r="AO51" i="4"/>
  <c r="AP51" i="4"/>
  <c r="AQ51" i="4"/>
  <c r="AF35" i="4"/>
  <c r="AG35" i="4"/>
  <c r="AH35" i="4"/>
  <c r="AI35" i="4"/>
  <c r="AF50" i="4"/>
  <c r="AG50" i="4"/>
  <c r="AH50" i="4"/>
  <c r="AI50" i="4"/>
  <c r="AG37" i="4"/>
  <c r="AH37" i="4"/>
  <c r="AF47" i="4"/>
  <c r="AG47" i="4"/>
  <c r="AH47" i="4"/>
  <c r="AI47" i="4"/>
  <c r="AG61" i="4"/>
  <c r="AH61" i="4"/>
  <c r="AI61" i="4"/>
  <c r="AF62" i="4"/>
  <c r="AG62" i="4"/>
  <c r="AF68" i="4"/>
  <c r="AG68" i="4"/>
  <c r="AI63" i="4"/>
  <c r="AG74" i="4"/>
  <c r="AH74" i="4"/>
  <c r="AI71" i="4"/>
  <c r="AF76" i="4"/>
  <c r="AG76" i="4"/>
  <c r="AF64" i="4"/>
  <c r="AG64" i="4"/>
  <c r="AH64" i="4"/>
  <c r="AI64" i="4"/>
  <c r="AI80" i="4"/>
  <c r="AG73" i="4"/>
  <c r="AH73" i="4"/>
  <c r="AF45" i="4"/>
  <c r="AG45" i="4"/>
  <c r="AH45" i="4"/>
  <c r="AI45" i="4"/>
  <c r="AF75" i="4"/>
  <c r="AG75" i="4"/>
  <c r="AH75" i="4"/>
  <c r="AI75" i="4"/>
  <c r="AF58" i="4"/>
  <c r="AG58" i="4"/>
  <c r="AH58" i="4"/>
  <c r="AI58" i="4"/>
  <c r="AG65" i="4"/>
  <c r="AH65" i="4"/>
  <c r="AI65" i="4"/>
  <c r="AF48" i="4"/>
  <c r="AG48" i="4"/>
  <c r="AH48" i="4"/>
  <c r="AI49" i="4"/>
  <c r="AF55" i="4"/>
  <c r="AG55" i="4"/>
  <c r="AH55" i="4"/>
  <c r="AI55" i="4"/>
  <c r="AF51" i="4"/>
  <c r="AG51" i="4"/>
  <c r="AH51" i="4"/>
  <c r="AI51" i="4"/>
  <c r="AF53" i="4"/>
  <c r="AG53" i="4"/>
  <c r="AH53" i="4"/>
  <c r="AI53" i="4"/>
  <c r="AF44" i="4"/>
  <c r="AG44" i="4"/>
  <c r="AH44" i="4"/>
  <c r="AI44" i="4"/>
  <c r="AF70" i="4"/>
  <c r="AG70" i="4"/>
  <c r="AH70" i="4"/>
  <c r="AI70" i="4"/>
  <c r="AF41" i="4"/>
  <c r="AG41" i="4"/>
  <c r="AH41" i="4"/>
  <c r="AI41" i="4"/>
  <c r="AM35" i="4"/>
  <c r="AN35" i="4"/>
  <c r="AL72" i="4"/>
  <c r="AM72" i="4"/>
  <c r="AK50" i="4"/>
  <c r="AL50" i="4"/>
  <c r="AM50" i="4"/>
  <c r="AN50" i="4"/>
  <c r="AN37" i="4"/>
  <c r="AK47" i="4"/>
  <c r="AL47" i="4"/>
  <c r="AM47" i="4"/>
  <c r="AN47" i="4"/>
  <c r="AN67" i="4"/>
  <c r="AK52" i="4"/>
  <c r="AL52" i="4"/>
  <c r="AM52" i="4"/>
  <c r="AN52" i="4"/>
  <c r="AK68" i="4"/>
  <c r="AL68" i="4"/>
  <c r="AM68" i="4"/>
  <c r="AN68" i="4"/>
  <c r="AN63" i="4"/>
  <c r="AK71" i="4"/>
  <c r="AL71" i="4"/>
  <c r="AM71" i="4"/>
  <c r="AK64" i="4"/>
  <c r="AL64" i="4"/>
  <c r="AM64" i="4"/>
  <c r="AN64" i="4"/>
  <c r="AN59" i="4"/>
  <c r="AL56" i="4"/>
  <c r="AM56" i="4"/>
  <c r="AK45" i="4"/>
  <c r="AL45" i="4"/>
  <c r="AM45" i="4"/>
  <c r="AN45" i="4"/>
  <c r="AK75" i="4"/>
  <c r="AL75" i="4"/>
  <c r="AM75" i="4"/>
  <c r="AN75" i="4"/>
  <c r="AL39" i="4"/>
  <c r="AK58" i="4"/>
  <c r="AL58" i="4"/>
  <c r="AM58" i="4"/>
  <c r="AN58" i="4"/>
  <c r="AK40" i="4"/>
  <c r="AL40" i="4"/>
  <c r="AM40" i="4"/>
  <c r="AN40" i="4"/>
  <c r="AK65" i="4"/>
  <c r="AK48" i="4"/>
  <c r="AL48" i="4"/>
  <c r="AM48" i="4"/>
  <c r="AN48" i="4"/>
  <c r="AN46" i="4"/>
  <c r="AK49" i="4"/>
  <c r="AL49" i="4"/>
  <c r="AM49" i="4"/>
  <c r="AN49" i="4"/>
  <c r="AK55" i="4"/>
  <c r="AL55" i="4"/>
  <c r="AM55" i="4"/>
  <c r="AN55" i="4"/>
  <c r="AK51" i="4"/>
  <c r="AL51" i="4"/>
  <c r="AM51" i="4"/>
  <c r="AN51" i="4"/>
  <c r="AK53" i="4"/>
  <c r="AL53" i="4"/>
  <c r="AM53" i="4"/>
  <c r="AN53" i="4"/>
  <c r="AK44" i="4"/>
  <c r="AL44" i="4"/>
  <c r="AM44" i="4"/>
  <c r="AN44" i="4"/>
  <c r="AK70" i="4"/>
  <c r="AL70" i="4"/>
  <c r="AM70" i="4"/>
  <c r="AN70" i="4"/>
  <c r="AK41" i="4"/>
  <c r="AL41" i="4"/>
  <c r="AM41" i="4"/>
  <c r="AN41" i="4"/>
  <c r="AJ35" i="4"/>
  <c r="AX35" i="4" s="1"/>
  <c r="AJ44" i="4"/>
  <c r="AX44" i="4" s="1"/>
  <c r="AJ40" i="4"/>
  <c r="BJ40" i="4" s="1"/>
  <c r="BL40" i="4" s="1"/>
  <c r="AJ59" i="4"/>
  <c r="AX59" i="4" s="1"/>
  <c r="AJ50" i="4"/>
  <c r="AX50" i="4" s="1"/>
  <c r="AJ47" i="4"/>
  <c r="AX47" i="4" s="1"/>
  <c r="AJ52" i="4"/>
  <c r="AX52" i="4" s="1"/>
  <c r="AJ70" i="4"/>
  <c r="AX70" i="4" s="1"/>
  <c r="AJ65" i="4"/>
  <c r="AX65" i="4" s="1"/>
  <c r="AJ48" i="4"/>
  <c r="AX48" i="4" s="1"/>
  <c r="AJ61" i="4"/>
  <c r="AX61" i="4" s="1"/>
  <c r="AJ62" i="4"/>
  <c r="BJ62" i="4" s="1"/>
  <c r="BL62" i="4" s="1"/>
  <c r="AJ66" i="4"/>
  <c r="AX66" i="4" s="1"/>
  <c r="AJ46" i="4"/>
  <c r="AX46" i="4" s="1"/>
  <c r="AJ71" i="4"/>
  <c r="BJ71" i="4" s="1"/>
  <c r="BL71" i="4" s="1"/>
  <c r="AJ45" i="4"/>
  <c r="BJ45" i="4" s="1"/>
  <c r="BL45" i="4" s="1"/>
  <c r="AJ58" i="4"/>
  <c r="BJ58" i="4" s="1"/>
  <c r="BL58" i="4" s="1"/>
  <c r="AJ64" i="4"/>
  <c r="AX64" i="4" s="1"/>
  <c r="BI64" i="4" s="1"/>
  <c r="AJ55" i="4"/>
  <c r="AX55" i="4" s="1"/>
  <c r="BI55" i="4" s="1"/>
  <c r="AJ75" i="4"/>
  <c r="BJ75" i="4" s="1"/>
  <c r="BL75" i="4" s="1"/>
  <c r="AJ41" i="4"/>
  <c r="AX41" i="4" s="1"/>
  <c r="BI41" i="4" s="1"/>
  <c r="AJ51" i="4"/>
  <c r="AX51" i="4" s="1"/>
  <c r="BI51" i="4" s="1"/>
  <c r="AJ53" i="4"/>
  <c r="BJ53" i="4" s="1"/>
  <c r="BL53" i="4" s="1"/>
  <c r="AE38" i="4"/>
  <c r="AE35" i="4"/>
  <c r="AE57" i="4"/>
  <c r="AE36" i="4"/>
  <c r="AE44" i="4"/>
  <c r="AE77" i="4"/>
  <c r="AE40" i="4"/>
  <c r="AE78" i="4"/>
  <c r="AE59" i="4"/>
  <c r="AE72" i="4"/>
  <c r="AE80" i="4"/>
  <c r="AE73" i="4"/>
  <c r="AE50" i="4"/>
  <c r="AE39" i="4"/>
  <c r="AE37" i="4"/>
  <c r="AE47" i="4"/>
  <c r="AE67" i="4"/>
  <c r="AE81" i="4"/>
  <c r="AE52" i="4"/>
  <c r="AE56" i="4"/>
  <c r="AE70" i="4"/>
  <c r="AE65" i="4"/>
  <c r="AE48" i="4"/>
  <c r="AE61" i="4"/>
  <c r="AE62" i="4"/>
  <c r="AE68" i="4"/>
  <c r="AE63" i="4"/>
  <c r="AE66" i="4"/>
  <c r="AE46" i="4"/>
  <c r="AE74" i="4"/>
  <c r="AE69" i="4"/>
  <c r="AE71" i="4"/>
  <c r="AE42" i="4"/>
  <c r="AE60" i="4"/>
  <c r="AE43" i="4"/>
  <c r="AE49" i="4"/>
  <c r="AE76" i="4"/>
  <c r="AE45" i="4"/>
  <c r="AE54" i="4"/>
  <c r="AE58" i="4"/>
  <c r="AE64" i="4"/>
  <c r="AE55" i="4"/>
  <c r="AE75" i="4"/>
  <c r="AE41" i="4"/>
  <c r="AE51" i="4"/>
  <c r="AE53" i="4"/>
  <c r="AE79" i="4"/>
  <c r="C30" i="4"/>
  <c r="D30" i="4"/>
  <c r="E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W30" i="4"/>
  <c r="Y30" i="4"/>
  <c r="Z30" i="4"/>
  <c r="AA30" i="4"/>
  <c r="AC30" i="4"/>
  <c r="AE30" i="4"/>
  <c r="AF30" i="4"/>
  <c r="AG30" i="4"/>
  <c r="AH30" i="4"/>
  <c r="AK30" i="4"/>
  <c r="AL30" i="4"/>
  <c r="AM30" i="4"/>
  <c r="AN30" i="4"/>
  <c r="AO30" i="4"/>
  <c r="AP30" i="4"/>
  <c r="AQ30" i="4"/>
  <c r="AS30" i="4"/>
  <c r="AT30" i="4"/>
  <c r="AU30" i="4"/>
  <c r="AV30" i="4"/>
  <c r="B30" i="4"/>
  <c r="C30" i="2"/>
  <c r="D30" i="2"/>
  <c r="E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B30" i="2"/>
  <c r="AJ29" i="4"/>
  <c r="AJ30" i="4" s="1"/>
  <c r="AD29" i="4"/>
  <c r="AD30" i="4" s="1"/>
  <c r="AB29" i="4"/>
  <c r="AB30" i="4" s="1"/>
  <c r="X29" i="4"/>
  <c r="X30" i="4" s="1"/>
  <c r="F23" i="4"/>
  <c r="F30" i="4" s="1"/>
  <c r="AR17" i="4"/>
  <c r="AR30" i="4" s="1"/>
  <c r="AI14" i="4"/>
  <c r="AI30" i="4" s="1"/>
  <c r="V13" i="4"/>
  <c r="V30" i="4" s="1"/>
  <c r="X29" i="2"/>
  <c r="AC29" i="2"/>
  <c r="AF29" i="2"/>
  <c r="AL29" i="2"/>
  <c r="AT17" i="2"/>
  <c r="AT47" i="2" s="1"/>
  <c r="AT48" i="2" s="1"/>
  <c r="AT49" i="2" s="1"/>
  <c r="AT50" i="2" s="1"/>
  <c r="AT51" i="2" s="1"/>
  <c r="F23" i="2"/>
  <c r="F30" i="2" s="1"/>
  <c r="A41" i="3"/>
  <c r="A81" i="3"/>
  <c r="A71" i="3"/>
  <c r="A63" i="3"/>
  <c r="A57" i="3"/>
  <c r="A86" i="3"/>
  <c r="A84" i="3"/>
  <c r="A54" i="3"/>
  <c r="A82" i="3"/>
  <c r="A52" i="3"/>
  <c r="A38" i="3"/>
  <c r="A83" i="3"/>
  <c r="A65" i="3"/>
  <c r="A61" i="3"/>
  <c r="A64" i="3"/>
  <c r="A78" i="3"/>
  <c r="A87" i="3"/>
  <c r="A44" i="3"/>
  <c r="A51" i="3"/>
  <c r="A53" i="3"/>
  <c r="A77" i="3"/>
  <c r="A60" i="3"/>
  <c r="A59" i="3"/>
  <c r="A79" i="3"/>
  <c r="A69" i="3"/>
  <c r="A50" i="3"/>
  <c r="A85" i="3"/>
  <c r="A68" i="3"/>
  <c r="A74" i="3"/>
  <c r="A62" i="3"/>
  <c r="A49" i="3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V40" i="2"/>
  <c r="W40" i="2"/>
  <c r="X40" i="2"/>
  <c r="Y40" i="2"/>
  <c r="Z40" i="2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C41" i="2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D41" i="2"/>
  <c r="E41" i="2"/>
  <c r="F41" i="2"/>
  <c r="G41" i="2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H41" i="2"/>
  <c r="I41" i="2"/>
  <c r="J41" i="2"/>
  <c r="K41" i="2"/>
  <c r="L41" i="2"/>
  <c r="M41" i="2"/>
  <c r="N41" i="2"/>
  <c r="O41" i="2"/>
  <c r="P41" i="2"/>
  <c r="Q41" i="2"/>
  <c r="R41" i="2"/>
  <c r="S41" i="2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T41" i="2"/>
  <c r="V41" i="2"/>
  <c r="W41" i="2"/>
  <c r="X41" i="2"/>
  <c r="Y41" i="2"/>
  <c r="AA41" i="2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B41" i="2"/>
  <c r="AC41" i="2"/>
  <c r="AD41" i="2"/>
  <c r="AE41" i="2"/>
  <c r="AF41" i="2"/>
  <c r="AG41" i="2"/>
  <c r="AH41" i="2"/>
  <c r="AI41" i="2"/>
  <c r="AJ41" i="2"/>
  <c r="AK41" i="2"/>
  <c r="AK42" i="2" s="1"/>
  <c r="AK43" i="2" s="1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Y42" i="2" s="1"/>
  <c r="AY43" i="2" s="1"/>
  <c r="AY44" i="2" s="1"/>
  <c r="AY45" i="2" s="1"/>
  <c r="AY46" i="2" s="1"/>
  <c r="AY47" i="2" s="1"/>
  <c r="AY48" i="2" s="1"/>
  <c r="AY49" i="2" s="1"/>
  <c r="AY50" i="2" s="1"/>
  <c r="AY51" i="2" s="1"/>
  <c r="AY52" i="2" s="1"/>
  <c r="AY53" i="2" s="1"/>
  <c r="AY54" i="2" s="1"/>
  <c r="AY55" i="2" s="1"/>
  <c r="AY56" i="2" s="1"/>
  <c r="AY57" i="2" s="1"/>
  <c r="AY58" i="2" s="1"/>
  <c r="AY59" i="2" s="1"/>
  <c r="D42" i="2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E42" i="2"/>
  <c r="F42" i="2"/>
  <c r="H42" i="2"/>
  <c r="I42" i="2"/>
  <c r="J42" i="2"/>
  <c r="K42" i="2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L42" i="2"/>
  <c r="M42" i="2"/>
  <c r="N42" i="2"/>
  <c r="O42" i="2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P42" i="2"/>
  <c r="Q42" i="2"/>
  <c r="R42" i="2"/>
  <c r="T42" i="2"/>
  <c r="V42" i="2"/>
  <c r="W42" i="2"/>
  <c r="X42" i="2"/>
  <c r="Y42" i="2"/>
  <c r="AB42" i="2"/>
  <c r="AC42" i="2"/>
  <c r="AD42" i="2"/>
  <c r="AE42" i="2"/>
  <c r="AF42" i="2"/>
  <c r="AG42" i="2"/>
  <c r="AH42" i="2"/>
  <c r="AI42" i="2"/>
  <c r="AJ42" i="2"/>
  <c r="AL42" i="2"/>
  <c r="AM42" i="2"/>
  <c r="AN42" i="2"/>
  <c r="AO42" i="2"/>
  <c r="AP42" i="2"/>
  <c r="AQ42" i="2"/>
  <c r="AR42" i="2"/>
  <c r="AR43" i="2" s="1"/>
  <c r="AR44" i="2" s="1"/>
  <c r="AR45" i="2" s="1"/>
  <c r="AR46" i="2" s="1"/>
  <c r="AR47" i="2" s="1"/>
  <c r="AR48" i="2" s="1"/>
  <c r="AR49" i="2" s="1"/>
  <c r="AR50" i="2" s="1"/>
  <c r="AR51" i="2" s="1"/>
  <c r="AR52" i="2" s="1"/>
  <c r="AR53" i="2" s="1"/>
  <c r="AR54" i="2" s="1"/>
  <c r="AR55" i="2" s="1"/>
  <c r="AR56" i="2" s="1"/>
  <c r="AR57" i="2" s="1"/>
  <c r="AR58" i="2" s="1"/>
  <c r="AR59" i="2" s="1"/>
  <c r="AS42" i="2"/>
  <c r="AT42" i="2"/>
  <c r="AU42" i="2"/>
  <c r="AV42" i="2"/>
  <c r="AW42" i="2"/>
  <c r="AX42" i="2"/>
  <c r="E43" i="2"/>
  <c r="F43" i="2"/>
  <c r="H43" i="2"/>
  <c r="I43" i="2"/>
  <c r="J43" i="2"/>
  <c r="L43" i="2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M43" i="2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N43" i="2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P43" i="2"/>
  <c r="Q43" i="2"/>
  <c r="R43" i="2"/>
  <c r="T43" i="2"/>
  <c r="V43" i="2"/>
  <c r="W43" i="2"/>
  <c r="X43" i="2"/>
  <c r="Y43" i="2"/>
  <c r="AB43" i="2"/>
  <c r="AC43" i="2"/>
  <c r="AD43" i="2"/>
  <c r="AE43" i="2"/>
  <c r="AF43" i="2"/>
  <c r="AG43" i="2"/>
  <c r="AH43" i="2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AH54" i="2" s="1"/>
  <c r="AH55" i="2" s="1"/>
  <c r="AH56" i="2" s="1"/>
  <c r="AH57" i="2" s="1"/>
  <c r="AH58" i="2" s="1"/>
  <c r="AH59" i="2" s="1"/>
  <c r="AI43" i="2"/>
  <c r="AJ43" i="2"/>
  <c r="AL43" i="2"/>
  <c r="AM43" i="2"/>
  <c r="AN43" i="2"/>
  <c r="AO43" i="2"/>
  <c r="AP43" i="2"/>
  <c r="AQ43" i="2"/>
  <c r="AS43" i="2"/>
  <c r="AT43" i="2"/>
  <c r="AU43" i="2"/>
  <c r="AV43" i="2"/>
  <c r="AW43" i="2"/>
  <c r="AX43" i="2"/>
  <c r="E44" i="2"/>
  <c r="F44" i="2"/>
  <c r="F45" i="2" s="1"/>
  <c r="F46" i="2" s="1"/>
  <c r="F47" i="2" s="1"/>
  <c r="F48" i="2" s="1"/>
  <c r="F49" i="2" s="1"/>
  <c r="F50" i="2" s="1"/>
  <c r="F51" i="2" s="1"/>
  <c r="F52" i="2" s="1"/>
  <c r="H44" i="2"/>
  <c r="I44" i="2"/>
  <c r="J44" i="2"/>
  <c r="P44" i="2"/>
  <c r="Q44" i="2"/>
  <c r="R44" i="2"/>
  <c r="T44" i="2"/>
  <c r="V44" i="2"/>
  <c r="V45" i="2" s="1"/>
  <c r="V46" i="2" s="1"/>
  <c r="V47" i="2" s="1"/>
  <c r="V48" i="2" s="1"/>
  <c r="V49" i="2" s="1"/>
  <c r="V50" i="2" s="1"/>
  <c r="W44" i="2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X44" i="2"/>
  <c r="Y44" i="2"/>
  <c r="AB44" i="2"/>
  <c r="AC44" i="2"/>
  <c r="AD44" i="2"/>
  <c r="AE44" i="2"/>
  <c r="AF44" i="2"/>
  <c r="AG44" i="2"/>
  <c r="AI44" i="2"/>
  <c r="AJ44" i="2"/>
  <c r="AK44" i="2"/>
  <c r="AK45" i="2" s="1"/>
  <c r="AK46" i="2" s="1"/>
  <c r="AK47" i="2" s="1"/>
  <c r="AK48" i="2" s="1"/>
  <c r="AK49" i="2" s="1"/>
  <c r="AK50" i="2" s="1"/>
  <c r="AK51" i="2" s="1"/>
  <c r="AK52" i="2" s="1"/>
  <c r="AK53" i="2" s="1"/>
  <c r="AK54" i="2" s="1"/>
  <c r="AK55" i="2" s="1"/>
  <c r="AK56" i="2" s="1"/>
  <c r="AK57" i="2" s="1"/>
  <c r="AK58" i="2" s="1"/>
  <c r="AK59" i="2" s="1"/>
  <c r="AL44" i="2"/>
  <c r="AM44" i="2"/>
  <c r="AN44" i="2"/>
  <c r="AO44" i="2"/>
  <c r="AP44" i="2"/>
  <c r="AP45" i="2" s="1"/>
  <c r="AP46" i="2" s="1"/>
  <c r="AP47" i="2" s="1"/>
  <c r="AP48" i="2" s="1"/>
  <c r="AP49" i="2" s="1"/>
  <c r="AP50" i="2" s="1"/>
  <c r="AP51" i="2" s="1"/>
  <c r="AQ44" i="2"/>
  <c r="AQ45" i="2" s="1"/>
  <c r="AQ46" i="2" s="1"/>
  <c r="AQ47" i="2" s="1"/>
  <c r="AQ48" i="2" s="1"/>
  <c r="AQ49" i="2" s="1"/>
  <c r="AQ50" i="2" s="1"/>
  <c r="AQ51" i="2" s="1"/>
  <c r="AQ52" i="2" s="1"/>
  <c r="AQ53" i="2" s="1"/>
  <c r="AQ54" i="2" s="1"/>
  <c r="AQ55" i="2" s="1"/>
  <c r="AQ56" i="2" s="1"/>
  <c r="AQ57" i="2" s="1"/>
  <c r="AQ58" i="2" s="1"/>
  <c r="AQ59" i="2" s="1"/>
  <c r="AS44" i="2"/>
  <c r="AT44" i="2"/>
  <c r="AU44" i="2"/>
  <c r="AV44" i="2"/>
  <c r="AW44" i="2"/>
  <c r="AX44" i="2"/>
  <c r="E45" i="2"/>
  <c r="H45" i="2"/>
  <c r="I45" i="2"/>
  <c r="J45" i="2"/>
  <c r="P45" i="2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Q45" i="2"/>
  <c r="R45" i="2"/>
  <c r="T45" i="2"/>
  <c r="X45" i="2"/>
  <c r="Y45" i="2"/>
  <c r="AB45" i="2"/>
  <c r="AC45" i="2"/>
  <c r="AD45" i="2"/>
  <c r="AE45" i="2"/>
  <c r="AF45" i="2"/>
  <c r="AG45" i="2"/>
  <c r="AI45" i="2"/>
  <c r="AI46" i="2" s="1"/>
  <c r="AI47" i="2" s="1"/>
  <c r="AI48" i="2" s="1"/>
  <c r="AI49" i="2" s="1"/>
  <c r="AI50" i="2" s="1"/>
  <c r="AI51" i="2" s="1"/>
  <c r="AI52" i="2" s="1"/>
  <c r="AI53" i="2" s="1"/>
  <c r="AI54" i="2" s="1"/>
  <c r="AI55" i="2" s="1"/>
  <c r="AI56" i="2" s="1"/>
  <c r="AI57" i="2" s="1"/>
  <c r="AI58" i="2" s="1"/>
  <c r="AI59" i="2" s="1"/>
  <c r="AJ45" i="2"/>
  <c r="AL45" i="2"/>
  <c r="AM45" i="2"/>
  <c r="AN45" i="2"/>
  <c r="AO45" i="2"/>
  <c r="AS45" i="2"/>
  <c r="AS46" i="2" s="1"/>
  <c r="AS47" i="2" s="1"/>
  <c r="AS48" i="2" s="1"/>
  <c r="AS49" i="2" s="1"/>
  <c r="AS50" i="2" s="1"/>
  <c r="AS51" i="2" s="1"/>
  <c r="AS52" i="2" s="1"/>
  <c r="AS53" i="2" s="1"/>
  <c r="AS54" i="2" s="1"/>
  <c r="AS55" i="2" s="1"/>
  <c r="AS56" i="2" s="1"/>
  <c r="AS57" i="2" s="1"/>
  <c r="AS58" i="2" s="1"/>
  <c r="AS59" i="2" s="1"/>
  <c r="AT45" i="2"/>
  <c r="AU45" i="2"/>
  <c r="AV45" i="2"/>
  <c r="AW45" i="2"/>
  <c r="AX45" i="2"/>
  <c r="E46" i="2"/>
  <c r="H46" i="2"/>
  <c r="I46" i="2"/>
  <c r="J46" i="2"/>
  <c r="Q46" i="2"/>
  <c r="R46" i="2"/>
  <c r="T46" i="2"/>
  <c r="X46" i="2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Y46" i="2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AB46" i="2"/>
  <c r="AC46" i="2"/>
  <c r="AD46" i="2"/>
  <c r="AE46" i="2"/>
  <c r="AF46" i="2"/>
  <c r="AG46" i="2"/>
  <c r="AJ46" i="2"/>
  <c r="AJ47" i="2" s="1"/>
  <c r="AJ48" i="2" s="1"/>
  <c r="AJ49" i="2" s="1"/>
  <c r="AJ50" i="2" s="1"/>
  <c r="AJ51" i="2" s="1"/>
  <c r="AJ52" i="2" s="1"/>
  <c r="AJ53" i="2" s="1"/>
  <c r="AJ54" i="2" s="1"/>
  <c r="AJ55" i="2" s="1"/>
  <c r="AJ56" i="2" s="1"/>
  <c r="AJ57" i="2" s="1"/>
  <c r="AJ58" i="2" s="1"/>
  <c r="AJ59" i="2" s="1"/>
  <c r="AL46" i="2"/>
  <c r="AM46" i="2"/>
  <c r="AN46" i="2"/>
  <c r="AO46" i="2"/>
  <c r="AT46" i="2"/>
  <c r="AU46" i="2"/>
  <c r="AV46" i="2"/>
  <c r="AW46" i="2"/>
  <c r="AX46" i="2"/>
  <c r="AX47" i="2" s="1"/>
  <c r="AX48" i="2" s="1"/>
  <c r="AX49" i="2" s="1"/>
  <c r="AX50" i="2" s="1"/>
  <c r="AX51" i="2" s="1"/>
  <c r="AX52" i="2" s="1"/>
  <c r="AX53" i="2" s="1"/>
  <c r="AX54" i="2" s="1"/>
  <c r="AX55" i="2" s="1"/>
  <c r="AX56" i="2" s="1"/>
  <c r="AX57" i="2" s="1"/>
  <c r="AX58" i="2" s="1"/>
  <c r="AX59" i="2" s="1"/>
  <c r="E47" i="2"/>
  <c r="H47" i="2"/>
  <c r="I47" i="2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J47" i="2"/>
  <c r="Q47" i="2"/>
  <c r="R47" i="2"/>
  <c r="T47" i="2"/>
  <c r="AB47" i="2"/>
  <c r="AC47" i="2"/>
  <c r="AD47" i="2"/>
  <c r="AE47" i="2"/>
  <c r="AF47" i="2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G47" i="2"/>
  <c r="AL47" i="2"/>
  <c r="AL48" i="2" s="1"/>
  <c r="AL49" i="2" s="1"/>
  <c r="AL50" i="2" s="1"/>
  <c r="AL51" i="2" s="1"/>
  <c r="AL52" i="2" s="1"/>
  <c r="AL53" i="2" s="1"/>
  <c r="AL54" i="2" s="1"/>
  <c r="AL55" i="2" s="1"/>
  <c r="AL56" i="2" s="1"/>
  <c r="AL57" i="2" s="1"/>
  <c r="AL58" i="2" s="1"/>
  <c r="AM47" i="2"/>
  <c r="AN47" i="2"/>
  <c r="AO47" i="2"/>
  <c r="AU47" i="2"/>
  <c r="AV47" i="2"/>
  <c r="AW47" i="2"/>
  <c r="E48" i="2"/>
  <c r="H48" i="2"/>
  <c r="J48" i="2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Q48" i="2"/>
  <c r="R48" i="2"/>
  <c r="T48" i="2"/>
  <c r="AB48" i="2"/>
  <c r="AC48" i="2"/>
  <c r="AD48" i="2"/>
  <c r="AE48" i="2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G48" i="2"/>
  <c r="AM48" i="2"/>
  <c r="AN48" i="2"/>
  <c r="AO48" i="2"/>
  <c r="AU48" i="2"/>
  <c r="AV48" i="2"/>
  <c r="AW48" i="2"/>
  <c r="E49" i="2"/>
  <c r="H49" i="2"/>
  <c r="Q49" i="2"/>
  <c r="R49" i="2"/>
  <c r="T49" i="2"/>
  <c r="AB49" i="2"/>
  <c r="AC49" i="2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D49" i="2"/>
  <c r="AG49" i="2"/>
  <c r="AM49" i="2"/>
  <c r="AN49" i="2"/>
  <c r="AO49" i="2"/>
  <c r="AU49" i="2"/>
  <c r="AV49" i="2"/>
  <c r="AV50" i="2" s="1"/>
  <c r="AV51" i="2" s="1"/>
  <c r="AV52" i="2" s="1"/>
  <c r="AV53" i="2" s="1"/>
  <c r="AV54" i="2" s="1"/>
  <c r="AV55" i="2" s="1"/>
  <c r="AV56" i="2" s="1"/>
  <c r="AV57" i="2" s="1"/>
  <c r="AV58" i="2" s="1"/>
  <c r="AV59" i="2" s="1"/>
  <c r="AW49" i="2"/>
  <c r="E50" i="2"/>
  <c r="H50" i="2"/>
  <c r="Q50" i="2"/>
  <c r="R50" i="2"/>
  <c r="R51" i="2" s="1"/>
  <c r="R52" i="2" s="1"/>
  <c r="R53" i="2" s="1"/>
  <c r="R54" i="2" s="1"/>
  <c r="R55" i="2" s="1"/>
  <c r="R56" i="2" s="1"/>
  <c r="R57" i="2" s="1"/>
  <c r="R58" i="2" s="1"/>
  <c r="R59" i="2" s="1"/>
  <c r="T50" i="2"/>
  <c r="AB50" i="2"/>
  <c r="AD50" i="2"/>
  <c r="AG50" i="2"/>
  <c r="AM50" i="2"/>
  <c r="AN50" i="2"/>
  <c r="AO50" i="2"/>
  <c r="AU50" i="2"/>
  <c r="AW50" i="2"/>
  <c r="E51" i="2"/>
  <c r="H51" i="2"/>
  <c r="Q51" i="2"/>
  <c r="T51" i="2"/>
  <c r="V51" i="2"/>
  <c r="AB51" i="2"/>
  <c r="AD51" i="2"/>
  <c r="AG51" i="2"/>
  <c r="AM51" i="2"/>
  <c r="AN51" i="2"/>
  <c r="AO51" i="2"/>
  <c r="AU51" i="2"/>
  <c r="AW51" i="2"/>
  <c r="E52" i="2"/>
  <c r="E53" i="2" s="1"/>
  <c r="E54" i="2" s="1"/>
  <c r="E55" i="2" s="1"/>
  <c r="E56" i="2" s="1"/>
  <c r="E57" i="2" s="1"/>
  <c r="E58" i="2" s="1"/>
  <c r="E59" i="2" s="1"/>
  <c r="H52" i="2"/>
  <c r="Q52" i="2"/>
  <c r="Q53" i="2" s="1"/>
  <c r="Q54" i="2" s="1"/>
  <c r="Q55" i="2" s="1"/>
  <c r="Q56" i="2" s="1"/>
  <c r="Q57" i="2" s="1"/>
  <c r="Q58" i="2" s="1"/>
  <c r="Q59" i="2" s="1"/>
  <c r="T52" i="2"/>
  <c r="V52" i="2"/>
  <c r="AB52" i="2"/>
  <c r="AD52" i="2"/>
  <c r="AG52" i="2"/>
  <c r="AM52" i="2"/>
  <c r="AN52" i="2"/>
  <c r="AO52" i="2"/>
  <c r="AP52" i="2"/>
  <c r="AT52" i="2"/>
  <c r="AU52" i="2"/>
  <c r="AW52" i="2"/>
  <c r="F53" i="2"/>
  <c r="F54" i="2" s="1"/>
  <c r="F55" i="2" s="1"/>
  <c r="F56" i="2" s="1"/>
  <c r="F57" i="2" s="1"/>
  <c r="F58" i="2" s="1"/>
  <c r="F59" i="2" s="1"/>
  <c r="H53" i="2"/>
  <c r="T53" i="2"/>
  <c r="V53" i="2"/>
  <c r="AB53" i="2"/>
  <c r="AD53" i="2"/>
  <c r="AG53" i="2"/>
  <c r="AM53" i="2"/>
  <c r="AN53" i="2"/>
  <c r="AO53" i="2"/>
  <c r="AP53" i="2"/>
  <c r="AT53" i="2"/>
  <c r="AU53" i="2"/>
  <c r="AU54" i="2" s="1"/>
  <c r="AU55" i="2" s="1"/>
  <c r="AU56" i="2" s="1"/>
  <c r="AU57" i="2" s="1"/>
  <c r="AU58" i="2" s="1"/>
  <c r="AU59" i="2" s="1"/>
  <c r="AW53" i="2"/>
  <c r="AW54" i="2" s="1"/>
  <c r="AW55" i="2" s="1"/>
  <c r="AW56" i="2" s="1"/>
  <c r="AW57" i="2" s="1"/>
  <c r="AW58" i="2" s="1"/>
  <c r="AW59" i="2" s="1"/>
  <c r="H54" i="2"/>
  <c r="T54" i="2"/>
  <c r="V54" i="2"/>
  <c r="AB54" i="2"/>
  <c r="AD54" i="2"/>
  <c r="AG54" i="2"/>
  <c r="AM54" i="2"/>
  <c r="AM55" i="2" s="1"/>
  <c r="AM56" i="2" s="1"/>
  <c r="AM57" i="2" s="1"/>
  <c r="AM58" i="2" s="1"/>
  <c r="AM59" i="2" s="1"/>
  <c r="AN54" i="2"/>
  <c r="AO54" i="2"/>
  <c r="AP54" i="2"/>
  <c r="AT54" i="2"/>
  <c r="H55" i="2"/>
  <c r="T55" i="2"/>
  <c r="V55" i="2"/>
  <c r="AB55" i="2"/>
  <c r="AD55" i="2"/>
  <c r="AG55" i="2"/>
  <c r="AG56" i="2" s="1"/>
  <c r="AG57" i="2" s="1"/>
  <c r="AG58" i="2" s="1"/>
  <c r="AG59" i="2" s="1"/>
  <c r="AN55" i="2"/>
  <c r="AO55" i="2"/>
  <c r="AP55" i="2"/>
  <c r="AT55" i="2"/>
  <c r="H56" i="2"/>
  <c r="T56" i="2"/>
  <c r="V56" i="2"/>
  <c r="AB56" i="2"/>
  <c r="AD56" i="2"/>
  <c r="AN56" i="2"/>
  <c r="AO56" i="2"/>
  <c r="AP56" i="2"/>
  <c r="AT56" i="2"/>
  <c r="H57" i="2"/>
  <c r="T57" i="2"/>
  <c r="V57" i="2"/>
  <c r="AB57" i="2"/>
  <c r="AD57" i="2"/>
  <c r="AN57" i="2"/>
  <c r="AN58" i="2" s="1"/>
  <c r="AN59" i="2" s="1"/>
  <c r="AO57" i="2"/>
  <c r="AP57" i="2"/>
  <c r="AT57" i="2"/>
  <c r="C58" i="2"/>
  <c r="H58" i="2"/>
  <c r="H59" i="2" s="1"/>
  <c r="M58" i="2"/>
  <c r="T58" i="2"/>
  <c r="T59" i="2" s="1"/>
  <c r="V58" i="2"/>
  <c r="W58" i="2"/>
  <c r="AB58" i="2"/>
  <c r="AD58" i="2"/>
  <c r="AO58" i="2"/>
  <c r="AO59" i="2" s="1"/>
  <c r="AP58" i="2"/>
  <c r="AT58" i="2"/>
  <c r="C59" i="2"/>
  <c r="M59" i="2"/>
  <c r="V59" i="2"/>
  <c r="W59" i="2"/>
  <c r="AB59" i="2"/>
  <c r="AD59" i="2"/>
  <c r="AL59" i="2"/>
  <c r="AP59" i="2"/>
  <c r="AT59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 s="1"/>
  <c r="B49" i="2" s="1"/>
  <c r="B50" i="2" s="1"/>
  <c r="B51" i="2" s="1"/>
  <c r="B52" i="2" s="1"/>
  <c r="B53" i="2" s="1"/>
  <c r="B54" i="2" s="1"/>
  <c r="B55" i="2" s="1"/>
  <c r="B56" i="2" s="1"/>
  <c r="B57" i="2"/>
  <c r="B58" i="2"/>
  <c r="B59" i="2"/>
  <c r="B32" i="2"/>
  <c r="AJ80" i="4" l="1"/>
  <c r="AX80" i="4" s="1"/>
  <c r="AL80" i="4"/>
  <c r="AM63" i="4"/>
  <c r="AM67" i="4"/>
  <c r="AH38" i="4"/>
  <c r="AG56" i="4"/>
  <c r="BK56" i="4" s="1"/>
  <c r="AF63" i="4"/>
  <c r="AG72" i="4"/>
  <c r="AO63" i="4"/>
  <c r="AR73" i="4"/>
  <c r="AJ72" i="4"/>
  <c r="AX72" i="4" s="1"/>
  <c r="AN39" i="4"/>
  <c r="AK80" i="4"/>
  <c r="AL63" i="4"/>
  <c r="AL67" i="4"/>
  <c r="AG38" i="4"/>
  <c r="AF56" i="4"/>
  <c r="AI68" i="4"/>
  <c r="AF72" i="4"/>
  <c r="AQ68" i="4"/>
  <c r="AS63" i="4"/>
  <c r="AM39" i="4"/>
  <c r="AN56" i="4"/>
  <c r="AK63" i="4"/>
  <c r="AN72" i="4"/>
  <c r="AI73" i="4"/>
  <c r="AI76" i="4"/>
  <c r="AH68" i="4"/>
  <c r="AI37" i="4"/>
  <c r="AP68" i="4"/>
  <c r="AR63" i="4"/>
  <c r="AJ56" i="4"/>
  <c r="AX56" i="4" s="1"/>
  <c r="AK38" i="4"/>
  <c r="AK56" i="4"/>
  <c r="AK72" i="4"/>
  <c r="AF73" i="4"/>
  <c r="AF37" i="4"/>
  <c r="AQ56" i="4"/>
  <c r="AO37" i="4"/>
  <c r="AS39" i="4"/>
  <c r="AN73" i="4"/>
  <c r="AQ73" i="4"/>
  <c r="AR39" i="4"/>
  <c r="AK39" i="4"/>
  <c r="AJ38" i="4"/>
  <c r="AX38" i="4" s="1"/>
  <c r="AM73" i="4"/>
  <c r="AN76" i="4"/>
  <c r="AM37" i="4"/>
  <c r="AI39" i="4"/>
  <c r="AH80" i="4"/>
  <c r="AP72" i="4"/>
  <c r="AQ39" i="4"/>
  <c r="AP73" i="4"/>
  <c r="AJ37" i="4"/>
  <c r="AX37" i="4" s="1"/>
  <c r="AL73" i="4"/>
  <c r="AL37" i="4"/>
  <c r="AH39" i="4"/>
  <c r="AG80" i="4"/>
  <c r="AI66" i="4"/>
  <c r="AO72" i="4"/>
  <c r="AP39" i="4"/>
  <c r="AO73" i="4"/>
  <c r="AS72" i="4"/>
  <c r="AJ39" i="4"/>
  <c r="AX39" i="4" s="1"/>
  <c r="AK73" i="4"/>
  <c r="AK37" i="4"/>
  <c r="AG39" i="4"/>
  <c r="BK39" i="4" s="1"/>
  <c r="AF80" i="4"/>
  <c r="AO39" i="4"/>
  <c r="AR72" i="4"/>
  <c r="AJ63" i="4"/>
  <c r="AX63" i="4" s="1"/>
  <c r="AN80" i="4"/>
  <c r="AI56" i="4"/>
  <c r="AH63" i="4"/>
  <c r="AI72" i="4"/>
  <c r="AO38" i="4"/>
  <c r="AQ63" i="4"/>
  <c r="AS56" i="4"/>
  <c r="AJ68" i="4"/>
  <c r="BJ68" i="4" s="1"/>
  <c r="BL68" i="4" s="1"/>
  <c r="AJ73" i="4"/>
  <c r="AX73" i="4" s="1"/>
  <c r="AI38" i="4"/>
  <c r="BK38" i="4" s="1"/>
  <c r="AH56" i="4"/>
  <c r="AG63" i="4"/>
  <c r="AG77" i="4"/>
  <c r="AM76" i="4"/>
  <c r="AN62" i="4"/>
  <c r="AI43" i="4"/>
  <c r="AF65" i="4"/>
  <c r="AF38" i="4"/>
  <c r="AH66" i="4"/>
  <c r="AF61" i="4"/>
  <c r="AO65" i="4"/>
  <c r="AQ53" i="4"/>
  <c r="AR56" i="4"/>
  <c r="AN42" i="4"/>
  <c r="AL76" i="4"/>
  <c r="AM62" i="4"/>
  <c r="AI42" i="4"/>
  <c r="AI40" i="4"/>
  <c r="AG66" i="4"/>
  <c r="AI52" i="4"/>
  <c r="AP53" i="4"/>
  <c r="AQ35" i="4"/>
  <c r="AM42" i="4"/>
  <c r="AN65" i="4"/>
  <c r="AN38" i="4"/>
  <c r="AK76" i="4"/>
  <c r="AL62" i="4"/>
  <c r="AH42" i="4"/>
  <c r="AH40" i="4"/>
  <c r="AF66" i="4"/>
  <c r="AH52" i="4"/>
  <c r="AQ54" i="4"/>
  <c r="AP35" i="4"/>
  <c r="AL42" i="4"/>
  <c r="AM65" i="4"/>
  <c r="AM38" i="4"/>
  <c r="AM60" i="4"/>
  <c r="AG42" i="4"/>
  <c r="AG40" i="4"/>
  <c r="AG52" i="4"/>
  <c r="AP49" i="4"/>
  <c r="AQ71" i="4"/>
  <c r="AO35" i="4"/>
  <c r="AJ42" i="4"/>
  <c r="AX42" i="4" s="1"/>
  <c r="AK42" i="4"/>
  <c r="AL65" i="4"/>
  <c r="AT65" i="4" s="1"/>
  <c r="AL38" i="4"/>
  <c r="AN71" i="4"/>
  <c r="AF42" i="4"/>
  <c r="AF40" i="4"/>
  <c r="BK40" i="4" s="1"/>
  <c r="AF52" i="4"/>
  <c r="AP71" i="4"/>
  <c r="AS42" i="4"/>
  <c r="BK53" i="4"/>
  <c r="AL77" i="4"/>
  <c r="AS54" i="4"/>
  <c r="AK77" i="4"/>
  <c r="AS40" i="4"/>
  <c r="AO76" i="4"/>
  <c r="AR40" i="4"/>
  <c r="AM46" i="4"/>
  <c r="AM59" i="4"/>
  <c r="AK62" i="4"/>
  <c r="AL35" i="4"/>
  <c r="AH49" i="4"/>
  <c r="AF59" i="4"/>
  <c r="AQ46" i="4"/>
  <c r="AP69" i="4"/>
  <c r="AO49" i="4"/>
  <c r="AP56" i="4"/>
  <c r="AL46" i="4"/>
  <c r="AL59" i="4"/>
  <c r="AN66" i="4"/>
  <c r="AN61" i="4"/>
  <c r="AK35" i="4"/>
  <c r="AG49" i="4"/>
  <c r="AG81" i="4"/>
  <c r="AP46" i="4"/>
  <c r="AQ66" i="4"/>
  <c r="AQ48" i="4"/>
  <c r="AS37" i="4"/>
  <c r="AJ67" i="4"/>
  <c r="AX67" i="4" s="1"/>
  <c r="AY67" i="4" s="1"/>
  <c r="AZ67" i="4" s="1"/>
  <c r="BA67" i="4" s="1"/>
  <c r="BB67" i="4" s="1"/>
  <c r="BC67" i="4" s="1"/>
  <c r="AK46" i="4"/>
  <c r="AK59" i="4"/>
  <c r="AY59" i="4" s="1"/>
  <c r="AM66" i="4"/>
  <c r="AM61" i="4"/>
  <c r="AF49" i="4"/>
  <c r="AI67" i="4"/>
  <c r="AO46" i="4"/>
  <c r="AP66" i="4"/>
  <c r="AP48" i="4"/>
  <c r="AS38" i="4"/>
  <c r="AR37" i="4"/>
  <c r="AP54" i="4"/>
  <c r="AJ76" i="4"/>
  <c r="BJ76" i="4" s="1"/>
  <c r="BL76" i="4" s="1"/>
  <c r="AM78" i="4"/>
  <c r="AL66" i="4"/>
  <c r="AL61" i="4"/>
  <c r="AF46" i="4"/>
  <c r="AH67" i="4"/>
  <c r="AQ65" i="4"/>
  <c r="AO66" i="4"/>
  <c r="AO48" i="4"/>
  <c r="AR38" i="4"/>
  <c r="AS50" i="4"/>
  <c r="AJ49" i="4"/>
  <c r="AX49" i="4" s="1"/>
  <c r="AY49" i="4" s="1"/>
  <c r="AZ49" i="4" s="1"/>
  <c r="BA49" i="4" s="1"/>
  <c r="BB49" i="4" s="1"/>
  <c r="AK66" i="4"/>
  <c r="AK61" i="4"/>
  <c r="AI48" i="4"/>
  <c r="AU48" i="4" s="1"/>
  <c r="AH77" i="4"/>
  <c r="AU77" i="4" s="1"/>
  <c r="AQ62" i="4"/>
  <c r="AQ42" i="4"/>
  <c r="AQ40" i="4"/>
  <c r="AN36" i="4"/>
  <c r="BK47" i="4"/>
  <c r="AF77" i="4"/>
  <c r="AQ57" i="4"/>
  <c r="AO54" i="4"/>
  <c r="AS57" i="4"/>
  <c r="AG57" i="4"/>
  <c r="AP57" i="4"/>
  <c r="AR57" i="4"/>
  <c r="AR54" i="4"/>
  <c r="AN57" i="4"/>
  <c r="BK51" i="4"/>
  <c r="BK64" i="4"/>
  <c r="AF57" i="4"/>
  <c r="AN54" i="4"/>
  <c r="AM57" i="4"/>
  <c r="AH54" i="4"/>
  <c r="BK61" i="4"/>
  <c r="AQ77" i="4"/>
  <c r="AJ77" i="4"/>
  <c r="AX77" i="4" s="1"/>
  <c r="AY77" i="4" s="1"/>
  <c r="AZ77" i="4" s="1"/>
  <c r="BA77" i="4" s="1"/>
  <c r="AM54" i="4"/>
  <c r="AL57" i="4"/>
  <c r="AG54" i="4"/>
  <c r="BK37" i="4"/>
  <c r="AO36" i="4"/>
  <c r="AS67" i="4"/>
  <c r="AL54" i="4"/>
  <c r="AK57" i="4"/>
  <c r="AF54" i="4"/>
  <c r="AR67" i="4"/>
  <c r="AJ57" i="4"/>
  <c r="AX57" i="4" s="1"/>
  <c r="AK54" i="4"/>
  <c r="BK70" i="4"/>
  <c r="BK55" i="4"/>
  <c r="BK65" i="4"/>
  <c r="BK73" i="4"/>
  <c r="BK35" i="4"/>
  <c r="AS76" i="4"/>
  <c r="AH76" i="4"/>
  <c r="BK76" i="4" s="1"/>
  <c r="BK63" i="4"/>
  <c r="BK52" i="4"/>
  <c r="AX71" i="4"/>
  <c r="AY71" i="4" s="1"/>
  <c r="AZ71" i="4" s="1"/>
  <c r="BA71" i="4" s="1"/>
  <c r="BB71" i="4" s="1"/>
  <c r="BC71" i="4" s="1"/>
  <c r="BD71" i="4" s="1"/>
  <c r="BE71" i="4" s="1"/>
  <c r="BF71" i="4" s="1"/>
  <c r="BG71" i="4" s="1"/>
  <c r="AP40" i="4"/>
  <c r="AR76" i="4"/>
  <c r="AM36" i="4"/>
  <c r="BK50" i="4"/>
  <c r="AS66" i="4"/>
  <c r="AJ54" i="4"/>
  <c r="BJ54" i="4" s="1"/>
  <c r="BL54" i="4" s="1"/>
  <c r="AK79" i="4"/>
  <c r="BK44" i="4"/>
  <c r="BK75" i="4"/>
  <c r="BK80" i="4"/>
  <c r="AQ67" i="4"/>
  <c r="AS62" i="4"/>
  <c r="AS49" i="4"/>
  <c r="AI54" i="4"/>
  <c r="AK67" i="4"/>
  <c r="AI46" i="4"/>
  <c r="AI59" i="4"/>
  <c r="AH71" i="4"/>
  <c r="BK68" i="4"/>
  <c r="AG67" i="4"/>
  <c r="BK72" i="4"/>
  <c r="AQ59" i="4"/>
  <c r="AP67" i="4"/>
  <c r="AR62" i="4"/>
  <c r="AR49" i="4"/>
  <c r="AN77" i="4"/>
  <c r="AH46" i="4"/>
  <c r="BK58" i="4"/>
  <c r="BK45" i="4"/>
  <c r="AH59" i="4"/>
  <c r="AG71" i="4"/>
  <c r="AI62" i="4"/>
  <c r="AF67" i="4"/>
  <c r="AQ38" i="4"/>
  <c r="AP59" i="4"/>
  <c r="AS46" i="4"/>
  <c r="AS47" i="4"/>
  <c r="AS48" i="4"/>
  <c r="AS59" i="4"/>
  <c r="AM77" i="4"/>
  <c r="BK41" i="4"/>
  <c r="AG46" i="4"/>
  <c r="AG59" i="4"/>
  <c r="AF71" i="4"/>
  <c r="AH62" i="4"/>
  <c r="AI77" i="4"/>
  <c r="AP76" i="4"/>
  <c r="AQ81" i="4"/>
  <c r="AR59" i="4"/>
  <c r="AJ79" i="4"/>
  <c r="AX79" i="4" s="1"/>
  <c r="AI79" i="4"/>
  <c r="AG69" i="4"/>
  <c r="AJ74" i="4"/>
  <c r="AX74" i="4" s="1"/>
  <c r="AH79" i="4"/>
  <c r="AL78" i="4"/>
  <c r="AL60" i="4"/>
  <c r="AF69" i="4"/>
  <c r="AF81" i="4"/>
  <c r="AP43" i="4"/>
  <c r="AP81" i="4"/>
  <c r="AR79" i="4"/>
  <c r="AJ69" i="4"/>
  <c r="AX69" i="4" s="1"/>
  <c r="AQ43" i="4"/>
  <c r="AS79" i="4"/>
  <c r="AG79" i="4"/>
  <c r="AK78" i="4"/>
  <c r="AK60" i="4"/>
  <c r="AI74" i="4"/>
  <c r="AQ69" i="4"/>
  <c r="AO43" i="4"/>
  <c r="AO81" i="4"/>
  <c r="AO69" i="4"/>
  <c r="AM79" i="4"/>
  <c r="AL36" i="4"/>
  <c r="AG43" i="4"/>
  <c r="AF74" i="4"/>
  <c r="AQ74" i="4"/>
  <c r="AR69" i="4"/>
  <c r="AN79" i="4"/>
  <c r="AL79" i="4"/>
  <c r="AK36" i="4"/>
  <c r="AF43" i="4"/>
  <c r="AI60" i="4"/>
  <c r="AP74" i="4"/>
  <c r="AQ60" i="4"/>
  <c r="AS74" i="4"/>
  <c r="AS78" i="4"/>
  <c r="AJ78" i="4"/>
  <c r="AX78" i="4" s="1"/>
  <c r="AN69" i="4"/>
  <c r="AN81" i="4"/>
  <c r="AI78" i="4"/>
  <c r="AH60" i="4"/>
  <c r="AQ79" i="4"/>
  <c r="AO74" i="4"/>
  <c r="AP60" i="4"/>
  <c r="AR74" i="4"/>
  <c r="AR78" i="4"/>
  <c r="AM69" i="4"/>
  <c r="AM81" i="4"/>
  <c r="AH78" i="4"/>
  <c r="AG60" i="4"/>
  <c r="AP79" i="4"/>
  <c r="AO60" i="4"/>
  <c r="AS43" i="4"/>
  <c r="AS81" i="4"/>
  <c r="AL69" i="4"/>
  <c r="AL81" i="4"/>
  <c r="AG78" i="4"/>
  <c r="AF60" i="4"/>
  <c r="AO79" i="4"/>
  <c r="AR43" i="4"/>
  <c r="AR81" i="4"/>
  <c r="AK69" i="4"/>
  <c r="AK81" i="4"/>
  <c r="AF78" i="4"/>
  <c r="AI36" i="4"/>
  <c r="AS77" i="4"/>
  <c r="AN74" i="4"/>
  <c r="AH36" i="4"/>
  <c r="AR77" i="4"/>
  <c r="AJ43" i="4"/>
  <c r="AX43" i="4" s="1"/>
  <c r="AY43" i="4" s="1"/>
  <c r="AZ43" i="4" s="1"/>
  <c r="AM43" i="4"/>
  <c r="AM74" i="4"/>
  <c r="AG36" i="4"/>
  <c r="AP62" i="4"/>
  <c r="AO57" i="4"/>
  <c r="AP77" i="4"/>
  <c r="AS61" i="4"/>
  <c r="AS70" i="4"/>
  <c r="AS60" i="4"/>
  <c r="AS36" i="4"/>
  <c r="AJ60" i="4"/>
  <c r="AX60" i="4" s="1"/>
  <c r="AJ81" i="4"/>
  <c r="AX81" i="4" s="1"/>
  <c r="AL43" i="4"/>
  <c r="AL74" i="4"/>
  <c r="AF36" i="4"/>
  <c r="AQ78" i="4"/>
  <c r="AR60" i="4"/>
  <c r="AR36" i="4"/>
  <c r="AH43" i="4"/>
  <c r="AS69" i="4"/>
  <c r="AN43" i="4"/>
  <c r="AI69" i="4"/>
  <c r="AI81" i="4"/>
  <c r="AI57" i="4"/>
  <c r="AP78" i="4"/>
  <c r="AQ36" i="4"/>
  <c r="AS52" i="4"/>
  <c r="AS71" i="4"/>
  <c r="AS35" i="4"/>
  <c r="AJ36" i="4"/>
  <c r="AX36" i="4" s="1"/>
  <c r="AN78" i="4"/>
  <c r="AX75" i="4"/>
  <c r="BI75" i="4" s="1"/>
  <c r="BJ72" i="4"/>
  <c r="BL72" i="4" s="1"/>
  <c r="BJ73" i="4"/>
  <c r="BL73" i="4" s="1"/>
  <c r="BJ47" i="4"/>
  <c r="BL47" i="4" s="1"/>
  <c r="BJ56" i="4"/>
  <c r="BL56" i="4" s="1"/>
  <c r="BJ51" i="4"/>
  <c r="BL51" i="4" s="1"/>
  <c r="BJ59" i="4"/>
  <c r="BL59" i="4" s="1"/>
  <c r="BJ55" i="4"/>
  <c r="BL55" i="4" s="1"/>
  <c r="BJ41" i="4"/>
  <c r="BL41" i="4" s="1"/>
  <c r="BJ46" i="4"/>
  <c r="BL46" i="4" s="1"/>
  <c r="BJ65" i="4"/>
  <c r="BL65" i="4" s="1"/>
  <c r="BJ70" i="4"/>
  <c r="BL70" i="4" s="1"/>
  <c r="BJ80" i="4"/>
  <c r="BL80" i="4" s="1"/>
  <c r="BJ44" i="4"/>
  <c r="BL44" i="4" s="1"/>
  <c r="BJ64" i="4"/>
  <c r="BL64" i="4" s="1"/>
  <c r="BJ63" i="4"/>
  <c r="BL63" i="4" s="1"/>
  <c r="BJ48" i="4"/>
  <c r="BL48" i="4" s="1"/>
  <c r="BJ66" i="4"/>
  <c r="BL66" i="4" s="1"/>
  <c r="BJ39" i="4"/>
  <c r="BL39" i="4" s="1"/>
  <c r="BJ50" i="4"/>
  <c r="BL50" i="4" s="1"/>
  <c r="BJ38" i="4"/>
  <c r="BL38" i="4" s="1"/>
  <c r="BJ61" i="4"/>
  <c r="BL61" i="4" s="1"/>
  <c r="BJ52" i="4"/>
  <c r="BL52" i="4" s="1"/>
  <c r="BJ35" i="4"/>
  <c r="BL35" i="4" s="1"/>
  <c r="AT62" i="4"/>
  <c r="AT45" i="4"/>
  <c r="AT58" i="4"/>
  <c r="AT53" i="4"/>
  <c r="AT35" i="4"/>
  <c r="AY65" i="4"/>
  <c r="AY56" i="4"/>
  <c r="AY70" i="4"/>
  <c r="AZ70" i="4" s="1"/>
  <c r="BA70" i="4" s="1"/>
  <c r="BB70" i="4" s="1"/>
  <c r="BC70" i="4" s="1"/>
  <c r="BD70" i="4" s="1"/>
  <c r="BE70" i="4" s="1"/>
  <c r="BF70" i="4" s="1"/>
  <c r="AY52" i="4"/>
  <c r="AZ52" i="4" s="1"/>
  <c r="BA52" i="4" s="1"/>
  <c r="BB52" i="4" s="1"/>
  <c r="BC52" i="4" s="1"/>
  <c r="BD52" i="4" s="1"/>
  <c r="BE52" i="4" s="1"/>
  <c r="BF52" i="4" s="1"/>
  <c r="AY44" i="4"/>
  <c r="AZ44" i="4" s="1"/>
  <c r="BA44" i="4" s="1"/>
  <c r="BB44" i="4" s="1"/>
  <c r="BC44" i="4" s="1"/>
  <c r="BD44" i="4" s="1"/>
  <c r="BE44" i="4" s="1"/>
  <c r="BF44" i="4" s="1"/>
  <c r="BG44" i="4" s="1"/>
  <c r="AY35" i="4"/>
  <c r="AZ35" i="4" s="1"/>
  <c r="BA35" i="4" s="1"/>
  <c r="BB35" i="4" s="1"/>
  <c r="BC35" i="4" s="1"/>
  <c r="BD35" i="4" s="1"/>
  <c r="BE35" i="4" s="1"/>
  <c r="BF35" i="4" s="1"/>
  <c r="AY38" i="4"/>
  <c r="AZ38" i="4" s="1"/>
  <c r="BA38" i="4" s="1"/>
  <c r="BB38" i="4" s="1"/>
  <c r="BC38" i="4" s="1"/>
  <c r="BD38" i="4" s="1"/>
  <c r="AY47" i="4"/>
  <c r="AY69" i="4"/>
  <c r="AY37" i="4"/>
  <c r="AZ37" i="4" s="1"/>
  <c r="BA37" i="4" s="1"/>
  <c r="BB37" i="4" s="1"/>
  <c r="BC37" i="4" s="1"/>
  <c r="BD37" i="4" s="1"/>
  <c r="BE37" i="4" s="1"/>
  <c r="BF37" i="4" s="1"/>
  <c r="BG37" i="4" s="1"/>
  <c r="AY74" i="4"/>
  <c r="AZ74" i="4" s="1"/>
  <c r="AY39" i="4"/>
  <c r="AZ39" i="4" s="1"/>
  <c r="BA39" i="4" s="1"/>
  <c r="BB39" i="4" s="1"/>
  <c r="BC39" i="4" s="1"/>
  <c r="BD39" i="4" s="1"/>
  <c r="BE39" i="4" s="1"/>
  <c r="BF39" i="4" s="1"/>
  <c r="BG39" i="4" s="1"/>
  <c r="AY50" i="4"/>
  <c r="AZ50" i="4" s="1"/>
  <c r="BA50" i="4" s="1"/>
  <c r="BB50" i="4" s="1"/>
  <c r="BC50" i="4" s="1"/>
  <c r="BD50" i="4" s="1"/>
  <c r="BE50" i="4" s="1"/>
  <c r="BF50" i="4" s="1"/>
  <c r="BG50" i="4" s="1"/>
  <c r="AY51" i="4"/>
  <c r="AZ51" i="4" s="1"/>
  <c r="BA51" i="4" s="1"/>
  <c r="BB51" i="4" s="1"/>
  <c r="BC51" i="4" s="1"/>
  <c r="BD51" i="4" s="1"/>
  <c r="BE51" i="4" s="1"/>
  <c r="BF51" i="4" s="1"/>
  <c r="BG51" i="4" s="1"/>
  <c r="AY41" i="4"/>
  <c r="AZ41" i="4" s="1"/>
  <c r="BA41" i="4" s="1"/>
  <c r="BB41" i="4" s="1"/>
  <c r="BC41" i="4" s="1"/>
  <c r="BD41" i="4" s="1"/>
  <c r="BE41" i="4" s="1"/>
  <c r="BF41" i="4" s="1"/>
  <c r="BG41" i="4" s="1"/>
  <c r="AY73" i="4"/>
  <c r="AY63" i="4"/>
  <c r="AZ63" i="4" s="1"/>
  <c r="BA63" i="4" s="1"/>
  <c r="BB63" i="4" s="1"/>
  <c r="BC63" i="4" s="1"/>
  <c r="BD63" i="4" s="1"/>
  <c r="BE63" i="4" s="1"/>
  <c r="BF63" i="4" s="1"/>
  <c r="BG63" i="4" s="1"/>
  <c r="AY80" i="4"/>
  <c r="AZ80" i="4" s="1"/>
  <c r="BA80" i="4" s="1"/>
  <c r="BB80" i="4" s="1"/>
  <c r="BC80" i="4" s="1"/>
  <c r="BD80" i="4" s="1"/>
  <c r="BE80" i="4" s="1"/>
  <c r="BF80" i="4" s="1"/>
  <c r="BG80" i="4" s="1"/>
  <c r="AY46" i="4"/>
  <c r="AZ46" i="4" s="1"/>
  <c r="BA46" i="4" s="1"/>
  <c r="BB46" i="4" s="1"/>
  <c r="BC46" i="4" s="1"/>
  <c r="AY66" i="4"/>
  <c r="AZ66" i="4" s="1"/>
  <c r="AY55" i="4"/>
  <c r="AY72" i="4"/>
  <c r="AY64" i="4"/>
  <c r="AY78" i="4"/>
  <c r="AY48" i="4"/>
  <c r="AZ48" i="4" s="1"/>
  <c r="BA48" i="4" s="1"/>
  <c r="BB48" i="4" s="1"/>
  <c r="BC48" i="4" s="1"/>
  <c r="BD48" i="4" s="1"/>
  <c r="BE48" i="4" s="1"/>
  <c r="BF48" i="4" s="1"/>
  <c r="BG48" i="4" s="1"/>
  <c r="AX62" i="4"/>
  <c r="AU44" i="4"/>
  <c r="AU40" i="4"/>
  <c r="AU80" i="4"/>
  <c r="AU50" i="4"/>
  <c r="AX58" i="4"/>
  <c r="BI58" i="4" s="1"/>
  <c r="AT68" i="4"/>
  <c r="AX45" i="4"/>
  <c r="AU53" i="4"/>
  <c r="AU58" i="4"/>
  <c r="AU45" i="4"/>
  <c r="AU62" i="4"/>
  <c r="AU72" i="4"/>
  <c r="AU56" i="4"/>
  <c r="AU41" i="4"/>
  <c r="AU75" i="4"/>
  <c r="AU68" i="4"/>
  <c r="AU39" i="4"/>
  <c r="AX53" i="4"/>
  <c r="BI53" i="4" s="1"/>
  <c r="AX68" i="4"/>
  <c r="AU51" i="4"/>
  <c r="AU47" i="4"/>
  <c r="AT38" i="4"/>
  <c r="AT63" i="4"/>
  <c r="AT52" i="4"/>
  <c r="AX54" i="4"/>
  <c r="BI54" i="4" s="1"/>
  <c r="AT40" i="4"/>
  <c r="AT72" i="4"/>
  <c r="AX40" i="4"/>
  <c r="AU70" i="4"/>
  <c r="AU73" i="4"/>
  <c r="AU63" i="4"/>
  <c r="AU52" i="4"/>
  <c r="AU37" i="4"/>
  <c r="AT70" i="4"/>
  <c r="AT55" i="4"/>
  <c r="AT64" i="4"/>
  <c r="AU55" i="4"/>
  <c r="AU64" i="4"/>
  <c r="AT75" i="4"/>
  <c r="AT50" i="4"/>
  <c r="AT39" i="4"/>
  <c r="AT37" i="4"/>
  <c r="AT48" i="4"/>
  <c r="AT44" i="4"/>
  <c r="AT51" i="4"/>
  <c r="AT41" i="4"/>
  <c r="AT56" i="4"/>
  <c r="AT47" i="4"/>
  <c r="AT73" i="4"/>
  <c r="AT80" i="4"/>
  <c r="A80" i="3"/>
  <c r="A42" i="3"/>
  <c r="A43" i="3"/>
  <c r="A66" i="3"/>
  <c r="A46" i="3"/>
  <c r="A48" i="3"/>
  <c r="BJ36" i="4" l="1"/>
  <c r="BL36" i="4" s="1"/>
  <c r="AT42" i="4"/>
  <c r="BK42" i="4"/>
  <c r="BJ60" i="4"/>
  <c r="BL60" i="4" s="1"/>
  <c r="AU61" i="4"/>
  <c r="AT71" i="4"/>
  <c r="AU38" i="4"/>
  <c r="AV38" i="4" s="1"/>
  <c r="BJ37" i="4"/>
  <c r="BL37" i="4" s="1"/>
  <c r="AY42" i="4"/>
  <c r="AZ42" i="4" s="1"/>
  <c r="BA42" i="4" s="1"/>
  <c r="BB42" i="4" s="1"/>
  <c r="BC42" i="4" s="1"/>
  <c r="BD42" i="4" s="1"/>
  <c r="BE42" i="4" s="1"/>
  <c r="BF42" i="4" s="1"/>
  <c r="BG42" i="4" s="1"/>
  <c r="BJ67" i="4"/>
  <c r="BL67" i="4" s="1"/>
  <c r="BK74" i="4"/>
  <c r="BK48" i="4"/>
  <c r="BK66" i="4"/>
  <c r="BJ49" i="4"/>
  <c r="BL49" i="4" s="1"/>
  <c r="BK81" i="4"/>
  <c r="AT49" i="4"/>
  <c r="AU42" i="4"/>
  <c r="AU65" i="4"/>
  <c r="AT61" i="4"/>
  <c r="AV61" i="4" s="1"/>
  <c r="AT66" i="4"/>
  <c r="AU49" i="4"/>
  <c r="AV49" i="4" s="1"/>
  <c r="AU35" i="4"/>
  <c r="AV35" i="4" s="1"/>
  <c r="AY61" i="4"/>
  <c r="AZ61" i="4" s="1"/>
  <c r="BA61" i="4" s="1"/>
  <c r="BB61" i="4" s="1"/>
  <c r="BC61" i="4" s="1"/>
  <c r="BD61" i="4" s="1"/>
  <c r="BE61" i="4" s="1"/>
  <c r="BF61" i="4" s="1"/>
  <c r="BG61" i="4" s="1"/>
  <c r="AU74" i="4"/>
  <c r="BJ42" i="4"/>
  <c r="BL42" i="4" s="1"/>
  <c r="BJ77" i="4"/>
  <c r="BL77" i="4" s="1"/>
  <c r="BJ81" i="4"/>
  <c r="BL81" i="4" s="1"/>
  <c r="AY57" i="4"/>
  <c r="AZ57" i="4" s="1"/>
  <c r="BA57" i="4" s="1"/>
  <c r="BB57" i="4" s="1"/>
  <c r="BC57" i="4" s="1"/>
  <c r="BD57" i="4" s="1"/>
  <c r="BE57" i="4" s="1"/>
  <c r="BF57" i="4" s="1"/>
  <c r="BG57" i="4" s="1"/>
  <c r="AU66" i="4"/>
  <c r="BD46" i="4"/>
  <c r="BE46" i="4" s="1"/>
  <c r="BF46" i="4" s="1"/>
  <c r="BG46" i="4" s="1"/>
  <c r="AY79" i="4"/>
  <c r="AZ79" i="4" s="1"/>
  <c r="BA79" i="4" s="1"/>
  <c r="BB79" i="4" s="1"/>
  <c r="BC79" i="4" s="1"/>
  <c r="BD79" i="4" s="1"/>
  <c r="BE79" i="4" s="1"/>
  <c r="BF79" i="4" s="1"/>
  <c r="BG79" i="4" s="1"/>
  <c r="AU67" i="4"/>
  <c r="AV67" i="4" s="1"/>
  <c r="BK57" i="4"/>
  <c r="AY36" i="4"/>
  <c r="AZ36" i="4" s="1"/>
  <c r="BA36" i="4" s="1"/>
  <c r="BB36" i="4" s="1"/>
  <c r="BC36" i="4" s="1"/>
  <c r="BD36" i="4" s="1"/>
  <c r="BE36" i="4" s="1"/>
  <c r="BF36" i="4" s="1"/>
  <c r="BG36" i="4" s="1"/>
  <c r="BI36" i="4" s="1"/>
  <c r="AT67" i="4"/>
  <c r="BJ57" i="4"/>
  <c r="BL57" i="4" s="1"/>
  <c r="AT57" i="4"/>
  <c r="BE38" i="4"/>
  <c r="BF38" i="4" s="1"/>
  <c r="BG38" i="4" s="1"/>
  <c r="BK62" i="4"/>
  <c r="BA66" i="4"/>
  <c r="BB66" i="4" s="1"/>
  <c r="BC66" i="4" s="1"/>
  <c r="BD66" i="4" s="1"/>
  <c r="BE66" i="4" s="1"/>
  <c r="BF66" i="4" s="1"/>
  <c r="BG66" i="4" s="1"/>
  <c r="BI66" i="4" s="1"/>
  <c r="BK71" i="4"/>
  <c r="AT81" i="4"/>
  <c r="AU78" i="4"/>
  <c r="AV78" i="4" s="1"/>
  <c r="AU43" i="4"/>
  <c r="AT59" i="4"/>
  <c r="AU46" i="4"/>
  <c r="AT54" i="4"/>
  <c r="BJ79" i="4"/>
  <c r="BL79" i="4" s="1"/>
  <c r="BK46" i="4"/>
  <c r="AU57" i="4"/>
  <c r="AU79" i="4"/>
  <c r="AT36" i="4"/>
  <c r="AU36" i="4"/>
  <c r="AT77" i="4"/>
  <c r="AV77" i="4" s="1"/>
  <c r="BG70" i="4"/>
  <c r="BI70" i="4" s="1"/>
  <c r="AX76" i="4"/>
  <c r="AY76" i="4" s="1"/>
  <c r="AZ76" i="4" s="1"/>
  <c r="BA76" i="4" s="1"/>
  <c r="BB76" i="4" s="1"/>
  <c r="BC76" i="4" s="1"/>
  <c r="BD76" i="4" s="1"/>
  <c r="BE76" i="4" s="1"/>
  <c r="BF76" i="4" s="1"/>
  <c r="BG76" i="4" s="1"/>
  <c r="AY81" i="4"/>
  <c r="AT60" i="4"/>
  <c r="BK49" i="4"/>
  <c r="AY75" i="4"/>
  <c r="AZ75" i="4" s="1"/>
  <c r="BA75" i="4" s="1"/>
  <c r="BB75" i="4" s="1"/>
  <c r="BC75" i="4" s="1"/>
  <c r="BD75" i="4" s="1"/>
  <c r="BE75" i="4" s="1"/>
  <c r="BF75" i="4" s="1"/>
  <c r="BG75" i="4" s="1"/>
  <c r="BC49" i="4"/>
  <c r="BD49" i="4" s="1"/>
  <c r="BE49" i="4" s="1"/>
  <c r="BF49" i="4" s="1"/>
  <c r="BG49" i="4" s="1"/>
  <c r="AY60" i="4"/>
  <c r="AZ60" i="4" s="1"/>
  <c r="BA60" i="4" s="1"/>
  <c r="BB60" i="4" s="1"/>
  <c r="BC60" i="4" s="1"/>
  <c r="BA43" i="4"/>
  <c r="BB43" i="4" s="1"/>
  <c r="BC43" i="4" s="1"/>
  <c r="BD43" i="4" s="1"/>
  <c r="BE43" i="4" s="1"/>
  <c r="BF43" i="4" s="1"/>
  <c r="BG43" i="4" s="1"/>
  <c r="AU59" i="4"/>
  <c r="AU76" i="4"/>
  <c r="AT46" i="4"/>
  <c r="AZ69" i="4"/>
  <c r="BA69" i="4" s="1"/>
  <c r="BB69" i="4" s="1"/>
  <c r="BC69" i="4" s="1"/>
  <c r="BD69" i="4" s="1"/>
  <c r="BE69" i="4" s="1"/>
  <c r="BF69" i="4" s="1"/>
  <c r="BG69" i="4" s="1"/>
  <c r="BB77" i="4"/>
  <c r="BC77" i="4" s="1"/>
  <c r="BD77" i="4" s="1"/>
  <c r="BE77" i="4" s="1"/>
  <c r="BF77" i="4" s="1"/>
  <c r="BG77" i="4" s="1"/>
  <c r="BK54" i="4"/>
  <c r="BD67" i="4"/>
  <c r="BE67" i="4" s="1"/>
  <c r="BF67" i="4" s="1"/>
  <c r="BG67" i="4" s="1"/>
  <c r="BJ74" i="4"/>
  <c r="BL74" i="4" s="1"/>
  <c r="BK79" i="4"/>
  <c r="BK67" i="4"/>
  <c r="BK59" i="4"/>
  <c r="AT76" i="4"/>
  <c r="BK77" i="4"/>
  <c r="AT74" i="4"/>
  <c r="BG35" i="4"/>
  <c r="AU69" i="4"/>
  <c r="AT79" i="4"/>
  <c r="AV79" i="4" s="1"/>
  <c r="AV40" i="4"/>
  <c r="AU54" i="4"/>
  <c r="AU71" i="4"/>
  <c r="BK60" i="4"/>
  <c r="BA74" i="4"/>
  <c r="BB74" i="4" s="1"/>
  <c r="BC74" i="4" s="1"/>
  <c r="BD74" i="4" s="1"/>
  <c r="BE74" i="4" s="1"/>
  <c r="BF74" i="4" s="1"/>
  <c r="BG74" i="4" s="1"/>
  <c r="AT78" i="4"/>
  <c r="BK69" i="4"/>
  <c r="AU60" i="4"/>
  <c r="AU81" i="4"/>
  <c r="AV81" i="4" s="1"/>
  <c r="BK36" i="4"/>
  <c r="BJ43" i="4"/>
  <c r="BL43" i="4" s="1"/>
  <c r="AZ81" i="4"/>
  <c r="BA81" i="4" s="1"/>
  <c r="BB81" i="4" s="1"/>
  <c r="BC81" i="4" s="1"/>
  <c r="BD81" i="4" s="1"/>
  <c r="BE81" i="4" s="1"/>
  <c r="BF81" i="4" s="1"/>
  <c r="BG81" i="4" s="1"/>
  <c r="BD60" i="4"/>
  <c r="BE60" i="4" s="1"/>
  <c r="BF60" i="4" s="1"/>
  <c r="BG60" i="4" s="1"/>
  <c r="BJ78" i="4"/>
  <c r="BL78" i="4" s="1"/>
  <c r="AT43" i="4"/>
  <c r="BK78" i="4"/>
  <c r="BK43" i="4"/>
  <c r="AV45" i="4"/>
  <c r="BG52" i="4"/>
  <c r="BJ69" i="4"/>
  <c r="BL69" i="4" s="1"/>
  <c r="AT69" i="4"/>
  <c r="BH71" i="4"/>
  <c r="AV65" i="4"/>
  <c r="BI48" i="4"/>
  <c r="BI71" i="4"/>
  <c r="BI37" i="4"/>
  <c r="AV62" i="4"/>
  <c r="BI49" i="4"/>
  <c r="BI35" i="4"/>
  <c r="BI80" i="4"/>
  <c r="BH48" i="4"/>
  <c r="BI63" i="4"/>
  <c r="AV58" i="4"/>
  <c r="BH42" i="4"/>
  <c r="BI52" i="4"/>
  <c r="BI43" i="4"/>
  <c r="AV51" i="4"/>
  <c r="AV48" i="4"/>
  <c r="BI50" i="4"/>
  <c r="BI44" i="4"/>
  <c r="AV53" i="4"/>
  <c r="BI77" i="4"/>
  <c r="BI39" i="4"/>
  <c r="BI38" i="4"/>
  <c r="BI61" i="4"/>
  <c r="AV52" i="4"/>
  <c r="AV80" i="4"/>
  <c r="BH39" i="4"/>
  <c r="BH74" i="4"/>
  <c r="BH37" i="4"/>
  <c r="BH38" i="4"/>
  <c r="AZ73" i="4"/>
  <c r="BA73" i="4" s="1"/>
  <c r="BB73" i="4" s="1"/>
  <c r="BC73" i="4" s="1"/>
  <c r="BD73" i="4" s="1"/>
  <c r="BE73" i="4" s="1"/>
  <c r="BF73" i="4" s="1"/>
  <c r="BG73" i="4" s="1"/>
  <c r="BH35" i="4"/>
  <c r="BH63" i="4"/>
  <c r="AZ56" i="4"/>
  <c r="BA56" i="4" s="1"/>
  <c r="BB56" i="4" s="1"/>
  <c r="BC56" i="4" s="1"/>
  <c r="BD56" i="4" s="1"/>
  <c r="BE56" i="4" s="1"/>
  <c r="BF56" i="4" s="1"/>
  <c r="BG56" i="4" s="1"/>
  <c r="BH51" i="4"/>
  <c r="BH52" i="4"/>
  <c r="AZ59" i="4"/>
  <c r="AZ64" i="4"/>
  <c r="BA64" i="4" s="1"/>
  <c r="BB64" i="4" s="1"/>
  <c r="BC64" i="4" s="1"/>
  <c r="BD64" i="4" s="1"/>
  <c r="BE64" i="4" s="1"/>
  <c r="AZ47" i="4"/>
  <c r="BA47" i="4" s="1"/>
  <c r="BB47" i="4" s="1"/>
  <c r="BC47" i="4" s="1"/>
  <c r="BD47" i="4" s="1"/>
  <c r="BE47" i="4" s="1"/>
  <c r="BF47" i="4" s="1"/>
  <c r="BG47" i="4" s="1"/>
  <c r="AZ65" i="4"/>
  <c r="BA65" i="4" s="1"/>
  <c r="BB65" i="4" s="1"/>
  <c r="BC65" i="4" s="1"/>
  <c r="BD65" i="4" s="1"/>
  <c r="BE65" i="4" s="1"/>
  <c r="BF65" i="4" s="1"/>
  <c r="BG65" i="4" s="1"/>
  <c r="BH80" i="4"/>
  <c r="AZ72" i="4"/>
  <c r="AZ78" i="4"/>
  <c r="BA78" i="4" s="1"/>
  <c r="BB78" i="4" s="1"/>
  <c r="BC78" i="4" s="1"/>
  <c r="BD78" i="4" s="1"/>
  <c r="BE78" i="4" s="1"/>
  <c r="BF78" i="4" s="1"/>
  <c r="BG78" i="4" s="1"/>
  <c r="AZ55" i="4"/>
  <c r="BA55" i="4" s="1"/>
  <c r="BB55" i="4" s="1"/>
  <c r="BC55" i="4" s="1"/>
  <c r="BD55" i="4" s="1"/>
  <c r="BE55" i="4" s="1"/>
  <c r="BF55" i="4" s="1"/>
  <c r="BG55" i="4" s="1"/>
  <c r="BH41" i="4"/>
  <c r="BH44" i="4"/>
  <c r="BH50" i="4"/>
  <c r="BH70" i="4"/>
  <c r="AV63" i="4"/>
  <c r="AV68" i="4"/>
  <c r="AV41" i="4"/>
  <c r="AV55" i="4"/>
  <c r="AV70" i="4"/>
  <c r="AV44" i="4"/>
  <c r="AV64" i="4"/>
  <c r="AY62" i="4"/>
  <c r="AZ62" i="4" s="1"/>
  <c r="BA62" i="4" s="1"/>
  <c r="BB62" i="4" s="1"/>
  <c r="BC62" i="4" s="1"/>
  <c r="BD62" i="4" s="1"/>
  <c r="BE62" i="4" s="1"/>
  <c r="BF62" i="4" s="1"/>
  <c r="BG62" i="4" s="1"/>
  <c r="AY45" i="4"/>
  <c r="AZ45" i="4" s="1"/>
  <c r="BA45" i="4" s="1"/>
  <c r="BB45" i="4" s="1"/>
  <c r="BC45" i="4" s="1"/>
  <c r="BD45" i="4" s="1"/>
  <c r="BE45" i="4" s="1"/>
  <c r="BF45" i="4" s="1"/>
  <c r="BG45" i="4" s="1"/>
  <c r="AV42" i="4"/>
  <c r="AY58" i="4"/>
  <c r="AZ58" i="4" s="1"/>
  <c r="BA58" i="4" s="1"/>
  <c r="BB58" i="4" s="1"/>
  <c r="BC58" i="4" s="1"/>
  <c r="BD58" i="4" s="1"/>
  <c r="BE58" i="4" s="1"/>
  <c r="BF58" i="4" s="1"/>
  <c r="BG58" i="4" s="1"/>
  <c r="AV36" i="4"/>
  <c r="AV39" i="4"/>
  <c r="AV73" i="4"/>
  <c r="AV72" i="4"/>
  <c r="AV47" i="4"/>
  <c r="AV50" i="4"/>
  <c r="AV56" i="4"/>
  <c r="AY54" i="4"/>
  <c r="AZ54" i="4" s="1"/>
  <c r="BA54" i="4" s="1"/>
  <c r="BB54" i="4" s="1"/>
  <c r="BC54" i="4" s="1"/>
  <c r="BD54" i="4" s="1"/>
  <c r="BE54" i="4" s="1"/>
  <c r="BF54" i="4" s="1"/>
  <c r="BG54" i="4" s="1"/>
  <c r="AV75" i="4"/>
  <c r="AY68" i="4"/>
  <c r="AZ68" i="4" s="1"/>
  <c r="BA68" i="4" s="1"/>
  <c r="BB68" i="4" s="1"/>
  <c r="BC68" i="4" s="1"/>
  <c r="BD68" i="4" s="1"/>
  <c r="BE68" i="4" s="1"/>
  <c r="BF68" i="4" s="1"/>
  <c r="BG68" i="4" s="1"/>
  <c r="AV37" i="4"/>
  <c r="AY40" i="4"/>
  <c r="AZ40" i="4" s="1"/>
  <c r="BA40" i="4" s="1"/>
  <c r="BB40" i="4" s="1"/>
  <c r="BC40" i="4" s="1"/>
  <c r="BD40" i="4" s="1"/>
  <c r="BE40" i="4" s="1"/>
  <c r="BF40" i="4" s="1"/>
  <c r="BG40" i="4" s="1"/>
  <c r="AY53" i="4"/>
  <c r="AZ53" i="4" s="1"/>
  <c r="BA53" i="4" s="1"/>
  <c r="BB53" i="4" s="1"/>
  <c r="BC53" i="4" s="1"/>
  <c r="BD53" i="4" s="1"/>
  <c r="BE53" i="4" s="1"/>
  <c r="BF53" i="4" s="1"/>
  <c r="BG53" i="4" s="1"/>
  <c r="A45" i="3"/>
  <c r="A75" i="3"/>
  <c r="A39" i="3"/>
  <c r="A47" i="3"/>
  <c r="A76" i="3"/>
  <c r="A72" i="3"/>
  <c r="A40" i="3"/>
  <c r="A58" i="3"/>
  <c r="A67" i="3"/>
  <c r="A70" i="3"/>
  <c r="A56" i="3"/>
  <c r="A55" i="3"/>
  <c r="A73" i="3"/>
  <c r="AV71" i="4" l="1"/>
  <c r="AV54" i="4"/>
  <c r="AV74" i="4"/>
  <c r="AV66" i="4"/>
  <c r="AV59" i="4"/>
  <c r="BI42" i="4"/>
  <c r="BH36" i="4"/>
  <c r="AV43" i="4"/>
  <c r="BH43" i="4"/>
  <c r="AV60" i="4"/>
  <c r="BH57" i="4"/>
  <c r="BH49" i="4"/>
  <c r="BH46" i="4"/>
  <c r="BH67" i="4"/>
  <c r="BH66" i="4"/>
  <c r="BI46" i="4"/>
  <c r="BH61" i="4"/>
  <c r="AV46" i="4"/>
  <c r="AV57" i="4"/>
  <c r="AV76" i="4"/>
  <c r="AV69" i="4"/>
  <c r="BH69" i="4"/>
  <c r="BH75" i="4"/>
  <c r="BI60" i="4"/>
  <c r="BI67" i="4"/>
  <c r="BI74" i="4"/>
  <c r="BI57" i="4"/>
  <c r="BI69" i="4"/>
  <c r="BH77" i="4"/>
  <c r="BH60" i="4"/>
  <c r="BI81" i="4"/>
  <c r="BH81" i="4"/>
  <c r="BH73" i="4"/>
  <c r="BI68" i="4"/>
  <c r="BA59" i="4"/>
  <c r="BB59" i="4" s="1"/>
  <c r="BC59" i="4" s="1"/>
  <c r="BD59" i="4" s="1"/>
  <c r="BE59" i="4" s="1"/>
  <c r="BF59" i="4" s="1"/>
  <c r="BG59" i="4" s="1"/>
  <c r="BH64" i="4"/>
  <c r="BF64" i="4"/>
  <c r="BG64" i="4" s="1"/>
  <c r="BI40" i="4"/>
  <c r="BA72" i="4"/>
  <c r="BI73" i="4"/>
  <c r="BH79" i="4"/>
  <c r="BI47" i="4"/>
  <c r="BI65" i="4"/>
  <c r="BH56" i="4"/>
  <c r="BI56" i="4"/>
  <c r="BI76" i="4"/>
  <c r="BI62" i="4"/>
  <c r="BI79" i="4"/>
  <c r="BI45" i="4"/>
  <c r="BI78" i="4"/>
  <c r="BH78" i="4"/>
  <c r="BH55" i="4"/>
  <c r="BH53" i="4"/>
  <c r="BH76" i="4"/>
  <c r="BH62" i="4"/>
  <c r="BH40" i="4"/>
  <c r="BH47" i="4"/>
  <c r="BH68" i="4"/>
  <c r="BH65" i="4"/>
  <c r="BH45" i="4"/>
  <c r="BH58" i="4"/>
  <c r="BH54" i="4"/>
  <c r="BI59" i="4" l="1"/>
  <c r="BH59" i="4"/>
  <c r="BB72" i="4"/>
  <c r="BC72" i="4" l="1"/>
  <c r="BD72" i="4" l="1"/>
  <c r="BE72" i="4" l="1"/>
  <c r="BF72" i="4" l="1"/>
  <c r="BG72" i="4" s="1"/>
  <c r="BI72" i="4" s="1"/>
  <c r="BH72" i="4"/>
</calcChain>
</file>

<file path=xl/sharedStrings.xml><?xml version="1.0" encoding="utf-8"?>
<sst xmlns="http://schemas.openxmlformats.org/spreadsheetml/2006/main" count="2908" uniqueCount="158">
  <si>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</si>
  <si>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</si>
  <si>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</si>
  <si>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</si>
  <si>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</si>
  <si>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</si>
  <si>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</si>
  <si>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</si>
  <si>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</si>
  <si>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</si>
  <si>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</si>
  <si>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</si>
  <si>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</si>
  <si>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</si>
  <si>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</si>
  <si>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</si>
  <si>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</si>
  <si>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</si>
  <si>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</si>
  <si>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</si>
  <si>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</si>
  <si>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</si>
  <si>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</si>
  <si>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</si>
  <si>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</si>
  <si>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</si>
  <si>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</si>
  <si>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</si>
  <si>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Armenia, Rep. of</t>
  </si>
  <si>
    <t/>
  </si>
  <si>
    <t>Australia</t>
  </si>
  <si>
    <t>Austria</t>
  </si>
  <si>
    <t>Belarus, Rep. of</t>
  </si>
  <si>
    <t>Belgium</t>
  </si>
  <si>
    <t>Brazil</t>
  </si>
  <si>
    <t>Cambodia</t>
  </si>
  <si>
    <t>China, P.R.: Hong Kong</t>
  </si>
  <si>
    <t>China, P.R.: Macao</t>
  </si>
  <si>
    <t>Croatia, Rep. of</t>
  </si>
  <si>
    <t>Denmark</t>
  </si>
  <si>
    <t>Finland</t>
  </si>
  <si>
    <t>France</t>
  </si>
  <si>
    <t>Germany</t>
  </si>
  <si>
    <t>Greece</t>
  </si>
  <si>
    <t>Iceland</t>
  </si>
  <si>
    <t>India</t>
  </si>
  <si>
    <t>Indonesia</t>
  </si>
  <si>
    <t>Ireland</t>
  </si>
  <si>
    <t>Israel</t>
  </si>
  <si>
    <t>Italy</t>
  </si>
  <si>
    <t>Kazakhstan, Rep. of</t>
  </si>
  <si>
    <t>Korea, Rep. of</t>
  </si>
  <si>
    <t>Kyrgyz Rep.</t>
  </si>
  <si>
    <t>Lithuania</t>
  </si>
  <si>
    <t>Malta</t>
  </si>
  <si>
    <t>Mauritius</t>
  </si>
  <si>
    <t>Mexico</t>
  </si>
  <si>
    <t>Moldova, Rep. of</t>
  </si>
  <si>
    <t>Montenegro</t>
  </si>
  <si>
    <t>Morocco</t>
  </si>
  <si>
    <t>Netherlands, The</t>
  </si>
  <si>
    <t>North Macedonia, Republic of</t>
  </si>
  <si>
    <t>Norway</t>
  </si>
  <si>
    <t>Poland, Rep. of</t>
  </si>
  <si>
    <t>Portugal</t>
  </si>
  <si>
    <t>Russian Federation</t>
  </si>
  <si>
    <t>Rwanda</t>
  </si>
  <si>
    <t>Samoa</t>
  </si>
  <si>
    <t>Saudi Arabia</t>
  </si>
  <si>
    <t>South Africa</t>
  </si>
  <si>
    <t>Spain</t>
  </si>
  <si>
    <t>Sweden</t>
  </si>
  <si>
    <t>Thailand</t>
  </si>
  <si>
    <t>Trinidad and Tobago</t>
  </si>
  <si>
    <t>Türkiye, Rep of</t>
  </si>
  <si>
    <t>Uganda</t>
  </si>
  <si>
    <t>Ukraine</t>
  </si>
  <si>
    <t>United Kingdom</t>
  </si>
  <si>
    <t>United States</t>
  </si>
  <si>
    <t>Year</t>
  </si>
  <si>
    <t>Countblank</t>
  </si>
  <si>
    <t>Min</t>
  </si>
  <si>
    <t>T</t>
  </si>
  <si>
    <t>T-1</t>
  </si>
  <si>
    <t>T-2</t>
  </si>
  <si>
    <t>T-4</t>
  </si>
  <si>
    <t>T-3</t>
  </si>
  <si>
    <t>T+1</t>
  </si>
  <si>
    <t>T+2</t>
  </si>
  <si>
    <t>T+3</t>
  </si>
  <si>
    <t>T+4</t>
  </si>
  <si>
    <t>Has zeros?</t>
  </si>
  <si>
    <t>Has error?</t>
  </si>
  <si>
    <t>Useful???</t>
  </si>
  <si>
    <t>Useful 1??</t>
  </si>
  <si>
    <t>Country</t>
  </si>
  <si>
    <t>Worst decline</t>
  </si>
  <si>
    <t>T+5</t>
  </si>
  <si>
    <t>T+6</t>
  </si>
  <si>
    <t>T+7</t>
  </si>
  <si>
    <t>T+8</t>
  </si>
  <si>
    <t>T+9</t>
  </si>
  <si>
    <t>Time to recovery</t>
  </si>
  <si>
    <t>Shock size</t>
  </si>
  <si>
    <t>Country and year</t>
  </si>
  <si>
    <t>Average growth in previous years</t>
  </si>
  <si>
    <t>Spain 2012</t>
  </si>
  <si>
    <t>Greece 2012</t>
  </si>
  <si>
    <t>Poland, Rep. of 2012</t>
  </si>
  <si>
    <t>Montenegro 2014</t>
  </si>
  <si>
    <t>Italy 2012</t>
  </si>
  <si>
    <t>Denmark 2008</t>
  </si>
  <si>
    <t>Mexico 2012</t>
  </si>
  <si>
    <t>Belarus, Rep. of 2016</t>
  </si>
  <si>
    <t>South Africa 2008</t>
  </si>
  <si>
    <t>Kazakhstan, Rep. of 2008</t>
  </si>
  <si>
    <t>Australia 2018</t>
  </si>
  <si>
    <t>Cambodia 2023</t>
  </si>
  <si>
    <t>Morocco 2021</t>
  </si>
  <si>
    <t>Finland 2008</t>
  </si>
  <si>
    <t>Belgium 2009</t>
  </si>
  <si>
    <t>Portugal 2011</t>
  </si>
  <si>
    <t>Ireland 2023</t>
  </si>
  <si>
    <t>Uganda 2022</t>
  </si>
  <si>
    <t>Türkiye, Rep of 2018</t>
  </si>
  <si>
    <t>Indonesia 2011</t>
  </si>
  <si>
    <t>Saudi Arabia 2023</t>
  </si>
  <si>
    <t>Malta 2008</t>
  </si>
  <si>
    <t>China, P.R.: Hong Kong 2022</t>
  </si>
  <si>
    <t>Samoa 2023</t>
  </si>
  <si>
    <t>United States 2008</t>
  </si>
  <si>
    <t>Thailand 2016</t>
  </si>
  <si>
    <t>Sweden 2022</t>
  </si>
  <si>
    <t>France 2023</t>
  </si>
  <si>
    <t>Brazil 2016</t>
  </si>
  <si>
    <t>India 2020</t>
  </si>
  <si>
    <t>Armenia, Rep. of 2020</t>
  </si>
  <si>
    <t>United Kingdom 2023</t>
  </si>
  <si>
    <t>Croatia, Rep. of 2010</t>
  </si>
  <si>
    <t>Russian Federation 2015</t>
  </si>
  <si>
    <t>Korea, Rep. of 2022</t>
  </si>
  <si>
    <t>Trinidad and Tobago 2015</t>
  </si>
  <si>
    <t>Norway 2017</t>
  </si>
  <si>
    <t>Germany 2023</t>
  </si>
  <si>
    <t>North Macedonia, Republic of 2009</t>
  </si>
  <si>
    <t>Austria 2023</t>
  </si>
  <si>
    <t>Iceland 2019</t>
  </si>
  <si>
    <t>Netherlands, The 2023</t>
  </si>
  <si>
    <t>Kyrgyz Rep. 2016</t>
  </si>
  <si>
    <t>China, P.R.: Macao 2015</t>
  </si>
  <si>
    <t>Lithuania 2009</t>
  </si>
  <si>
    <t>Rwanda 2020</t>
  </si>
  <si>
    <t>Israel 2000</t>
  </si>
  <si>
    <t>Poland 2012</t>
  </si>
  <si>
    <t>US 2008</t>
  </si>
  <si>
    <t>Croatia 2010</t>
  </si>
  <si>
    <t>Russia 2015</t>
  </si>
  <si>
    <t>Macao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</si>
</sst>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Lucida Sans Unicode"/>
    </font>
    <font>
      <sz val="9.75"/>
      <color rgb="FF000000"/>
      <name val="Arial"/>
      <family val="2"/>
    </font>
    <font>
      <sz val="10"/>
      <color rgb="FF000000"/>
      <name val="Lucida Sans Unicode"/>
      <family val="2"/>
    </font>
    <font>
      <b/>
      <sz val="10"/>
      <color rgb="FF000000"/>
      <name val="Lucida Sans Unicode"/>
      <family val="2"/>
    </font>
    <font>
      <sz val="10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Alignment="1">
      <alignment vertical="center" wrapText="1"/>
    </xf>
    <xf numFmtId="2" fontId="1" fillId="0" borderId="0" xfId="0" applyNumberFormat="1" applyFont="1" applyAlignment="1">
      <alignment horizontal="left" vertical="center" wrapText="1"/>
    </xf>
    <xf numFmtId="4" fontId="1" fillId="0" borderId="0" xfId="0" applyNumberFormat="1" applyFont="1" applyAlignment="1">
      <alignment horizontal="right" vertical="center" wrapText="1"/>
    </xf>
    <xf numFmtId="4" fontId="1" fillId="2" borderId="0" xfId="0" applyNumberFormat="1" applyFont="1" applyFill="1" applyAlignment="1">
      <alignment horizontal="right" vertical="center" wrapText="1"/>
    </xf>
    <xf numFmtId="4" fontId="1" fillId="2" borderId="0" xfId="0" applyNumberFormat="1" applyFont="1" applyFill="1" applyAlignment="1">
      <alignment horizontal="left" vertical="center" wrapText="1"/>
    </xf>
    <xf numFmtId="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4" fontId="0" fillId="3" borderId="0" xfId="0" applyNumberForma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Sheet2!$R$38:$AD$38</c:f>
              <c:numCache>
                <c:formatCode>General</c:formatCode>
                <c:ptCount val="13"/>
                <c:pt idx="0">
                  <c:v>1</c:v>
                </c:pt>
                <c:pt idx="1">
                  <c:v>1.115</c:v>
                </c:pt>
                <c:pt idx="2">
                  <c:v>1.1607149999999999</c:v>
                </c:pt>
                <c:pt idx="3">
                  <c:v>1.1885721599999999</c:v>
                </c:pt>
                <c:pt idx="4">
                  <c:v>1.2789036441599999</c:v>
                </c:pt>
                <c:pt idx="5">
                  <c:v>1.3377332117913601</c:v>
                </c:pt>
                <c:pt idx="6">
                  <c:v>1.4006066727455539</c:v>
                </c:pt>
                <c:pt idx="7">
                  <c:v>1.504251566528725</c:v>
                </c:pt>
                <c:pt idx="8">
                  <c:v>1.5493791135245869</c:v>
                </c:pt>
                <c:pt idx="9">
                  <c:v>1.7043170248770458</c:v>
                </c:pt>
                <c:pt idx="10">
                  <c:v>1.9190609700115535</c:v>
                </c:pt>
                <c:pt idx="11">
                  <c:v>2.0188521404521542</c:v>
                </c:pt>
                <c:pt idx="12">
                  <c:v>1.9724185412217545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E-421A-99C0-E5B4041E55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Sheet2!$R$39:$AD$39</c:f>
              <c:numCache>
                <c:formatCode>General</c:formatCode>
                <c:ptCount val="13"/>
                <c:pt idx="0">
                  <c:v>1</c:v>
                </c:pt>
                <c:pt idx="1">
                  <c:v>1.0250337685699999</c:v>
                </c:pt>
                <c:pt idx="2">
                  <c:v>1.0425393966659786</c:v>
                </c:pt>
                <c:pt idx="3">
                  <c:v>1.0483746060269401</c:v>
                </c:pt>
                <c:pt idx="4">
                  <c:v>1.0921453706940218</c:v>
                </c:pt>
                <c:pt idx="5">
                  <c:v>1.092243646615229</c:v>
                </c:pt>
                <c:pt idx="6">
                  <c:v>1.0925032279749134</c:v>
                </c:pt>
                <c:pt idx="7">
                  <c:v>1.0929242059551536</c:v>
                </c:pt>
                <c:pt idx="8">
                  <c:v>1.0933110817802705</c:v>
                </c:pt>
                <c:pt idx="9">
                  <c:v>1.0939596339139825</c:v>
                </c:pt>
                <c:pt idx="10">
                  <c:v>1.0948761449811826</c:v>
                </c:pt>
                <c:pt idx="11">
                  <c:v>1.0955515716707684</c:v>
                </c:pt>
                <c:pt idx="12">
                  <c:v>1.0958253995429641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E-421A-99C0-E5B4041E557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Sheet2!$R$40:$AD$40</c:f>
              <c:numCache>
                <c:formatCode>General</c:formatCode>
                <c:ptCount val="13"/>
                <c:pt idx="0">
                  <c:v>1</c:v>
                </c:pt>
                <c:pt idx="1">
                  <c:v>1.1008</c:v>
                </c:pt>
                <c:pt idx="2">
                  <c:v>1.1966796799999999</c:v>
                </c:pt>
                <c:pt idx="3">
                  <c:v>1.2567529999359999</c:v>
                </c:pt>
                <c:pt idx="4">
                  <c:v>1.2370219778370046</c:v>
                </c:pt>
                <c:pt idx="5">
                  <c:v>1.2020142558642175</c:v>
                </c:pt>
                <c:pt idx="6">
                  <c:v>1.1886718976241246</c:v>
                </c:pt>
                <c:pt idx="7">
                  <c:v>1.2062642417089615</c:v>
                </c:pt>
                <c:pt idx="8">
                  <c:v>1.2663362009460679</c:v>
                </c:pt>
                <c:pt idx="9">
                  <c:v>1.379673290930741</c:v>
                </c:pt>
                <c:pt idx="10">
                  <c:v>1.4643852309938883</c:v>
                </c:pt>
                <c:pt idx="11">
                  <c:v>1.4891333413976848</c:v>
                </c:pt>
                <c:pt idx="12">
                  <c:v>1.5594204351116554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E-421A-99C0-E5B4041E557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Sheet2!$R$41:$AD$41</c:f>
              <c:numCache>
                <c:formatCode>General</c:formatCode>
                <c:ptCount val="13"/>
                <c:pt idx="0">
                  <c:v>1</c:v>
                </c:pt>
                <c:pt idx="1">
                  <c:v>1.236</c:v>
                </c:pt>
                <c:pt idx="2">
                  <c:v>1.3427903999999999</c:v>
                </c:pt>
                <c:pt idx="3">
                  <c:v>1.50217962048</c:v>
                </c:pt>
                <c:pt idx="4">
                  <c:v>1.6079330657617921</c:v>
                </c:pt>
                <c:pt idx="5">
                  <c:v>1.6758430453784343</c:v>
                </c:pt>
                <c:pt idx="6">
                  <c:v>1.906880538076801</c:v>
                </c:pt>
                <c:pt idx="7">
                  <c:v>2.0192111444864977</c:v>
                </c:pt>
                <c:pt idx="8">
                  <c:v>2.0871943597773814</c:v>
                </c:pt>
                <c:pt idx="9">
                  <c:v>2.08500250431949</c:v>
                </c:pt>
                <c:pt idx="10">
                  <c:v>2.1606016492475217</c:v>
                </c:pt>
                <c:pt idx="11">
                  <c:v>1.8670446190836003</c:v>
                </c:pt>
                <c:pt idx="12">
                  <c:v>1.7544785193883312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2E-421A-99C0-E5B4041E557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Sheet2!$R$42:$AD$42</c:f>
              <c:numCache>
                <c:formatCode>General</c:formatCode>
                <c:ptCount val="13"/>
                <c:pt idx="0">
                  <c:v>1</c:v>
                </c:pt>
                <c:pt idx="1">
                  <c:v>0.98399999999999999</c:v>
                </c:pt>
                <c:pt idx="2">
                  <c:v>0.94463999999999992</c:v>
                </c:pt>
                <c:pt idx="3">
                  <c:v>0.92952575999999987</c:v>
                </c:pt>
                <c:pt idx="4">
                  <c:v>0.90256951295999988</c:v>
                </c:pt>
                <c:pt idx="5">
                  <c:v>0.91069263857663973</c:v>
                </c:pt>
                <c:pt idx="6">
                  <c:v>0.94529895884255211</c:v>
                </c:pt>
                <c:pt idx="7">
                  <c:v>1.0029621953319476</c:v>
                </c:pt>
                <c:pt idx="8">
                  <c:v>1.093228792911823</c:v>
                </c:pt>
                <c:pt idx="9">
                  <c:v>1.1774074099660332</c:v>
                </c:pt>
                <c:pt idx="10">
                  <c:v>1.2633581508935536</c:v>
                </c:pt>
                <c:pt idx="11">
                  <c:v>1.4503351572257996</c:v>
                </c:pt>
                <c:pt idx="12">
                  <c:v>1.6243753760928958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2E-421A-99C0-E5B4041E557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Sheet2!$R$43:$AD$43</c:f>
              <c:numCache>
                <c:formatCode>General</c:formatCode>
                <c:ptCount val="13"/>
                <c:pt idx="0">
                  <c:v>1</c:v>
                </c:pt>
                <c:pt idx="1">
                  <c:v>1.0197956985614021</c:v>
                </c:pt>
                <c:pt idx="2">
                  <c:v>1.0562092840319552</c:v>
                </c:pt>
                <c:pt idx="3">
                  <c:v>1.1219009505863109</c:v>
                </c:pt>
                <c:pt idx="4">
                  <c:v>1.2011071576977044</c:v>
                </c:pt>
                <c:pt idx="5">
                  <c:v>1.2515536583210081</c:v>
                </c:pt>
                <c:pt idx="6">
                  <c:v>1.312254010749577</c:v>
                </c:pt>
                <c:pt idx="7">
                  <c:v>1.339942570376393</c:v>
                </c:pt>
                <c:pt idx="8">
                  <c:v>1.385634612026228</c:v>
                </c:pt>
                <c:pt idx="9">
                  <c:v>1.5025821732812417</c:v>
                </c:pt>
                <c:pt idx="10">
                  <c:v>1.6127214465827566</c:v>
                </c:pt>
                <c:pt idx="11">
                  <c:v>1.5245055834546799</c:v>
                </c:pt>
                <c:pt idx="12">
                  <c:v>1.6194822813039065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2E-421A-99C0-E5B4041E557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Sheet2!$R$44:$AD$44</c:f>
              <c:numCache>
                <c:formatCode>General</c:formatCode>
                <c:ptCount val="13"/>
                <c:pt idx="0">
                  <c:v>1</c:v>
                </c:pt>
                <c:pt idx="1">
                  <c:v>0.97929999999999995</c:v>
                </c:pt>
                <c:pt idx="2">
                  <c:v>0.96421877999999994</c:v>
                </c:pt>
                <c:pt idx="3">
                  <c:v>0.94348807622999997</c:v>
                </c:pt>
                <c:pt idx="4">
                  <c:v>0.94254458815376996</c:v>
                </c:pt>
                <c:pt idx="5">
                  <c:v>0.95762530156423031</c:v>
                </c:pt>
                <c:pt idx="6">
                  <c:v>0.9896099866364757</c:v>
                </c:pt>
                <c:pt idx="7">
                  <c:v>1.0215743892048339</c:v>
                </c:pt>
                <c:pt idx="8">
                  <c:v>1.0601899011167766</c:v>
                </c:pt>
                <c:pt idx="9">
                  <c:v>1.1223170293222198</c:v>
                </c:pt>
                <c:pt idx="10">
                  <c:v>1.1994202092366562</c:v>
                </c:pt>
                <c:pt idx="11">
                  <c:v>1.2559129010917025</c:v>
                </c:pt>
                <c:pt idx="12">
                  <c:v>1.2107000366524012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2E-421A-99C0-E5B4041E557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Sheet2!$R$45:$AD$45</c:f>
              <c:numCache>
                <c:formatCode>General</c:formatCode>
                <c:ptCount val="13"/>
                <c:pt idx="0">
                  <c:v>1</c:v>
                </c:pt>
                <c:pt idx="1">
                  <c:v>1.03</c:v>
                </c:pt>
                <c:pt idx="2">
                  <c:v>1.0609</c:v>
                </c:pt>
                <c:pt idx="3">
                  <c:v>1.0916660999999999</c:v>
                </c:pt>
                <c:pt idx="4">
                  <c:v>1.1429744066999998</c:v>
                </c:pt>
                <c:pt idx="5">
                  <c:v>1.2286974872024998</c:v>
                </c:pt>
                <c:pt idx="6">
                  <c:v>1.3036480339218524</c:v>
                </c:pt>
                <c:pt idx="7">
                  <c:v>1.3896888041606947</c:v>
                </c:pt>
                <c:pt idx="8">
                  <c:v>1.4702907548020152</c:v>
                </c:pt>
                <c:pt idx="9">
                  <c:v>1.5835031429217703</c:v>
                </c:pt>
                <c:pt idx="10">
                  <c:v>1.7671895075006958</c:v>
                </c:pt>
                <c:pt idx="11">
                  <c:v>1.8573161723832312</c:v>
                </c:pt>
                <c:pt idx="12">
                  <c:v>1.6994442977306565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2E-421A-99C0-E5B4041E557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Sheet2!$R$46:$AD$46</c:f>
              <c:numCache>
                <c:formatCode>General</c:formatCode>
                <c:ptCount val="13"/>
                <c:pt idx="0">
                  <c:v>1</c:v>
                </c:pt>
                <c:pt idx="1">
                  <c:v>0.87230381041821303</c:v>
                </c:pt>
                <c:pt idx="2">
                  <c:v>0.78824645746360822</c:v>
                </c:pt>
                <c:pt idx="3">
                  <c:v>0.7445890165613579</c:v>
                </c:pt>
                <c:pt idx="4">
                  <c:v>0.70649941215689327</c:v>
                </c:pt>
                <c:pt idx="5">
                  <c:v>0.69921876077490752</c:v>
                </c:pt>
                <c:pt idx="6">
                  <c:v>0.69624179203568337</c:v>
                </c:pt>
                <c:pt idx="7">
                  <c:v>0.71851164746929208</c:v>
                </c:pt>
                <c:pt idx="8">
                  <c:v>0.77220859968704403</c:v>
                </c:pt>
                <c:pt idx="9">
                  <c:v>0.79554940330136914</c:v>
                </c:pt>
                <c:pt idx="10">
                  <c:v>0.87595511448436125</c:v>
                </c:pt>
                <c:pt idx="11">
                  <c:v>0.99650468947389004</c:v>
                </c:pt>
                <c:pt idx="12">
                  <c:v>1.1143696914000991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2E-421A-99C0-E5B4041E557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Sheet2!$R$47:$AD$47</c:f>
              <c:numCache>
                <c:formatCode>General</c:formatCode>
                <c:ptCount val="13"/>
                <c:pt idx="0">
                  <c:v>1</c:v>
                </c:pt>
                <c:pt idx="1">
                  <c:v>1.00068</c:v>
                </c:pt>
                <c:pt idx="2">
                  <c:v>1.0018307820000001</c:v>
                </c:pt>
                <c:pt idx="3">
                  <c:v>1.0648459381878002</c:v>
                </c:pt>
                <c:pt idx="4">
                  <c:v>1.1140418205320766</c:v>
                </c:pt>
                <c:pt idx="5">
                  <c:v>1.14055601586074</c:v>
                </c:pt>
                <c:pt idx="6">
                  <c:v>1.1804754764158658</c:v>
                </c:pt>
                <c:pt idx="7">
                  <c:v>1.2152995029701339</c:v>
                </c:pt>
                <c:pt idx="8">
                  <c:v>1.2303773443412667</c:v>
                </c:pt>
                <c:pt idx="9">
                  <c:v>1.2457869924260416</c:v>
                </c:pt>
                <c:pt idx="10">
                  <c:v>1.2606318572923387</c:v>
                </c:pt>
                <c:pt idx="11">
                  <c:v>1.285846363771604</c:v>
                </c:pt>
                <c:pt idx="12">
                  <c:v>1.3082292763492975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2E-421A-99C0-E5B4041E557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Sheet2!$R$48:$AD$48</c:f>
              <c:numCache>
                <c:formatCode>General</c:formatCode>
                <c:ptCount val="13"/>
                <c:pt idx="0">
                  <c:v>1</c:v>
                </c:pt>
                <c:pt idx="1">
                  <c:v>1.0869565217391304</c:v>
                </c:pt>
                <c:pt idx="2">
                  <c:v>1.1666666666666667</c:v>
                </c:pt>
                <c:pt idx="3">
                  <c:v>1.2163561076604554</c:v>
                </c:pt>
                <c:pt idx="4">
                  <c:v>1.3126293995859211</c:v>
                </c:pt>
                <c:pt idx="5">
                  <c:v>1.3875086266390613</c:v>
                </c:pt>
                <c:pt idx="6">
                  <c:v>1.4071773636991025</c:v>
                </c:pt>
                <c:pt idx="7">
                  <c:v>1.3964803312629395</c:v>
                </c:pt>
                <c:pt idx="8">
                  <c:v>1.4547964113181502</c:v>
                </c:pt>
                <c:pt idx="9">
                  <c:v>1.5124223602484468</c:v>
                </c:pt>
                <c:pt idx="10">
                  <c:v>1.7111801242236022</c:v>
                </c:pt>
                <c:pt idx="11">
                  <c:v>1.9623878536922019</c:v>
                </c:pt>
                <c:pt idx="12">
                  <c:v>1.9427191166321605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2E-421A-99C0-E5B4041E557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Sheet2!$R$49:$AD$49</c:f>
              <c:numCache>
                <c:formatCode>General</c:formatCode>
                <c:ptCount val="13"/>
                <c:pt idx="0">
                  <c:v>1</c:v>
                </c:pt>
                <c:pt idx="1">
                  <c:v>0.9974154394354221</c:v>
                </c:pt>
                <c:pt idx="2">
                  <c:v>1.0011070619548557</c:v>
                </c:pt>
                <c:pt idx="3">
                  <c:v>1.0079476594216363</c:v>
                </c:pt>
                <c:pt idx="4">
                  <c:v>1.0083931722871007</c:v>
                </c:pt>
                <c:pt idx="5">
                  <c:v>1.0208972476234608</c:v>
                </c:pt>
                <c:pt idx="6">
                  <c:v>1.0335525999752004</c:v>
                </c:pt>
                <c:pt idx="7">
                  <c:v>1.0662128621344169</c:v>
                </c:pt>
                <c:pt idx="8">
                  <c:v>1.0687717730035395</c:v>
                </c:pt>
                <c:pt idx="9">
                  <c:v>1.1579658531117625</c:v>
                </c:pt>
                <c:pt idx="10">
                  <c:v>1.3313133413225933</c:v>
                </c:pt>
                <c:pt idx="11">
                  <c:v>1.3069307544402666</c:v>
                </c:pt>
                <c:pt idx="12">
                  <c:v>1.2829947270001247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52E-421A-99C0-E5B4041E557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Sheet2!$R$50:$AD$50</c:f>
              <c:numCache>
                <c:formatCode>General</c:formatCode>
                <c:ptCount val="13"/>
                <c:pt idx="0">
                  <c:v>1</c:v>
                </c:pt>
                <c:pt idx="1">
                  <c:v>1.0860000000000001</c:v>
                </c:pt>
                <c:pt idx="2">
                  <c:v>1.4041980000000001</c:v>
                </c:pt>
                <c:pt idx="3">
                  <c:v>1.6190402940000002</c:v>
                </c:pt>
                <c:pt idx="4">
                  <c:v>1.593135649296</c:v>
                </c:pt>
                <c:pt idx="5">
                  <c:v>1.4178907278734401</c:v>
                </c:pt>
                <c:pt idx="6">
                  <c:v>1.5057999530015935</c:v>
                </c:pt>
                <c:pt idx="7">
                  <c:v>1.6051827498996989</c:v>
                </c:pt>
                <c:pt idx="8">
                  <c:v>1.7576751111401703</c:v>
                </c:pt>
                <c:pt idx="9">
                  <c:v>1.9949612511440933</c:v>
                </c:pt>
                <c:pt idx="10">
                  <c:v>2.1385984612264681</c:v>
                </c:pt>
                <c:pt idx="11">
                  <c:v>2.7951481888229939</c:v>
                </c:pt>
                <c:pt idx="12">
                  <c:v>3.0690727113276477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52E-421A-99C0-E5B4041E557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Sheet2!$R$51:$AD$51</c:f>
              <c:numCache>
                <c:formatCode>General</c:formatCode>
                <c:ptCount val="13"/>
                <c:pt idx="0">
                  <c:v>1</c:v>
                </c:pt>
                <c:pt idx="1">
                  <c:v>0.98799999999999999</c:v>
                </c:pt>
                <c:pt idx="2">
                  <c:v>1.0176400000000001</c:v>
                </c:pt>
                <c:pt idx="3">
                  <c:v>1.07157492</c:v>
                </c:pt>
                <c:pt idx="4">
                  <c:v>1.1069368923599998</c:v>
                </c:pt>
                <c:pt idx="5">
                  <c:v>1.2120958971341997</c:v>
                </c:pt>
                <c:pt idx="6">
                  <c:v>1.2957305140364594</c:v>
                </c:pt>
                <c:pt idx="7">
                  <c:v>1.3916145720751576</c:v>
                </c:pt>
                <c:pt idx="8">
                  <c:v>1.4820695192600428</c:v>
                </c:pt>
                <c:pt idx="9">
                  <c:v>1.6213840540704869</c:v>
                </c:pt>
                <c:pt idx="10">
                  <c:v>1.9424180967764433</c:v>
                </c:pt>
                <c:pt idx="11">
                  <c:v>2.2532049922606738</c:v>
                </c:pt>
                <c:pt idx="12">
                  <c:v>2.4402210066183097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52E-421A-99C0-E5B4041E5576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Sheet2!$R$52:$AD$52</c:f>
              <c:numCache>
                <c:formatCode>General</c:formatCode>
                <c:ptCount val="13"/>
                <c:pt idx="0">
                  <c:v>1</c:v>
                </c:pt>
                <c:pt idx="1">
                  <c:v>1.0609111436025449</c:v>
                </c:pt>
                <c:pt idx="2">
                  <c:v>1.0462949057096971</c:v>
                </c:pt>
                <c:pt idx="3">
                  <c:v>1.1036231131661693</c:v>
                </c:pt>
                <c:pt idx="4">
                  <c:v>1.1937194091713847</c:v>
                </c:pt>
                <c:pt idx="5">
                  <c:v>1.2524131760176449</c:v>
                </c:pt>
                <c:pt idx="6">
                  <c:v>1.3140166684468582</c:v>
                </c:pt>
                <c:pt idx="7">
                  <c:v>1.3949725430609776</c:v>
                </c:pt>
                <c:pt idx="8">
                  <c:v>1.4748986271200601</c:v>
                </c:pt>
                <c:pt idx="9">
                  <c:v>1.4990928112654951</c:v>
                </c:pt>
                <c:pt idx="10">
                  <c:v>1.5664905633996782</c:v>
                </c:pt>
                <c:pt idx="11">
                  <c:v>1.6594724120797799</c:v>
                </c:pt>
                <c:pt idx="12">
                  <c:v>1.7700362830557557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52E-421A-99C0-E5B4041E5576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Sheet2!$R$53:$AD$53</c:f>
              <c:numCache>
                <c:formatCode>General</c:formatCode>
                <c:ptCount val="13"/>
                <c:pt idx="0">
                  <c:v>1</c:v>
                </c:pt>
                <c:pt idx="1">
                  <c:v>1.0156756479295908</c:v>
                </c:pt>
                <c:pt idx="2">
                  <c:v>1.021431734589477</c:v>
                </c:pt>
                <c:pt idx="3">
                  <c:v>1.0258267041193465</c:v>
                </c:pt>
                <c:pt idx="4">
                  <c:v>1.0187412786398164</c:v>
                </c:pt>
                <c:pt idx="5">
                  <c:v>1.0584497404992277</c:v>
                </c:pt>
                <c:pt idx="6">
                  <c:v>1.0942216680183063</c:v>
                </c:pt>
                <c:pt idx="7">
                  <c:v>1.0970860830501288</c:v>
                </c:pt>
                <c:pt idx="8">
                  <c:v>1.096439576699155</c:v>
                </c:pt>
                <c:pt idx="9">
                  <c:v>1.0982051959643624</c:v>
                </c:pt>
                <c:pt idx="10">
                  <c:v>1.0236836471229969</c:v>
                </c:pt>
                <c:pt idx="11">
                  <c:v>1.0292723534515242</c:v>
                </c:pt>
                <c:pt idx="12">
                  <c:v>1.0348915708061037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52E-421A-99C0-E5B4041E5576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Sheet2!$R$54:$AD$54</c:f>
              <c:numCache>
                <c:formatCode>General</c:formatCode>
                <c:ptCount val="13"/>
                <c:pt idx="0">
                  <c:v>1</c:v>
                </c:pt>
                <c:pt idx="1">
                  <c:v>0.95450404757200247</c:v>
                </c:pt>
                <c:pt idx="2">
                  <c:v>0.93087970625607996</c:v>
                </c:pt>
                <c:pt idx="3">
                  <c:v>0.91798261774164536</c:v>
                </c:pt>
                <c:pt idx="4">
                  <c:v>0.92833686489942846</c:v>
                </c:pt>
                <c:pt idx="5">
                  <c:v>0.94271135968051489</c:v>
                </c:pt>
                <c:pt idx="6">
                  <c:v>0.93846466879698964</c:v>
                </c:pt>
                <c:pt idx="7">
                  <c:v>0.95924379650971836</c:v>
                </c:pt>
                <c:pt idx="8">
                  <c:v>0.99102407147169591</c:v>
                </c:pt>
                <c:pt idx="9">
                  <c:v>1.0095238197050131</c:v>
                </c:pt>
                <c:pt idx="10">
                  <c:v>1.1239340562725413</c:v>
                </c:pt>
                <c:pt idx="11">
                  <c:v>1.3545020583731835</c:v>
                </c:pt>
                <c:pt idx="12">
                  <c:v>1.448206151507571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52E-421A-99C0-E5B4041E5576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Sheet2!$R$55:$AD$55</c:f>
              <c:numCache>
                <c:formatCode>General</c:formatCode>
                <c:ptCount val="13"/>
                <c:pt idx="0">
                  <c:v>1</c:v>
                </c:pt>
                <c:pt idx="1">
                  <c:v>1.077</c:v>
                </c:pt>
                <c:pt idx="2">
                  <c:v>1.070538</c:v>
                </c:pt>
                <c:pt idx="3">
                  <c:v>1.1569304166000001</c:v>
                </c:pt>
                <c:pt idx="4">
                  <c:v>1.2379155457620001</c:v>
                </c:pt>
                <c:pt idx="5">
                  <c:v>1.3926549889822502</c:v>
                </c:pt>
                <c:pt idx="6">
                  <c:v>1.3773357841034455</c:v>
                </c:pt>
                <c:pt idx="7">
                  <c:v>1.4159011860583419</c:v>
                </c:pt>
                <c:pt idx="8">
                  <c:v>1.4569623204540336</c:v>
                </c:pt>
                <c:pt idx="9">
                  <c:v>1.5837180423335344</c:v>
                </c:pt>
                <c:pt idx="10">
                  <c:v>1.6833339071963136</c:v>
                </c:pt>
                <c:pt idx="11">
                  <c:v>1.7271005887834179</c:v>
                </c:pt>
                <c:pt idx="12">
                  <c:v>1.7150108846619339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52E-421A-99C0-E5B4041E5576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Sheet2!$R$56:$AD$56</c:f>
              <c:numCache>
                <c:formatCode>General</c:formatCode>
                <c:ptCount val="13"/>
                <c:pt idx="0">
                  <c:v>1</c:v>
                </c:pt>
                <c:pt idx="1">
                  <c:v>0.93048061178570574</c:v>
                </c:pt>
                <c:pt idx="2">
                  <c:v>0.94417468040853991</c:v>
                </c:pt>
                <c:pt idx="3">
                  <c:v>0.95092141862815127</c:v>
                </c:pt>
                <c:pt idx="4">
                  <c:v>0.96984969360158424</c:v>
                </c:pt>
                <c:pt idx="5">
                  <c:v>0.99803875309581669</c:v>
                </c:pt>
                <c:pt idx="6">
                  <c:v>1.0470786855059058</c:v>
                </c:pt>
                <c:pt idx="7">
                  <c:v>1.1563863722527392</c:v>
                </c:pt>
                <c:pt idx="8">
                  <c:v>1.2760777195397481</c:v>
                </c:pt>
                <c:pt idx="9">
                  <c:v>1.3893664884556003</c:v>
                </c:pt>
                <c:pt idx="10">
                  <c:v>1.5856200311466628</c:v>
                </c:pt>
                <c:pt idx="11">
                  <c:v>1.7529408455046946</c:v>
                </c:pt>
                <c:pt idx="12">
                  <c:v>1.9226238868758978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52E-421A-99C0-E5B4041E5576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Sheet2!$R$57:$AD$57</c:f>
              <c:numCache>
                <c:formatCode>General</c:formatCode>
                <c:ptCount val="13"/>
                <c:pt idx="0">
                  <c:v>1</c:v>
                </c:pt>
                <c:pt idx="1">
                  <c:v>0.95989821882951654</c:v>
                </c:pt>
                <c:pt idx="2">
                  <c:v>0.96580152671755726</c:v>
                </c:pt>
                <c:pt idx="3">
                  <c:v>0.9870737913486004</c:v>
                </c:pt>
                <c:pt idx="4">
                  <c:v>1.0365394402035621</c:v>
                </c:pt>
                <c:pt idx="5">
                  <c:v>1.1152162849872769</c:v>
                </c:pt>
                <c:pt idx="6">
                  <c:v>1.2321628498727737</c:v>
                </c:pt>
                <c:pt idx="7">
                  <c:v>1.3469720101781173</c:v>
                </c:pt>
                <c:pt idx="8">
                  <c:v>1.4867175572519089</c:v>
                </c:pt>
                <c:pt idx="9">
                  <c:v>1.6049872773536902</c:v>
                </c:pt>
                <c:pt idx="10">
                  <c:v>1.7909414758269735</c:v>
                </c:pt>
                <c:pt idx="11">
                  <c:v>1.9939949109414781</c:v>
                </c:pt>
                <c:pt idx="12">
                  <c:v>2.1503307888040739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52E-421A-99C0-E5B4041E5576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Sheet2!$R$58:$AD$58</c:f>
              <c:numCache>
                <c:formatCode>General</c:formatCode>
                <c:ptCount val="13"/>
                <c:pt idx="0">
                  <c:v>1</c:v>
                </c:pt>
                <c:pt idx="1">
                  <c:v>1.121</c:v>
                </c:pt>
                <c:pt idx="2">
                  <c:v>1.1613560000000001</c:v>
                </c:pt>
                <c:pt idx="3">
                  <c:v>1.2205851560000001</c:v>
                </c:pt>
                <c:pt idx="4">
                  <c:v>1.1814043724923999</c:v>
                </c:pt>
                <c:pt idx="5">
                  <c:v>1.1461985221921263</c:v>
                </c:pt>
                <c:pt idx="6">
                  <c:v>1.1276301061326137</c:v>
                </c:pt>
                <c:pt idx="7">
                  <c:v>1.1737501774734376</c:v>
                </c:pt>
                <c:pt idx="8">
                  <c:v>1.2181179341819335</c:v>
                </c:pt>
                <c:pt idx="9">
                  <c:v>1.3333518907555444</c:v>
                </c:pt>
                <c:pt idx="10">
                  <c:v>1.5626884159654979</c:v>
                </c:pt>
                <c:pt idx="11">
                  <c:v>1.7470856490494269</c:v>
                </c:pt>
                <c:pt idx="12">
                  <c:v>1.9532417556372594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52E-421A-99C0-E5B4041E5576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Sheet2!$R$59:$AD$59</c:f>
              <c:numCache>
                <c:formatCode>General</c:formatCode>
                <c:ptCount val="13"/>
                <c:pt idx="0">
                  <c:v>1</c:v>
                </c:pt>
                <c:pt idx="1">
                  <c:v>0.86250000000000004</c:v>
                </c:pt>
                <c:pt idx="2">
                  <c:v>0.77193750000000005</c:v>
                </c:pt>
                <c:pt idx="3">
                  <c:v>0.77448489375000007</c:v>
                </c:pt>
                <c:pt idx="4">
                  <c:v>0.80701325928750012</c:v>
                </c:pt>
                <c:pt idx="5">
                  <c:v>0.84332885595543761</c:v>
                </c:pt>
                <c:pt idx="6">
                  <c:v>0.90404853358422921</c:v>
                </c:pt>
                <c:pt idx="7">
                  <c:v>0.96371573680078837</c:v>
                </c:pt>
                <c:pt idx="8">
                  <c:v>0.99840950332561673</c:v>
                </c:pt>
                <c:pt idx="9">
                  <c:v>1.0133856458755008</c:v>
                </c:pt>
                <c:pt idx="10">
                  <c:v>1.0782423272115329</c:v>
                </c:pt>
                <c:pt idx="11">
                  <c:v>1.1375456552081671</c:v>
                </c:pt>
                <c:pt idx="12">
                  <c:v>1.1853225727269101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52E-421A-99C0-E5B4041E5576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Sheet2!$R$60:$AD$60</c:f>
              <c:numCache>
                <c:formatCode>General</c:formatCode>
                <c:ptCount val="13"/>
                <c:pt idx="0">
                  <c:v>1</c:v>
                </c:pt>
                <c:pt idx="1">
                  <c:v>0.99</c:v>
                </c:pt>
                <c:pt idx="2">
                  <c:v>1.02861</c:v>
                </c:pt>
                <c:pt idx="3">
                  <c:v>1.1167618770000001</c:v>
                </c:pt>
                <c:pt idx="4">
                  <c:v>1.2545702926218001</c:v>
                </c:pt>
                <c:pt idx="5">
                  <c:v>1.3359407869393147</c:v>
                </c:pt>
                <c:pt idx="6">
                  <c:v>1.3729043572804063</c:v>
                </c:pt>
                <c:pt idx="7">
                  <c:v>1.3828392385776687</c:v>
                </c:pt>
                <c:pt idx="8">
                  <c:v>1.4281894389294685</c:v>
                </c:pt>
                <c:pt idx="9">
                  <c:v>1.5035228117639554</c:v>
                </c:pt>
                <c:pt idx="10">
                  <c:v>1.6674482704908904</c:v>
                </c:pt>
                <c:pt idx="11">
                  <c:v>1.6058049436945292</c:v>
                </c:pt>
                <c:pt idx="12">
                  <c:v>1.5588085378529506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52E-421A-99C0-E5B4041E5576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Sheet2!$R$61:$AD$61</c:f>
              <c:numCache>
                <c:formatCode>General</c:formatCode>
                <c:ptCount val="13"/>
                <c:pt idx="0">
                  <c:v>1</c:v>
                </c:pt>
                <c:pt idx="1">
                  <c:v>1.0740000000000001</c:v>
                </c:pt>
                <c:pt idx="2">
                  <c:v>1.1277000000000001</c:v>
                </c:pt>
                <c:pt idx="3">
                  <c:v>1.2010005000000001</c:v>
                </c:pt>
                <c:pt idx="4">
                  <c:v>1.2142115055</c:v>
                </c:pt>
                <c:pt idx="5">
                  <c:v>1.209354659478</c:v>
                </c:pt>
                <c:pt idx="6">
                  <c:v>1.2625662644950322</c:v>
                </c:pt>
                <c:pt idx="7">
                  <c:v>1.3041046945969186</c:v>
                </c:pt>
                <c:pt idx="8">
                  <c:v>1.3230142126685738</c:v>
                </c:pt>
                <c:pt idx="9">
                  <c:v>1.3748763698051818</c:v>
                </c:pt>
                <c:pt idx="10">
                  <c:v>1.4078734026805062</c:v>
                </c:pt>
                <c:pt idx="11">
                  <c:v>1.4748881766480983</c:v>
                </c:pt>
                <c:pt idx="12">
                  <c:v>1.5182498890415526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52E-421A-99C0-E5B4041E5576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Sheet2!$R$62:$AD$62</c:f>
              <c:numCache>
                <c:formatCode>General</c:formatCode>
                <c:ptCount val="13"/>
                <c:pt idx="0">
                  <c:v>1</c:v>
                </c:pt>
                <c:pt idx="1">
                  <c:v>1.0001599999999999</c:v>
                </c:pt>
                <c:pt idx="2">
                  <c:v>1.0004570475199999</c:v>
                </c:pt>
                <c:pt idx="3">
                  <c:v>1.0774637949041368</c:v>
                </c:pt>
                <c:pt idx="4">
                  <c:v>1.1519535785041197</c:v>
                </c:pt>
                <c:pt idx="5">
                  <c:v>1.2114264176131257</c:v>
                </c:pt>
                <c:pt idx="6">
                  <c:v>1.2666863156492787</c:v>
                </c:pt>
                <c:pt idx="7">
                  <c:v>1.2914167566373667</c:v>
                </c:pt>
                <c:pt idx="8">
                  <c:v>1.3030140550692164</c:v>
                </c:pt>
                <c:pt idx="9">
                  <c:v>1.3940319784980992</c:v>
                </c:pt>
                <c:pt idx="10">
                  <c:v>1.5071994905953452</c:v>
                </c:pt>
                <c:pt idx="11">
                  <c:v>1.6292826493335681</c:v>
                </c:pt>
                <c:pt idx="12">
                  <c:v>1.5852920178015617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52E-421A-99C0-E5B4041E5576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Sheet2!$R$63:$AD$63</c:f>
              <c:numCache>
                <c:formatCode>General</c:formatCode>
                <c:ptCount val="13"/>
                <c:pt idx="0">
                  <c:v>1</c:v>
                </c:pt>
                <c:pt idx="1">
                  <c:v>1.0316160761208413</c:v>
                </c:pt>
                <c:pt idx="2">
                  <c:v>1.1150789251398894</c:v>
                </c:pt>
                <c:pt idx="3">
                  <c:v>1.1721939192204291</c:v>
                </c:pt>
                <c:pt idx="4">
                  <c:v>1.2461176286078215</c:v>
                </c:pt>
                <c:pt idx="5">
                  <c:v>1.3147870513279476</c:v>
                </c:pt>
                <c:pt idx="6">
                  <c:v>1.399134776469201</c:v>
                </c:pt>
                <c:pt idx="7">
                  <c:v>1.4807565513440457</c:v>
                </c:pt>
                <c:pt idx="8">
                  <c:v>1.5525112095212261</c:v>
                </c:pt>
                <c:pt idx="9">
                  <c:v>1.6998885786442672</c:v>
                </c:pt>
                <c:pt idx="10">
                  <c:v>1.9697793528007539</c:v>
                </c:pt>
                <c:pt idx="11">
                  <c:v>2.1648896120196985</c:v>
                </c:pt>
                <c:pt idx="12">
                  <c:v>2.2220393671556331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52E-421A-99C0-E5B4041E5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284863"/>
        <c:axId val="683276543"/>
      </c:lineChart>
      <c:catAx>
        <c:axId val="68328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76543"/>
        <c:crosses val="autoZero"/>
        <c:auto val="1"/>
        <c:lblAlgn val="ctr"/>
        <c:lblOffset val="100"/>
        <c:noMultiLvlLbl val="0"/>
      </c:catAx>
      <c:valAx>
        <c:axId val="6832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8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'Reserve copy'!$BI$43:$BI$65</c:f>
              <c:numCache>
                <c:formatCode>General</c:formatCode>
                <c:ptCount val="23"/>
                <c:pt idx="0">
                  <c:v>3</c:v>
                </c:pt>
                <c:pt idx="1">
                  <c:v>7</c:v>
                </c:pt>
                <c:pt idx="2">
                  <c:v>4</c:v>
                </c:pt>
                <c:pt idx="3">
                  <c:v>#N/A</c:v>
                </c:pt>
                <c:pt idx="4">
                  <c:v>#N/A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8</c:v>
                </c:pt>
                <c:pt idx="14">
                  <c:v>#N/A</c:v>
                </c:pt>
                <c:pt idx="15">
                  <c:v>2</c:v>
                </c:pt>
                <c:pt idx="16">
                  <c:v>10</c:v>
                </c:pt>
                <c:pt idx="17">
                  <c:v>3</c:v>
                </c:pt>
                <c:pt idx="18">
                  <c:v>#N/A</c:v>
                </c:pt>
                <c:pt idx="19">
                  <c:v>#N/A</c:v>
                </c:pt>
                <c:pt idx="20">
                  <c:v>5</c:v>
                </c:pt>
                <c:pt idx="21">
                  <c:v>2</c:v>
                </c:pt>
                <c:pt idx="22">
                  <c:v>#N/A</c:v>
                </c:pt>
              </c:numCache>
            </c:numRef>
          </c:xVal>
          <c:yVal>
            <c:numRef>
              <c:f>'Reserve copy'!$BJ$43:$BJ$65</c:f>
              <c:numCache>
                <c:formatCode>General</c:formatCode>
                <c:ptCount val="23"/>
                <c:pt idx="0">
                  <c:v>-0.35903346847488998</c:v>
                </c:pt>
                <c:pt idx="1">
                  <c:v>-11.0539845758355</c:v>
                </c:pt>
                <c:pt idx="2">
                  <c:v>-0.05</c:v>
                </c:pt>
                <c:pt idx="3">
                  <c:v>-2.34907823643581</c:v>
                </c:pt>
                <c:pt idx="4">
                  <c:v>-6.7857581729911702</c:v>
                </c:pt>
                <c:pt idx="5">
                  <c:v>-3.9</c:v>
                </c:pt>
                <c:pt idx="6">
                  <c:v>-0.337541217</c:v>
                </c:pt>
                <c:pt idx="7">
                  <c:v>-7.4945861971565702</c:v>
                </c:pt>
                <c:pt idx="8">
                  <c:v>4.0999999999999996</c:v>
                </c:pt>
                <c:pt idx="9">
                  <c:v>-5.1049894047389701</c:v>
                </c:pt>
                <c:pt idx="10">
                  <c:v>4.4777562862669003</c:v>
                </c:pt>
                <c:pt idx="11">
                  <c:v>0.05</c:v>
                </c:pt>
                <c:pt idx="12">
                  <c:v>1.11173158477134</c:v>
                </c:pt>
                <c:pt idx="13">
                  <c:v>-4.3581619438755297</c:v>
                </c:pt>
                <c:pt idx="14">
                  <c:v>-13.586818757921399</c:v>
                </c:pt>
                <c:pt idx="15">
                  <c:v>0.2</c:v>
                </c:pt>
                <c:pt idx="16">
                  <c:v>-9.3285133186062996</c:v>
                </c:pt>
                <c:pt idx="17">
                  <c:v>-0.4</c:v>
                </c:pt>
                <c:pt idx="18">
                  <c:v>-3.69686591705862</c:v>
                </c:pt>
                <c:pt idx="19">
                  <c:v>-3.6</c:v>
                </c:pt>
                <c:pt idx="20">
                  <c:v>-2.83</c:v>
                </c:pt>
                <c:pt idx="21">
                  <c:v>1.1100000000000001</c:v>
                </c:pt>
                <c:pt idx="22">
                  <c:v>-3.90846523516021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4A-4B5F-8AD0-B4CFB5873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504031"/>
        <c:axId val="773507775"/>
      </c:scatterChart>
      <c:valAx>
        <c:axId val="77350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07775"/>
        <c:crosses val="autoZero"/>
        <c:crossBetween val="midCat"/>
      </c:valAx>
      <c:valAx>
        <c:axId val="773507775"/>
        <c:scaling>
          <c:orientation val="minMax"/>
          <c:min val="-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0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Sheet4!$C$4</c:f>
              <c:strCache>
                <c:ptCount val="1"/>
                <c:pt idx="0">
                  <c:v>Worst decline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Sheet4!$B$5:$B$43</c:f>
              <c:strCache>
                <c:ptCount val="39"/>
                <c:pt idx="0">
                  <c:v>Australia</c:v>
                </c:pt>
                <c:pt idx="1">
                  <c:v>Netherlands, The</c:v>
                </c:pt>
                <c:pt idx="2">
                  <c:v>Belgium</c:v>
                </c:pt>
                <c:pt idx="3">
                  <c:v>South Africa</c:v>
                </c:pt>
                <c:pt idx="4">
                  <c:v>Thailand</c:v>
                </c:pt>
                <c:pt idx="5">
                  <c:v>Belarus, Rep. of</c:v>
                </c:pt>
                <c:pt idx="6">
                  <c:v>Norway</c:v>
                </c:pt>
                <c:pt idx="7">
                  <c:v>Korea, Rep. of</c:v>
                </c:pt>
                <c:pt idx="8">
                  <c:v>Austria</c:v>
                </c:pt>
                <c:pt idx="9">
                  <c:v>Cambodia</c:v>
                </c:pt>
                <c:pt idx="10">
                  <c:v>United Kingdom</c:v>
                </c:pt>
                <c:pt idx="11">
                  <c:v>Brazil</c:v>
                </c:pt>
                <c:pt idx="12">
                  <c:v>Russian Federation</c:v>
                </c:pt>
                <c:pt idx="13">
                  <c:v>France</c:v>
                </c:pt>
                <c:pt idx="14">
                  <c:v>Sweden</c:v>
                </c:pt>
                <c:pt idx="15">
                  <c:v>Finland</c:v>
                </c:pt>
                <c:pt idx="16">
                  <c:v>Armenia, Rep. of</c:v>
                </c:pt>
                <c:pt idx="17">
                  <c:v>Trinidad and Tobago</c:v>
                </c:pt>
                <c:pt idx="18">
                  <c:v>Malta</c:v>
                </c:pt>
                <c:pt idx="19">
                  <c:v>Uganda</c:v>
                </c:pt>
                <c:pt idx="20">
                  <c:v>Israel</c:v>
                </c:pt>
                <c:pt idx="21">
                  <c:v>Croatia, Rep. of</c:v>
                </c:pt>
                <c:pt idx="22">
                  <c:v>Morocco</c:v>
                </c:pt>
                <c:pt idx="23">
                  <c:v>Poland, Rep. of</c:v>
                </c:pt>
                <c:pt idx="24">
                  <c:v>Italy</c:v>
                </c:pt>
                <c:pt idx="25">
                  <c:v>Portugal</c:v>
                </c:pt>
                <c:pt idx="26">
                  <c:v>North Macedonia, Republic of</c:v>
                </c:pt>
                <c:pt idx="27">
                  <c:v>Rwanda</c:v>
                </c:pt>
                <c:pt idx="28">
                  <c:v>Germany</c:v>
                </c:pt>
                <c:pt idx="29">
                  <c:v>United States</c:v>
                </c:pt>
                <c:pt idx="30">
                  <c:v>China, P.R.: Macao</c:v>
                </c:pt>
                <c:pt idx="31">
                  <c:v>Denmark</c:v>
                </c:pt>
                <c:pt idx="32">
                  <c:v>Kyrgyz Rep.</c:v>
                </c:pt>
                <c:pt idx="33">
                  <c:v>Kazakhstan, Rep. of</c:v>
                </c:pt>
                <c:pt idx="34">
                  <c:v>Greece</c:v>
                </c:pt>
                <c:pt idx="35">
                  <c:v>China, P.R.: Hong Kong</c:v>
                </c:pt>
                <c:pt idx="36">
                  <c:v>Spain</c:v>
                </c:pt>
                <c:pt idx="37">
                  <c:v>Montenegro</c:v>
                </c:pt>
                <c:pt idx="38">
                  <c:v>Lithuania</c:v>
                </c:pt>
              </c:strCache>
            </c:strRef>
          </c:cat>
          <c:val>
            <c:numRef>
              <c:f>Sheet4!$C$5:$C$43</c:f>
              <c:numCache>
                <c:formatCode>General</c:formatCode>
                <c:ptCount val="39"/>
                <c:pt idx="0">
                  <c:v>-0.05</c:v>
                </c:pt>
                <c:pt idx="1">
                  <c:v>-0.31</c:v>
                </c:pt>
                <c:pt idx="2">
                  <c:v>-0.337541217</c:v>
                </c:pt>
                <c:pt idx="3">
                  <c:v>-0.35903346847488998</c:v>
                </c:pt>
                <c:pt idx="4">
                  <c:v>-0.4</c:v>
                </c:pt>
                <c:pt idx="5">
                  <c:v>-0.6</c:v>
                </c:pt>
                <c:pt idx="6">
                  <c:v>-1.1000000000000001</c:v>
                </c:pt>
                <c:pt idx="7">
                  <c:v>-1.8314686802510201</c:v>
                </c:pt>
                <c:pt idx="8">
                  <c:v>-2.2999999999999998</c:v>
                </c:pt>
                <c:pt idx="9">
                  <c:v>-2.34907823643581</c:v>
                </c:pt>
                <c:pt idx="10">
                  <c:v>-2.7</c:v>
                </c:pt>
                <c:pt idx="11">
                  <c:v>-2.83</c:v>
                </c:pt>
                <c:pt idx="12">
                  <c:v>-3.21</c:v>
                </c:pt>
                <c:pt idx="13">
                  <c:v>-3.6</c:v>
                </c:pt>
                <c:pt idx="14">
                  <c:v>-3.69686591705862</c:v>
                </c:pt>
                <c:pt idx="15">
                  <c:v>-3.9</c:v>
                </c:pt>
                <c:pt idx="16">
                  <c:v>-3.90846523516021</c:v>
                </c:pt>
                <c:pt idx="17">
                  <c:v>-4.2</c:v>
                </c:pt>
                <c:pt idx="18">
                  <c:v>-4.3581619438755297</c:v>
                </c:pt>
                <c:pt idx="19">
                  <c:v>-5.1049894047389701</c:v>
                </c:pt>
                <c:pt idx="20">
                  <c:v>-6.2344139650872803</c:v>
                </c:pt>
                <c:pt idx="21">
                  <c:v>-6.3</c:v>
                </c:pt>
                <c:pt idx="22">
                  <c:v>-6.7857581729911702</c:v>
                </c:pt>
                <c:pt idx="23">
                  <c:v>-6.9519388214294304</c:v>
                </c:pt>
                <c:pt idx="24">
                  <c:v>-7.1</c:v>
                </c:pt>
                <c:pt idx="25">
                  <c:v>-7.4945861971565702</c:v>
                </c:pt>
                <c:pt idx="26">
                  <c:v>-7.9170351909900996</c:v>
                </c:pt>
                <c:pt idx="27">
                  <c:v>-8.3818086715590194</c:v>
                </c:pt>
                <c:pt idx="28">
                  <c:v>-8.5</c:v>
                </c:pt>
                <c:pt idx="29">
                  <c:v>-9.3285133186062996</c:v>
                </c:pt>
                <c:pt idx="30">
                  <c:v>-10.0425531914894</c:v>
                </c:pt>
                <c:pt idx="31">
                  <c:v>-10.390754310967401</c:v>
                </c:pt>
                <c:pt idx="32">
                  <c:v>-11</c:v>
                </c:pt>
                <c:pt idx="33">
                  <c:v>-11.0539845758355</c:v>
                </c:pt>
                <c:pt idx="34">
                  <c:v>-12.7696189581787</c:v>
                </c:pt>
                <c:pt idx="35">
                  <c:v>-13.586818757921399</c:v>
                </c:pt>
                <c:pt idx="36">
                  <c:v>-13.75</c:v>
                </c:pt>
                <c:pt idx="37">
                  <c:v>-16.1003236245955</c:v>
                </c:pt>
                <c:pt idx="38">
                  <c:v>-31.1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C-4001-BD40-118C5F684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3501119"/>
        <c:axId val="773496959"/>
      </c:barChart>
      <c:catAx>
        <c:axId val="77350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96959"/>
        <c:crosses val="autoZero"/>
        <c:auto val="1"/>
        <c:lblAlgn val="ctr"/>
        <c:lblOffset val="100"/>
        <c:noMultiLvlLbl val="0"/>
      </c:catAx>
      <c:valAx>
        <c:axId val="77349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0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1800" b="0" i="0" u="none" strike="noStrike" baseline="0">
                <a:latin typeface="Arial Black" panose="020B0A04020102020204" pitchFamily="34" charset="0"/>
              </a:rPr>
              <a:t>The greater the shock, the longer is the recovery period for the real estate market.</a:t>
            </a:r>
            <a:endParaRPr lang="en-US" sz="1800"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871208727525191E-2"/>
          <c:y val="0.16939837398373986"/>
          <c:w val="0.86587310617903546"/>
          <c:h val="0.73096647193294373"/>
        </c:manualLayout>
      </c:layout>
      <c:bubbleChart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2235E51-526B-482A-95EC-60465D30B5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6F0-4089-8CE1-E6E30A9318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739B3E5-B2E2-4734-A669-C1626F7732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6F0-4089-8CE1-E6E30A93188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238503E-9577-4B20-B72F-D79280DED6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6F0-4089-8CE1-E6E30A93188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EA9AC20-6A6A-496D-AFBA-003A8A1806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6F0-4089-8CE1-E6E30A93188F}"/>
                </c:ext>
              </c:extLst>
            </c:dLbl>
            <c:dLbl>
              <c:idx val="4"/>
              <c:layout>
                <c:manualLayout>
                  <c:x val="-6.7043721374620016E-2"/>
                  <c:y val="-8.8520992637653145E-2"/>
                </c:manualLayout>
              </c:layout>
              <c:tx>
                <c:rich>
                  <a:bodyPr/>
                  <a:lstStyle/>
                  <a:p>
                    <a:fld id="{664DC9A3-DCB8-4F96-A1CF-753E12A270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6F0-4089-8CE1-E6E30A93188F}"/>
                </c:ext>
              </c:extLst>
            </c:dLbl>
            <c:dLbl>
              <c:idx val="5"/>
              <c:layout>
                <c:manualLayout>
                  <c:x val="-8.6501983226348514E-2"/>
                  <c:y val="8.2604015653278004E-2"/>
                </c:manualLayout>
              </c:layout>
              <c:tx>
                <c:rich>
                  <a:bodyPr/>
                  <a:lstStyle/>
                  <a:p>
                    <a:fld id="{717A0680-9E4F-4510-8189-0A3EE8558F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6F0-4089-8CE1-E6E30A93188F}"/>
                </c:ext>
              </c:extLst>
            </c:dLbl>
            <c:dLbl>
              <c:idx val="6"/>
              <c:layout>
                <c:manualLayout>
                  <c:x val="-0.15602722564271343"/>
                  <c:y val="-4.6502932620787113E-2"/>
                </c:manualLayout>
              </c:layout>
              <c:tx>
                <c:rich>
                  <a:bodyPr/>
                  <a:lstStyle/>
                  <a:p>
                    <a:fld id="{537545FB-B9E6-4509-B131-1DC95A268A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6F0-4089-8CE1-E6E30A93188F}"/>
                </c:ext>
              </c:extLst>
            </c:dLbl>
            <c:dLbl>
              <c:idx val="7"/>
              <c:layout>
                <c:manualLayout>
                  <c:x val="-0.17449351184866141"/>
                  <c:y val="-2.6678735637129764E-2"/>
                </c:manualLayout>
              </c:layout>
              <c:tx>
                <c:rich>
                  <a:bodyPr/>
                  <a:lstStyle/>
                  <a:p>
                    <a:fld id="{28D18BAE-8A97-4E85-ACEA-2E981BD64F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6F0-4089-8CE1-E6E30A93188F}"/>
                </c:ext>
              </c:extLst>
            </c:dLbl>
            <c:dLbl>
              <c:idx val="8"/>
              <c:layout>
                <c:manualLayout>
                  <c:x val="-0.1252062883158987"/>
                  <c:y val="4.7535935264409551E-2"/>
                </c:manualLayout>
              </c:layout>
              <c:tx>
                <c:rich>
                  <a:bodyPr/>
                  <a:lstStyle/>
                  <a:p>
                    <a:fld id="{72163009-D5C6-42D1-BD57-06DC127F11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6F0-4089-8CE1-E6E30A93188F}"/>
                </c:ext>
              </c:extLst>
            </c:dLbl>
            <c:dLbl>
              <c:idx val="9"/>
              <c:layout>
                <c:manualLayout>
                  <c:x val="-9.3345938378967028E-2"/>
                  <c:y val="-5.8536585365853662E-2"/>
                </c:manualLayout>
              </c:layout>
              <c:tx>
                <c:rich>
                  <a:bodyPr/>
                  <a:lstStyle/>
                  <a:p>
                    <a:fld id="{B8AAC689-5721-4F9F-8940-26EB801C48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6F0-4089-8CE1-E6E30A93188F}"/>
                </c:ext>
              </c:extLst>
            </c:dLbl>
            <c:dLbl>
              <c:idx val="10"/>
              <c:layout>
                <c:manualLayout>
                  <c:x val="-5.8921345765333207E-2"/>
                  <c:y val="-7.9422382671480191E-2"/>
                </c:manualLayout>
              </c:layout>
              <c:tx>
                <c:rich>
                  <a:bodyPr/>
                  <a:lstStyle/>
                  <a:p>
                    <a:fld id="{13FC7B01-A4A5-4124-8ACB-B234F23AA6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16F0-4089-8CE1-E6E30A93188F}"/>
                </c:ext>
              </c:extLst>
            </c:dLbl>
            <c:dLbl>
              <c:idx val="11"/>
              <c:layout>
                <c:manualLayout>
                  <c:x val="-2.2808262876903178E-2"/>
                  <c:y val="-7.4796706368382745E-2"/>
                </c:manualLayout>
              </c:layout>
              <c:tx>
                <c:rich>
                  <a:bodyPr/>
                  <a:lstStyle/>
                  <a:p>
                    <a:fld id="{FF43D85B-F3CC-4BF5-AD63-C0EAAEE547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16F0-4089-8CE1-E6E30A93188F}"/>
                </c:ext>
              </c:extLst>
            </c:dLbl>
            <c:dLbl>
              <c:idx val="12"/>
              <c:layout>
                <c:manualLayout>
                  <c:x val="-0.14435580032076453"/>
                  <c:y val="-3.3269020114466141E-3"/>
                </c:manualLayout>
              </c:layout>
              <c:tx>
                <c:rich>
                  <a:bodyPr/>
                  <a:lstStyle/>
                  <a:p>
                    <a:fld id="{31ED5172-68E4-43AF-AD97-FEAAFCB69D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6F0-4089-8CE1-E6E30A93188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44D0563-AB9D-4479-9433-45F5E2769B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6F0-4089-8CE1-E6E30A93188F}"/>
                </c:ext>
              </c:extLst>
            </c:dLbl>
            <c:dLbl>
              <c:idx val="14"/>
              <c:layout>
                <c:manualLayout>
                  <c:x val="-7.5658114659733176E-3"/>
                  <c:y val="-4.6185984384368176E-2"/>
                </c:manualLayout>
              </c:layout>
              <c:tx>
                <c:rich>
                  <a:bodyPr/>
                  <a:lstStyle/>
                  <a:p>
                    <a:fld id="{4F55827B-F0E0-4BFB-BB11-F6C6DE2872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6F0-4089-8CE1-E6E30A93188F}"/>
                </c:ext>
              </c:extLst>
            </c:dLbl>
            <c:dLbl>
              <c:idx val="15"/>
              <c:layout>
                <c:manualLayout>
                  <c:x val="-0.11276276458295825"/>
                  <c:y val="0.10714100268152402"/>
                </c:manualLayout>
              </c:layout>
              <c:tx>
                <c:rich>
                  <a:bodyPr/>
                  <a:lstStyle/>
                  <a:p>
                    <a:fld id="{128EB7DE-A1C6-40DC-B67B-E1119EA7D5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6F0-4089-8CE1-E6E30A93188F}"/>
                </c:ext>
              </c:extLst>
            </c:dLbl>
            <c:dLbl>
              <c:idx val="16"/>
              <c:layout>
                <c:manualLayout>
                  <c:x val="-0.14807306199369741"/>
                  <c:y val="-8.3058795549084782E-2"/>
                </c:manualLayout>
              </c:layout>
              <c:tx>
                <c:rich>
                  <a:bodyPr/>
                  <a:lstStyle/>
                  <a:p>
                    <a:fld id="{D09B6532-9C7A-4B1F-B35C-ED485D84FF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6F0-4089-8CE1-E6E30A93188F}"/>
                </c:ext>
              </c:extLst>
            </c:dLbl>
            <c:dLbl>
              <c:idx val="17"/>
              <c:layout>
                <c:manualLayout>
                  <c:x val="-0.13410335284396588"/>
                  <c:y val="0.14959720984596417"/>
                </c:manualLayout>
              </c:layout>
              <c:tx>
                <c:rich>
                  <a:bodyPr/>
                  <a:lstStyle/>
                  <a:p>
                    <a:fld id="{BA83401D-C9AA-435B-AA51-CDE7DA9CF5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6F0-4089-8CE1-E6E30A93188F}"/>
                </c:ext>
              </c:extLst>
            </c:dLbl>
            <c:dLbl>
              <c:idx val="18"/>
              <c:layout>
                <c:manualLayout>
                  <c:x val="-2.2808262876903178E-2"/>
                  <c:y val="-4.5728038507821943E-2"/>
                </c:manualLayout>
              </c:layout>
              <c:tx>
                <c:rich>
                  <a:bodyPr/>
                  <a:lstStyle/>
                  <a:p>
                    <a:fld id="{398B2CF3-1098-4103-ADC3-A36648E28D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16F0-4089-8CE1-E6E30A93188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FDC983F-17BD-4386-9112-B4C2CC1C14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6F0-4089-8CE1-E6E30A9318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prstDash val="sysDash"/>
              </a:ln>
              <a:effectLst/>
            </c:spPr>
            <c:trendlineType val="poly"/>
            <c:order val="2"/>
            <c:forward val="5"/>
            <c:dispRSqr val="0"/>
            <c:dispEq val="0"/>
          </c:trendline>
          <c:xVal>
            <c:numRef>
              <c:f>'Final chart'!$I$7:$I$26</c:f>
              <c:numCache>
                <c:formatCode>General</c:formatCode>
                <c:ptCount val="20"/>
                <c:pt idx="0">
                  <c:v>-13.75</c:v>
                </c:pt>
                <c:pt idx="1">
                  <c:v>-6.9519388214294304</c:v>
                </c:pt>
                <c:pt idx="2">
                  <c:v>-16.1003236245955</c:v>
                </c:pt>
                <c:pt idx="3">
                  <c:v>-10.390754310967401</c:v>
                </c:pt>
                <c:pt idx="4">
                  <c:v>-0.05</c:v>
                </c:pt>
                <c:pt idx="5">
                  <c:v>-3.9</c:v>
                </c:pt>
                <c:pt idx="6">
                  <c:v>-0.337541217</c:v>
                </c:pt>
                <c:pt idx="7">
                  <c:v>-7.4945861971565702</c:v>
                </c:pt>
                <c:pt idx="8">
                  <c:v>-5.1049894047389701</c:v>
                </c:pt>
                <c:pt idx="9">
                  <c:v>-4.3581619438755297</c:v>
                </c:pt>
                <c:pt idx="10">
                  <c:v>-9.3285133186062996</c:v>
                </c:pt>
                <c:pt idx="11">
                  <c:v>-0.4</c:v>
                </c:pt>
                <c:pt idx="12">
                  <c:v>-2.83</c:v>
                </c:pt>
                <c:pt idx="13">
                  <c:v>-6.3</c:v>
                </c:pt>
                <c:pt idx="14">
                  <c:v>-3.21</c:v>
                </c:pt>
                <c:pt idx="15">
                  <c:v>-1.1000000000000001</c:v>
                </c:pt>
                <c:pt idx="16">
                  <c:v>-11</c:v>
                </c:pt>
                <c:pt idx="17">
                  <c:v>-10.0425531914894</c:v>
                </c:pt>
                <c:pt idx="18">
                  <c:v>-31.1</c:v>
                </c:pt>
                <c:pt idx="19">
                  <c:v>-6.2344139650872803</c:v>
                </c:pt>
              </c:numCache>
            </c:numRef>
          </c:xVal>
          <c:yVal>
            <c:numRef>
              <c:f>'Final chart'!$H$7:$H$26</c:f>
              <c:numCache>
                <c:formatCode>General</c:formatCode>
                <c:ptCount val="20"/>
                <c:pt idx="0">
                  <c:v>10.09003359926383</c:v>
                </c:pt>
                <c:pt idx="1">
                  <c:v>7.0077624709856128</c:v>
                </c:pt>
                <c:pt idx="2">
                  <c:v>10.051726003065159</c:v>
                </c:pt>
                <c:pt idx="3">
                  <c:v>10.044617713443943</c:v>
                </c:pt>
                <c:pt idx="4">
                  <c:v>4.0446225986815376</c:v>
                </c:pt>
                <c:pt idx="5">
                  <c:v>3.0529546459931258</c:v>
                </c:pt>
                <c:pt idx="6">
                  <c:v>3.0445537929896189</c:v>
                </c:pt>
                <c:pt idx="7">
                  <c:v>7.0604063969538435</c:v>
                </c:pt>
                <c:pt idx="8">
                  <c:v>3.055732442939818</c:v>
                </c:pt>
                <c:pt idx="9">
                  <c:v>8.0427937552456079</c:v>
                </c:pt>
                <c:pt idx="10">
                  <c:v>10.053014970857344</c:v>
                </c:pt>
                <c:pt idx="11">
                  <c:v>3.0670186633823975</c:v>
                </c:pt>
                <c:pt idx="12">
                  <c:v>5.0309743583673079</c:v>
                </c:pt>
                <c:pt idx="13">
                  <c:v>11.028504957760763</c:v>
                </c:pt>
                <c:pt idx="14">
                  <c:v>7.0349183244415157</c:v>
                </c:pt>
                <c:pt idx="15">
                  <c:v>3.0590714701905948</c:v>
                </c:pt>
                <c:pt idx="16">
                  <c:v>4.0478021540517339</c:v>
                </c:pt>
                <c:pt idx="17">
                  <c:v>4.0303259914076914</c:v>
                </c:pt>
                <c:pt idx="18">
                  <c:v>11.009915076404411</c:v>
                </c:pt>
                <c:pt idx="19">
                  <c:v>10.058919563840213</c:v>
                </c:pt>
              </c:numCache>
            </c:numRef>
          </c:yVal>
          <c:bubbleSize>
            <c:numRef>
              <c:f>'Final chart'!$J$7:$J$26</c:f>
              <c:numCache>
                <c:formatCode>General</c:formatCode>
                <c:ptCount val="20"/>
                <c:pt idx="0">
                  <c:v>-4.4000000000000004</c:v>
                </c:pt>
                <c:pt idx="1">
                  <c:v>-3.0322163695130602</c:v>
                </c:pt>
                <c:pt idx="2">
                  <c:v>-1.6587433391363124</c:v>
                </c:pt>
                <c:pt idx="3">
                  <c:v>-9.3101624036584493E-2</c:v>
                </c:pt>
                <c:pt idx="4">
                  <c:v>7.2499999999999995E-2</c:v>
                </c:pt>
                <c:pt idx="5">
                  <c:v>1.0249999999999999</c:v>
                </c:pt>
                <c:pt idx="6">
                  <c:v>1.21475919625</c:v>
                </c:pt>
                <c:pt idx="7">
                  <c:v>1.2761741633907393</c:v>
                </c:pt>
                <c:pt idx="8">
                  <c:v>2.2026505132593783</c:v>
                </c:pt>
                <c:pt idx="9">
                  <c:v>2.657949543717498</c:v>
                </c:pt>
                <c:pt idx="10">
                  <c:v>3.6570755556982801</c:v>
                </c:pt>
                <c:pt idx="11">
                  <c:v>5</c:v>
                </c:pt>
                <c:pt idx="12">
                  <c:v>5.56</c:v>
                </c:pt>
                <c:pt idx="13">
                  <c:v>6.125</c:v>
                </c:pt>
                <c:pt idx="14">
                  <c:v>6.65</c:v>
                </c:pt>
                <c:pt idx="15">
                  <c:v>6.7424999999999997</c:v>
                </c:pt>
                <c:pt idx="16">
                  <c:v>12.9</c:v>
                </c:pt>
                <c:pt idx="17">
                  <c:v>24.155715709876098</c:v>
                </c:pt>
                <c:pt idx="18">
                  <c:v>28.846764960843178</c:v>
                </c:pt>
                <c:pt idx="19">
                  <c:v>4.055366181067094</c:v>
                </c:pt>
              </c:numCache>
            </c:numRef>
          </c:bubbleSize>
          <c:bubble3D val="1"/>
          <c:extLst>
            <c:ext xmlns:c15="http://schemas.microsoft.com/office/drawing/2012/chart" uri="{02D57815-91ED-43cb-92C2-25804820EDAC}">
              <c15:datalabelsRange>
                <c15:f>'Final chart'!$K$7:$K$26</c15:f>
                <c15:dlblRangeCache>
                  <c:ptCount val="20"/>
                  <c:pt idx="0">
                    <c:v>Spain 2012</c:v>
                  </c:pt>
                  <c:pt idx="1">
                    <c:v>Poland 2012</c:v>
                  </c:pt>
                  <c:pt idx="2">
                    <c:v>Montenegro 2014</c:v>
                  </c:pt>
                  <c:pt idx="3">
                    <c:v>Denmark 2008</c:v>
                  </c:pt>
                  <c:pt idx="4">
                    <c:v>Australia 2018</c:v>
                  </c:pt>
                  <c:pt idx="5">
                    <c:v>Finland 2008</c:v>
                  </c:pt>
                  <c:pt idx="6">
                    <c:v>Belgium 2009</c:v>
                  </c:pt>
                  <c:pt idx="7">
                    <c:v>Portugal 2011</c:v>
                  </c:pt>
                  <c:pt idx="8">
                    <c:v>Uganda 2022</c:v>
                  </c:pt>
                  <c:pt idx="9">
                    <c:v>Malta 2008</c:v>
                  </c:pt>
                  <c:pt idx="10">
                    <c:v>US 2008</c:v>
                  </c:pt>
                  <c:pt idx="11">
                    <c:v>Thailand 2016</c:v>
                  </c:pt>
                  <c:pt idx="12">
                    <c:v>Brazil 2016</c:v>
                  </c:pt>
                  <c:pt idx="13">
                    <c:v>Croatia 2010</c:v>
                  </c:pt>
                  <c:pt idx="14">
                    <c:v>Russia 2015</c:v>
                  </c:pt>
                  <c:pt idx="15">
                    <c:v>Norway 2017</c:v>
                  </c:pt>
                  <c:pt idx="16">
                    <c:v>Kyrgyz Rep. 2016</c:v>
                  </c:pt>
                  <c:pt idx="17">
                    <c:v>Macao 2015</c:v>
                  </c:pt>
                  <c:pt idx="18">
                    <c:v>Lithuania 2009</c:v>
                  </c:pt>
                  <c:pt idx="19">
                    <c:v>Israel 2000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6F0-4089-8CE1-E6E30A931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73496543"/>
        <c:axId val="773502783"/>
      </c:bubbleChart>
      <c:valAx>
        <c:axId val="773496543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 Black" panose="020B0A04020102020204" pitchFamily="34" charset="0"/>
                  </a:rPr>
                  <a:t>Shock size in real estate market (</a:t>
                </a:r>
                <a:r>
                  <a:rPr lang="en-US" sz="1200" b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 Black" panose="020B0A04020102020204" pitchFamily="34" charset="0"/>
                  </a:rPr>
                  <a:t>price decline%)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02783"/>
        <c:crosses val="autoZero"/>
        <c:crossBetween val="midCat"/>
      </c:valAx>
      <c:valAx>
        <c:axId val="773502783"/>
        <c:scaling>
          <c:orientation val="minMax"/>
          <c:max val="13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 sz="1200" i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 Black" panose="020B0A04020102020204" pitchFamily="34" charset="0"/>
                  </a:rPr>
                  <a:t>Years to 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9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566737</xdr:colOff>
      <xdr:row>34</xdr:row>
      <xdr:rowOff>142875</xdr:rowOff>
    </xdr:from>
    <xdr:to>
      <xdr:col>22</xdr:col>
      <xdr:colOff>657225</xdr:colOff>
      <xdr:row>66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280986</xdr:colOff>
      <xdr:row>40</xdr:row>
      <xdr:rowOff>133350</xdr:rowOff>
    </xdr:from>
    <xdr:to>
      <xdr:col>56</xdr:col>
      <xdr:colOff>457199</xdr:colOff>
      <xdr:row>60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195261</xdr:colOff>
      <xdr:row>4</xdr:row>
      <xdr:rowOff>104774</xdr:rowOff>
    </xdr:from>
    <xdr:to>
      <xdr:col>12</xdr:col>
      <xdr:colOff>542924</xdr:colOff>
      <xdr:row>35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452435</xdr:colOff>
      <xdr:row>8</xdr:row>
      <xdr:rowOff>133348</xdr:rowOff>
    </xdr:from>
    <xdr:to>
      <xdr:col>21</xdr:col>
      <xdr:colOff>400050</xdr:colOff>
      <xdr:row>38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0.07663</cdr:x>
      <cdr:y>0.2863</cdr:y>
    </cdr:from>
    <cdr:to>
      <cdr:x>0.13949</cdr:x>
      <cdr:y>0.90313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BF50EAA-28C2-FDEF-1B30-0342BA4454F1}"/>
            </a:ext>
          </a:extLst>
        </cdr:cNvPr>
        <cdr:cNvSpPr txBox="1"/>
      </cdr:nvSpPr>
      <cdr:spPr>
        <a:xfrm xmlns:a="http://schemas.openxmlformats.org/drawingml/2006/main" rot="16200000">
          <a:off x="-798007" y="2814173"/>
          <a:ext cx="3153704" cy="4530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kern="1200">
              <a:latin typeface="Times New Roman" panose="02020603050405020304" pitchFamily="18" charset="0"/>
              <a:cs typeface="Times New Roman" panose="02020603050405020304" pitchFamily="18" charset="0"/>
            </a:rPr>
            <a:t>Data source:</a:t>
          </a:r>
          <a:r>
            <a:rPr lang="en-US" sz="900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IMF's financial soundness indicators database. Chart created by Arthur Grigoryan, CFA</a:t>
          </a:r>
          <a:endParaRPr lang="en-US" sz="9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0.17494</cdr:x>
      <cdr:y>0.49873</cdr:y>
    </cdr:from>
    <cdr:to>
      <cdr:x>0.47229</cdr:x>
      <cdr:y>0.83383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32F7684-B0A2-06C2-ED7A-A79688F97C5B}"/>
            </a:ext>
          </a:extLst>
        </cdr:cNvPr>
        <cdr:cNvSpPr txBox="1"/>
      </cdr:nvSpPr>
      <cdr:spPr>
        <a:xfrm xmlns:a="http://schemas.openxmlformats.org/drawingml/2006/main">
          <a:off x="1260904" y="2549912"/>
          <a:ext cx="2143124" cy="17133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Bubble</a:t>
          </a:r>
          <a:r>
            <a:rPr lang="en-US" sz="1100" kern="12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size represents average price growth in previous 5 years</a:t>
          </a:r>
          <a:r>
            <a:rPr lang="en-US" sz="1100" kern="1200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1100" b="1" kern="1200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Lithuania and Macao experienced the most severe contractions, preceded by above-average price growth (24–28%) in the five years before the shock hit.</a:t>
          </a:r>
          <a:endParaRPr lang="en-US" sz="1100" b="1" kern="1200">
            <a:solidFill>
              <a:schemeClr val="accent1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1"/>
  <sheetViews>
    <sheetView workbookViewId="0">
      <pane xSplit="1" ySplit="1" topLeftCell="D23" activePane="bottomRight" state="frozen"/>
      <selection pane="topRight"/>
      <selection pane="bottomLeft"/>
      <selection pane="bottomRight" sqref="A1:BE51"/>
    </sheetView>
  </sheetViews>
  <sheetFormatPr defaultColWidth="12" defaultRowHeight="15" customHeight="1" x14ac:dyDescent="0.4"/>
  <cols>
    <col min="1" max="1" width="21" customWidth="1"/>
    <col min="2" max="2" width="7" customWidth="1"/>
    <col min="3" max="3" width="0" hidden="1" customWidth="1"/>
    <col min="4" max="4" width="7" customWidth="1"/>
    <col min="5" max="5" width="0" hidden="1" customWidth="1"/>
    <col min="6" max="6" width="7" customWidth="1"/>
    <col min="7" max="7" width="0" hidden="1" customWidth="1"/>
    <col min="8" max="8" width="7" customWidth="1"/>
    <col min="9" max="9" width="0" hidden="1" customWidth="1"/>
    <col min="10" max="10" width="7" customWidth="1"/>
    <col min="11" max="11" width="0" hidden="1" customWidth="1"/>
    <col min="12" max="12" width="7" customWidth="1"/>
    <col min="13" max="13" width="0" hidden="1" customWidth="1"/>
    <col min="14" max="14" width="7" customWidth="1"/>
    <col min="15" max="15" width="0" hidden="1" customWidth="1"/>
    <col min="16" max="16" width="7" customWidth="1"/>
    <col min="17" max="17" width="0" hidden="1" customWidth="1"/>
    <col min="18" max="18" width="8" customWidth="1"/>
    <col min="19" max="19" width="0" hidden="1" customWidth="1"/>
    <col min="20" max="20" width="8" customWidth="1"/>
    <col min="21" max="21" width="0" hidden="1" customWidth="1"/>
    <col min="22" max="22" width="8" customWidth="1"/>
    <col min="23" max="23" width="0" hidden="1" customWidth="1"/>
    <col min="24" max="24" width="8" customWidth="1"/>
    <col min="25" max="25" width="0" hidden="1" customWidth="1"/>
    <col min="26" max="26" width="8" customWidth="1"/>
    <col min="27" max="27" width="0" hidden="1" customWidth="1"/>
    <col min="28" max="28" width="8" customWidth="1"/>
    <col min="29" max="29" width="0" hidden="1" customWidth="1"/>
    <col min="30" max="30" width="8" customWidth="1"/>
    <col min="31" max="31" width="0" hidden="1" customWidth="1"/>
    <col min="32" max="32" width="8" customWidth="1"/>
    <col min="33" max="33" width="0" hidden="1" customWidth="1"/>
    <col min="34" max="34" width="8" customWidth="1"/>
    <col min="35" max="35" width="0" hidden="1" customWidth="1"/>
    <col min="36" max="36" width="8" customWidth="1"/>
    <col min="37" max="37" width="0" hidden="1" customWidth="1"/>
    <col min="38" max="38" width="8" customWidth="1"/>
    <col min="39" max="39" width="0" hidden="1" customWidth="1"/>
    <col min="40" max="40" width="9" customWidth="1"/>
    <col min="41" max="41" width="0" hidden="1" customWidth="1"/>
    <col min="42" max="42" width="8" customWidth="1"/>
    <col min="43" max="43" width="0" hidden="1" customWidth="1"/>
    <col min="44" max="44" width="9" customWidth="1"/>
    <col min="45" max="45" width="0" hidden="1" customWidth="1"/>
    <col min="46" max="46" width="8" customWidth="1"/>
    <col min="47" max="47" width="0" hidden="1" customWidth="1"/>
    <col min="48" max="48" width="8" customWidth="1"/>
    <col min="49" max="49" width="0" hidden="1" customWidth="1"/>
    <col min="50" max="50" width="8" customWidth="1"/>
    <col min="51" max="51" width="0" hidden="1" customWidth="1"/>
    <col min="52" max="52" width="8" customWidth="1"/>
    <col min="53" max="53" width="0" hidden="1" customWidth="1"/>
    <col min="54" max="54" width="8" customWidth="1"/>
    <col min="55" max="55" width="0" hidden="1" customWidth="1"/>
    <col min="56" max="56" width="8" customWidth="1"/>
    <col min="57" max="57" width="0" hidden="1" customWidth="1"/>
  </cols>
  <sheetData>
    <row r="1" spans="1:57" ht="19.5" customHeight="1" x14ac:dyDescent="0.4">
      <c r="B1" s="15" t="s">
        <v>0</v>
      </c>
      <c r="C1" s="16"/>
      <c r="D1" s="15" t="s">
        <v>1</v>
      </c>
      <c r="E1" s="16"/>
      <c r="F1" s="15" t="s">
        <v>2</v>
      </c>
      <c r="G1" s="16"/>
      <c r="H1" s="15" t="s">
        <v>3</v>
      </c>
      <c r="I1" s="16"/>
      <c r="J1" s="15" t="s">
        <v>4</v>
      </c>
      <c r="K1" s="16"/>
      <c r="L1" s="15" t="s">
        <v>5</v>
      </c>
      <c r="M1" s="16"/>
      <c r="N1" s="15" t="s">
        <v>6</v>
      </c>
      <c r="O1" s="16"/>
      <c r="P1" s="15" t="s">
        <v>7</v>
      </c>
      <c r="Q1" s="16"/>
      <c r="R1" s="15" t="s">
        <v>8</v>
      </c>
      <c r="S1" s="16"/>
      <c r="T1" s="15" t="s">
        <v>9</v>
      </c>
      <c r="U1" s="16"/>
      <c r="V1" s="15" t="s">
        <v>10</v>
      </c>
      <c r="W1" s="16"/>
      <c r="X1" s="15" t="s">
        <v>11</v>
      </c>
      <c r="Y1" s="16"/>
      <c r="Z1" s="15" t="s">
        <v>12</v>
      </c>
      <c r="AA1" s="16"/>
      <c r="AB1" s="15" t="s">
        <v>13</v>
      </c>
      <c r="AC1" s="16"/>
      <c r="AD1" s="15" t="s">
        <v>14</v>
      </c>
      <c r="AE1" s="16"/>
      <c r="AF1" s="15" t="s">
        <v>15</v>
      </c>
      <c r="AG1" s="16"/>
      <c r="AH1" s="15" t="s">
        <v>16</v>
      </c>
      <c r="AI1" s="16"/>
      <c r="AJ1" s="15" t="s">
        <v>17</v>
      </c>
      <c r="AK1" s="16"/>
      <c r="AL1" s="15" t="s">
        <v>18</v>
      </c>
      <c r="AM1" s="16"/>
      <c r="AN1" s="15" t="s">
        <v>19</v>
      </c>
      <c r="AO1" s="16"/>
      <c r="AP1" s="15" t="s">
        <v>20</v>
      </c>
      <c r="AQ1" s="16"/>
      <c r="AR1" s="15" t="s">
        <v>21</v>
      </c>
      <c r="AS1" s="16"/>
      <c r="AT1" s="15" t="s">
        <v>22</v>
      </c>
      <c r="AU1" s="16"/>
      <c r="AV1" s="15" t="s">
        <v>23</v>
      </c>
      <c r="AW1" s="16"/>
      <c r="AX1" s="15" t="s">
        <v>24</v>
      </c>
      <c r="AY1" s="16"/>
      <c r="AZ1" s="15" t="s">
        <v>25</v>
      </c>
      <c r="BA1" s="16"/>
      <c r="BB1" s="15" t="s">
        <v>26</v>
      </c>
      <c r="BC1" s="16"/>
      <c r="BD1" s="15" t="s">
        <v>27</v>
      </c>
      <c r="BE1" s="16"/>
    </row>
    <row r="2" spans="1:57" ht="18.75" customHeight="1" x14ac:dyDescent="0.4">
      <c r="A2" s="1" t="s">
        <v>28</v>
      </c>
      <c r="B2" s="2"/>
      <c r="C2" s="1"/>
      <c r="D2" s="2"/>
      <c r="E2" s="1"/>
      <c r="F2" s="2"/>
      <c r="G2" s="1"/>
      <c r="H2" s="2"/>
      <c r="I2" s="1"/>
      <c r="J2" s="2"/>
      <c r="K2" s="1"/>
      <c r="L2" s="2"/>
      <c r="M2" s="1"/>
      <c r="N2" s="2"/>
      <c r="O2" s="1"/>
      <c r="P2" s="2"/>
      <c r="Q2" s="1"/>
      <c r="R2" s="2"/>
      <c r="S2" s="1"/>
      <c r="T2" s="2"/>
      <c r="U2" s="1"/>
      <c r="V2" s="2"/>
      <c r="W2" s="1"/>
      <c r="X2" s="2"/>
      <c r="Y2" s="1"/>
      <c r="Z2" s="2"/>
      <c r="AA2" s="1"/>
      <c r="AB2" s="2"/>
      <c r="AC2" s="1"/>
      <c r="AD2" s="2"/>
      <c r="AE2" s="1"/>
      <c r="AF2" s="2">
        <v>-1.6</v>
      </c>
      <c r="AG2" s="1" t="s">
        <v>29</v>
      </c>
      <c r="AH2" s="2">
        <v>3.5</v>
      </c>
      <c r="AI2" s="1" t="s">
        <v>29</v>
      </c>
      <c r="AJ2" s="2">
        <v>3</v>
      </c>
      <c r="AK2" s="1" t="s">
        <v>29</v>
      </c>
      <c r="AL2" s="2">
        <v>0.2</v>
      </c>
      <c r="AM2" s="1" t="s">
        <v>29</v>
      </c>
      <c r="AN2" s="2">
        <v>0.2</v>
      </c>
      <c r="AO2" s="1" t="s">
        <v>29</v>
      </c>
      <c r="AP2" s="2">
        <v>0.3</v>
      </c>
      <c r="AQ2" s="1" t="s">
        <v>29</v>
      </c>
      <c r="AR2" s="2">
        <v>-2.9199973574684601</v>
      </c>
      <c r="AS2" s="1" t="s">
        <v>29</v>
      </c>
      <c r="AT2" s="2">
        <v>10.6</v>
      </c>
      <c r="AU2" s="1" t="s">
        <v>29</v>
      </c>
      <c r="AV2" s="2">
        <v>15.5</v>
      </c>
      <c r="AW2" s="1" t="s">
        <v>29</v>
      </c>
      <c r="AX2" s="2">
        <v>-3.90846523516021</v>
      </c>
      <c r="AY2" s="1" t="s">
        <v>29</v>
      </c>
      <c r="AZ2" s="2"/>
      <c r="BA2" s="1"/>
      <c r="BB2" s="2"/>
      <c r="BC2" s="1"/>
      <c r="BD2" s="2"/>
      <c r="BE2" s="1"/>
    </row>
    <row r="3" spans="1:57" ht="18.75" customHeight="1" x14ac:dyDescent="0.4">
      <c r="A3" s="1" t="s">
        <v>30</v>
      </c>
      <c r="B3" s="3"/>
      <c r="C3" s="4"/>
      <c r="D3" s="3"/>
      <c r="E3" s="4"/>
      <c r="F3" s="3"/>
      <c r="G3" s="4"/>
      <c r="H3" s="3"/>
      <c r="I3" s="4"/>
      <c r="J3" s="3"/>
      <c r="K3" s="4"/>
      <c r="L3" s="3"/>
      <c r="M3" s="4"/>
      <c r="N3" s="3"/>
      <c r="O3" s="4"/>
      <c r="P3" s="3"/>
      <c r="Q3" s="4"/>
      <c r="R3" s="3"/>
      <c r="S3" s="4"/>
      <c r="T3" s="3">
        <v>0.02</v>
      </c>
      <c r="U3" s="4" t="s">
        <v>29</v>
      </c>
      <c r="V3" s="3">
        <v>0.09</v>
      </c>
      <c r="W3" s="4" t="s">
        <v>29</v>
      </c>
      <c r="X3" s="3">
        <v>0.13</v>
      </c>
      <c r="Y3" s="4" t="s">
        <v>29</v>
      </c>
      <c r="Z3" s="3">
        <v>-0.04</v>
      </c>
      <c r="AA3" s="4" t="s">
        <v>29</v>
      </c>
      <c r="AB3" s="3">
        <v>0.14000000000000001</v>
      </c>
      <c r="AC3" s="4" t="s">
        <v>29</v>
      </c>
      <c r="AD3" s="3">
        <v>0.04</v>
      </c>
      <c r="AE3" s="4" t="s">
        <v>29</v>
      </c>
      <c r="AF3" s="3">
        <v>-0.04</v>
      </c>
      <c r="AG3" s="4" t="s">
        <v>29</v>
      </c>
      <c r="AH3" s="3">
        <v>0.03</v>
      </c>
      <c r="AI3" s="4" t="s">
        <v>29</v>
      </c>
      <c r="AJ3" s="3">
        <v>0.1</v>
      </c>
      <c r="AK3" s="4" t="s">
        <v>29</v>
      </c>
      <c r="AL3" s="3">
        <v>7.0000000000000007E-2</v>
      </c>
      <c r="AM3" s="4" t="s">
        <v>29</v>
      </c>
      <c r="AN3" s="3">
        <v>0.09</v>
      </c>
      <c r="AO3" s="4" t="s">
        <v>29</v>
      </c>
      <c r="AP3" s="3">
        <v>0.08</v>
      </c>
      <c r="AQ3" s="4" t="s">
        <v>29</v>
      </c>
      <c r="AR3" s="3">
        <v>0.05</v>
      </c>
      <c r="AS3" s="4" t="s">
        <v>29</v>
      </c>
      <c r="AT3" s="3">
        <v>-0.05</v>
      </c>
      <c r="AU3" s="4" t="s">
        <v>29</v>
      </c>
      <c r="AV3" s="3">
        <v>0.02</v>
      </c>
      <c r="AW3" s="4" t="s">
        <v>29</v>
      </c>
      <c r="AX3" s="3">
        <v>0.04</v>
      </c>
      <c r="AY3" s="4" t="s">
        <v>29</v>
      </c>
      <c r="AZ3" s="3">
        <v>0.23671822461331499</v>
      </c>
      <c r="BA3" s="4" t="s">
        <v>29</v>
      </c>
      <c r="BB3" s="3"/>
      <c r="BC3" s="4"/>
      <c r="BD3" s="3"/>
      <c r="BE3" s="4"/>
    </row>
    <row r="4" spans="1:57" ht="18.75" customHeight="1" x14ac:dyDescent="0.4">
      <c r="A4" s="1" t="s">
        <v>31</v>
      </c>
      <c r="B4" s="2"/>
      <c r="C4" s="1"/>
      <c r="D4" s="2"/>
      <c r="E4" s="1"/>
      <c r="F4" s="2"/>
      <c r="G4" s="1"/>
      <c r="H4" s="2"/>
      <c r="I4" s="1"/>
      <c r="J4" s="2"/>
      <c r="K4" s="1"/>
      <c r="L4" s="2"/>
      <c r="M4" s="1"/>
      <c r="N4" s="2"/>
      <c r="O4" s="1"/>
      <c r="P4" s="2"/>
      <c r="Q4" s="1"/>
      <c r="R4" s="2"/>
      <c r="S4" s="1"/>
      <c r="T4" s="2"/>
      <c r="U4" s="1"/>
      <c r="V4" s="2">
        <v>4.0999999999999996</v>
      </c>
      <c r="W4" s="1" t="s">
        <v>29</v>
      </c>
      <c r="X4" s="2">
        <v>4.7</v>
      </c>
      <c r="Y4" s="1" t="s">
        <v>29</v>
      </c>
      <c r="Z4" s="2">
        <v>1.1000000000000001</v>
      </c>
      <c r="AA4" s="1" t="s">
        <v>29</v>
      </c>
      <c r="AB4" s="2">
        <v>3.9</v>
      </c>
      <c r="AC4" s="1" t="s">
        <v>29</v>
      </c>
      <c r="AD4" s="2">
        <v>7.4</v>
      </c>
      <c r="AE4" s="1" t="s">
        <v>29</v>
      </c>
      <c r="AF4" s="2">
        <v>4.9000000000000004</v>
      </c>
      <c r="AG4" s="1" t="s">
        <v>29</v>
      </c>
      <c r="AH4" s="2">
        <v>11.5</v>
      </c>
      <c r="AI4" s="1" t="s">
        <v>29</v>
      </c>
      <c r="AJ4" s="2">
        <v>4.0999999999999996</v>
      </c>
      <c r="AK4" s="1" t="s">
        <v>29</v>
      </c>
      <c r="AL4" s="2">
        <v>2.4</v>
      </c>
      <c r="AM4" s="1" t="s">
        <v>29</v>
      </c>
      <c r="AN4" s="2">
        <v>7.6</v>
      </c>
      <c r="AO4" s="1" t="s">
        <v>29</v>
      </c>
      <c r="AP4" s="2">
        <v>4.5999999999999996</v>
      </c>
      <c r="AQ4" s="1" t="s">
        <v>29</v>
      </c>
      <c r="AR4" s="2">
        <v>4.7</v>
      </c>
      <c r="AS4" s="1" t="s">
        <v>29</v>
      </c>
      <c r="AT4" s="2">
        <v>7.4</v>
      </c>
      <c r="AU4" s="1" t="s">
        <v>29</v>
      </c>
      <c r="AV4" s="2">
        <v>3</v>
      </c>
      <c r="AW4" s="1" t="s">
        <v>29</v>
      </c>
      <c r="AX4" s="2">
        <v>10</v>
      </c>
      <c r="AY4" s="1" t="s">
        <v>29</v>
      </c>
      <c r="AZ4" s="2">
        <v>12.6</v>
      </c>
      <c r="BA4" s="1" t="s">
        <v>29</v>
      </c>
      <c r="BB4" s="2">
        <v>5.2</v>
      </c>
      <c r="BC4" s="1" t="s">
        <v>29</v>
      </c>
      <c r="BD4" s="2">
        <v>-2.2999999999999998</v>
      </c>
      <c r="BE4" s="1" t="s">
        <v>29</v>
      </c>
    </row>
    <row r="5" spans="1:57" ht="18.75" customHeight="1" x14ac:dyDescent="0.4">
      <c r="A5" s="1" t="s">
        <v>32</v>
      </c>
      <c r="B5" s="3"/>
      <c r="C5" s="4"/>
      <c r="D5" s="3"/>
      <c r="E5" s="4"/>
      <c r="F5" s="3"/>
      <c r="G5" s="4"/>
      <c r="H5" s="3"/>
      <c r="I5" s="4"/>
      <c r="J5" s="3"/>
      <c r="K5" s="4"/>
      <c r="L5" s="3"/>
      <c r="M5" s="4"/>
      <c r="N5" s="3"/>
      <c r="O5" s="4"/>
      <c r="P5" s="3"/>
      <c r="Q5" s="4"/>
      <c r="R5" s="3"/>
      <c r="S5" s="4"/>
      <c r="T5" s="3"/>
      <c r="U5" s="4"/>
      <c r="V5" s="3"/>
      <c r="W5" s="4"/>
      <c r="X5" s="3"/>
      <c r="Y5" s="4"/>
      <c r="Z5" s="3"/>
      <c r="AA5" s="4"/>
      <c r="AB5" s="3"/>
      <c r="AC5" s="4"/>
      <c r="AD5" s="3"/>
      <c r="AE5" s="4"/>
      <c r="AF5" s="3"/>
      <c r="AG5" s="4"/>
      <c r="AH5" s="3"/>
      <c r="AI5" s="4"/>
      <c r="AJ5" s="3"/>
      <c r="AK5" s="4"/>
      <c r="AL5" s="3"/>
      <c r="AM5" s="4"/>
      <c r="AN5" s="3"/>
      <c r="AO5" s="4"/>
      <c r="AP5" s="3">
        <v>-0.6</v>
      </c>
      <c r="AQ5" s="4" t="s">
        <v>29</v>
      </c>
      <c r="AR5" s="3">
        <v>8.39</v>
      </c>
      <c r="AS5" s="4" t="s">
        <v>29</v>
      </c>
      <c r="AT5" s="3">
        <v>16.309999999999999</v>
      </c>
      <c r="AU5" s="4" t="s">
        <v>29</v>
      </c>
      <c r="AV5" s="3">
        <v>4.4400000000000004</v>
      </c>
      <c r="AW5" s="4" t="s">
        <v>29</v>
      </c>
      <c r="AX5" s="3">
        <v>16.940000000000001</v>
      </c>
      <c r="AY5" s="4" t="s">
        <v>29</v>
      </c>
      <c r="AZ5" s="3">
        <v>0.83485261102069297</v>
      </c>
      <c r="BA5" s="4" t="s">
        <v>29</v>
      </c>
      <c r="BB5" s="3">
        <v>6.00735727770049</v>
      </c>
      <c r="BC5" s="4" t="s">
        <v>29</v>
      </c>
      <c r="BD5" s="3">
        <v>28.823611896639001</v>
      </c>
      <c r="BE5" s="4" t="s">
        <v>29</v>
      </c>
    </row>
    <row r="6" spans="1:57" ht="18.75" customHeight="1" x14ac:dyDescent="0.4">
      <c r="A6" s="1" t="s">
        <v>33</v>
      </c>
      <c r="B6" s="2"/>
      <c r="C6" s="1"/>
      <c r="D6" s="2"/>
      <c r="E6" s="1"/>
      <c r="F6" s="2"/>
      <c r="G6" s="1"/>
      <c r="H6" s="2"/>
      <c r="I6" s="1"/>
      <c r="J6" s="2"/>
      <c r="K6" s="1"/>
      <c r="L6" s="2"/>
      <c r="M6" s="1"/>
      <c r="N6" s="2"/>
      <c r="O6" s="1"/>
      <c r="P6" s="2"/>
      <c r="Q6" s="1"/>
      <c r="R6" s="2"/>
      <c r="S6" s="1"/>
      <c r="T6" s="2"/>
      <c r="U6" s="1"/>
      <c r="V6" s="2"/>
      <c r="W6" s="1"/>
      <c r="X6" s="2"/>
      <c r="Y6" s="1"/>
      <c r="Z6" s="2">
        <v>4.8590367849999998</v>
      </c>
      <c r="AA6" s="1" t="s">
        <v>29</v>
      </c>
      <c r="AB6" s="2">
        <v>-0.337541217</v>
      </c>
      <c r="AC6" s="1" t="s">
        <v>29</v>
      </c>
      <c r="AD6" s="2">
        <v>5.3954581050000003</v>
      </c>
      <c r="AE6" s="1" t="s">
        <v>29</v>
      </c>
      <c r="AF6" s="2">
        <v>3.1373058920000001</v>
      </c>
      <c r="AG6" s="1" t="s">
        <v>29</v>
      </c>
      <c r="AH6" s="2">
        <v>2.5033768570000001</v>
      </c>
      <c r="AI6" s="1" t="s">
        <v>29</v>
      </c>
      <c r="AJ6" s="2">
        <v>1.707809892</v>
      </c>
      <c r="AK6" s="1" t="s">
        <v>29</v>
      </c>
      <c r="AL6" s="2">
        <v>0.55971116099999996</v>
      </c>
      <c r="AM6" s="1" t="s">
        <v>29</v>
      </c>
      <c r="AN6" s="2">
        <v>4.1751072961373303</v>
      </c>
      <c r="AO6" s="1" t="s">
        <v>29</v>
      </c>
      <c r="AP6" s="2">
        <v>8.9984285832436194E-3</v>
      </c>
      <c r="AQ6" s="1" t="s">
        <v>29</v>
      </c>
      <c r="AR6" s="2"/>
      <c r="AS6" s="1"/>
      <c r="AT6" s="2">
        <v>3.8533339715667102E-2</v>
      </c>
      <c r="AU6" s="1" t="s">
        <v>29</v>
      </c>
      <c r="AV6" s="2">
        <v>3.5398230088495602E-2</v>
      </c>
      <c r="AW6" s="1" t="s">
        <v>29</v>
      </c>
      <c r="AX6" s="2">
        <v>5.9319999999999998E-2</v>
      </c>
      <c r="AY6" s="1" t="s">
        <v>29</v>
      </c>
      <c r="AZ6" s="2">
        <v>8.3779240000000005E-2</v>
      </c>
      <c r="BA6" s="1" t="s">
        <v>29</v>
      </c>
      <c r="BB6" s="2">
        <v>6.1689780408680499E-2</v>
      </c>
      <c r="BC6" s="1" t="s">
        <v>29</v>
      </c>
      <c r="BD6" s="2">
        <v>2.4994521415179199E-2</v>
      </c>
      <c r="BE6" s="1" t="s">
        <v>29</v>
      </c>
    </row>
    <row r="7" spans="1:57" ht="18.75" customHeight="1" x14ac:dyDescent="0.4">
      <c r="A7" s="1" t="s">
        <v>34</v>
      </c>
      <c r="B7" s="3"/>
      <c r="C7" s="4"/>
      <c r="D7" s="3"/>
      <c r="E7" s="4"/>
      <c r="F7" s="3"/>
      <c r="G7" s="4"/>
      <c r="H7" s="3"/>
      <c r="I7" s="4"/>
      <c r="J7" s="3"/>
      <c r="K7" s="4"/>
      <c r="L7" s="3"/>
      <c r="M7" s="4"/>
      <c r="N7" s="3"/>
      <c r="O7" s="4"/>
      <c r="P7" s="3"/>
      <c r="Q7" s="4"/>
      <c r="R7" s="3"/>
      <c r="S7" s="4"/>
      <c r="T7" s="3">
        <v>8.64</v>
      </c>
      <c r="U7" s="4" t="s">
        <v>29</v>
      </c>
      <c r="V7" s="3">
        <v>13.66</v>
      </c>
      <c r="W7" s="4" t="s">
        <v>29</v>
      </c>
      <c r="X7" s="3">
        <v>19.43</v>
      </c>
      <c r="Y7" s="4" t="s">
        <v>29</v>
      </c>
      <c r="Z7" s="3">
        <v>23.72</v>
      </c>
      <c r="AA7" s="4" t="s">
        <v>29</v>
      </c>
      <c r="AB7" s="3">
        <v>25.99</v>
      </c>
      <c r="AC7" s="4" t="s">
        <v>29</v>
      </c>
      <c r="AD7" s="3">
        <v>23.4</v>
      </c>
      <c r="AE7" s="4" t="s">
        <v>29</v>
      </c>
      <c r="AF7" s="3">
        <v>16.28</v>
      </c>
      <c r="AG7" s="4" t="s">
        <v>29</v>
      </c>
      <c r="AH7" s="3">
        <v>10.08</v>
      </c>
      <c r="AI7" s="4" t="s">
        <v>29</v>
      </c>
      <c r="AJ7" s="3">
        <v>8.7100000000000009</v>
      </c>
      <c r="AK7" s="4" t="s">
        <v>29</v>
      </c>
      <c r="AL7" s="3">
        <v>5.0199999999999996</v>
      </c>
      <c r="AM7" s="4" t="s">
        <v>29</v>
      </c>
      <c r="AN7" s="3">
        <v>-1.57</v>
      </c>
      <c r="AO7" s="4" t="s">
        <v>29</v>
      </c>
      <c r="AP7" s="3">
        <v>-2.83</v>
      </c>
      <c r="AQ7" s="4" t="s">
        <v>29</v>
      </c>
      <c r="AR7" s="3">
        <v>-1.1100000000000001</v>
      </c>
      <c r="AS7" s="4" t="s">
        <v>29</v>
      </c>
      <c r="AT7" s="3">
        <v>1.48</v>
      </c>
      <c r="AU7" s="4" t="s">
        <v>29</v>
      </c>
      <c r="AV7" s="3">
        <v>4.9800000000000004</v>
      </c>
      <c r="AW7" s="4" t="s">
        <v>29</v>
      </c>
      <c r="AX7" s="3">
        <v>8.9499999999999993</v>
      </c>
      <c r="AY7" s="4" t="s">
        <v>29</v>
      </c>
      <c r="AZ7" s="3">
        <v>6.14</v>
      </c>
      <c r="BA7" s="4" t="s">
        <v>29</v>
      </c>
      <c r="BB7" s="3">
        <v>1.69</v>
      </c>
      <c r="BC7" s="4" t="s">
        <v>29</v>
      </c>
      <c r="BD7" s="3">
        <v>4.72</v>
      </c>
      <c r="BE7" s="4" t="s">
        <v>29</v>
      </c>
    </row>
    <row r="8" spans="1:57" ht="18.75" customHeight="1" x14ac:dyDescent="0.4">
      <c r="A8" s="1" t="s">
        <v>35</v>
      </c>
      <c r="B8" s="2"/>
      <c r="C8" s="1"/>
      <c r="D8" s="2"/>
      <c r="E8" s="1"/>
      <c r="F8" s="2"/>
      <c r="G8" s="1"/>
      <c r="H8" s="2"/>
      <c r="I8" s="1"/>
      <c r="J8" s="2"/>
      <c r="K8" s="1"/>
      <c r="L8" s="2"/>
      <c r="M8" s="1"/>
      <c r="N8" s="2"/>
      <c r="O8" s="1"/>
      <c r="P8" s="2"/>
      <c r="Q8" s="1"/>
      <c r="R8" s="2"/>
      <c r="S8" s="1"/>
      <c r="T8" s="2"/>
      <c r="U8" s="1"/>
      <c r="V8" s="2"/>
      <c r="W8" s="1"/>
      <c r="X8" s="2"/>
      <c r="Y8" s="1"/>
      <c r="Z8" s="2"/>
      <c r="AA8" s="1"/>
      <c r="AB8" s="2"/>
      <c r="AC8" s="1"/>
      <c r="AD8" s="2"/>
      <c r="AE8" s="1"/>
      <c r="AF8" s="2"/>
      <c r="AG8" s="1"/>
      <c r="AH8" s="2"/>
      <c r="AI8" s="1"/>
      <c r="AJ8" s="2"/>
      <c r="AK8" s="1"/>
      <c r="AL8" s="2"/>
      <c r="AM8" s="1"/>
      <c r="AN8" s="2"/>
      <c r="AO8" s="1"/>
      <c r="AP8" s="2"/>
      <c r="AQ8" s="1"/>
      <c r="AR8" s="2"/>
      <c r="AS8" s="1"/>
      <c r="AT8" s="2"/>
      <c r="AU8" s="1"/>
      <c r="AV8" s="2"/>
      <c r="AW8" s="1"/>
      <c r="AX8" s="2"/>
      <c r="AY8" s="1"/>
      <c r="AZ8" s="2"/>
      <c r="BA8" s="1"/>
      <c r="BB8" s="2">
        <v>3.71795766187677</v>
      </c>
      <c r="BC8" s="1" t="s">
        <v>29</v>
      </c>
      <c r="BD8" s="2">
        <v>-2.34907823643581</v>
      </c>
      <c r="BE8" s="1" t="s">
        <v>29</v>
      </c>
    </row>
    <row r="9" spans="1:57" ht="29.25" customHeight="1" x14ac:dyDescent="0.4">
      <c r="A9" s="1" t="s">
        <v>36</v>
      </c>
      <c r="B9" s="3"/>
      <c r="C9" s="4"/>
      <c r="D9" s="3"/>
      <c r="E9" s="4"/>
      <c r="F9" s="3"/>
      <c r="G9" s="4"/>
      <c r="H9" s="3"/>
      <c r="I9" s="4"/>
      <c r="J9" s="3"/>
      <c r="K9" s="4"/>
      <c r="L9" s="3"/>
      <c r="M9" s="4"/>
      <c r="N9" s="3"/>
      <c r="O9" s="4"/>
      <c r="P9" s="3"/>
      <c r="Q9" s="4"/>
      <c r="R9" s="3"/>
      <c r="S9" s="4"/>
      <c r="T9" s="3"/>
      <c r="U9" s="4"/>
      <c r="V9" s="3"/>
      <c r="W9" s="4"/>
      <c r="X9" s="3"/>
      <c r="Y9" s="4"/>
      <c r="Z9" s="3"/>
      <c r="AA9" s="4"/>
      <c r="AB9" s="3">
        <v>22.2</v>
      </c>
      <c r="AC9" s="4" t="s">
        <v>29</v>
      </c>
      <c r="AD9" s="3">
        <v>21.7</v>
      </c>
      <c r="AE9" s="4" t="s">
        <v>29</v>
      </c>
      <c r="AF9" s="3">
        <v>11.89</v>
      </c>
      <c r="AG9" s="4" t="s">
        <v>29</v>
      </c>
      <c r="AH9" s="3">
        <v>23.6</v>
      </c>
      <c r="AI9" s="4" t="s">
        <v>29</v>
      </c>
      <c r="AJ9" s="3">
        <v>8.64</v>
      </c>
      <c r="AK9" s="4" t="s">
        <v>29</v>
      </c>
      <c r="AL9" s="3">
        <v>11.87</v>
      </c>
      <c r="AM9" s="4" t="s">
        <v>29</v>
      </c>
      <c r="AN9" s="3">
        <v>7.04</v>
      </c>
      <c r="AO9" s="4" t="s">
        <v>29</v>
      </c>
      <c r="AP9" s="3">
        <v>4.2234332425068004</v>
      </c>
      <c r="AQ9" s="4" t="s">
        <v>29</v>
      </c>
      <c r="AR9" s="3">
        <v>13.7863443319177</v>
      </c>
      <c r="AS9" s="4" t="s">
        <v>29</v>
      </c>
      <c r="AT9" s="3">
        <v>5.8908045977011501</v>
      </c>
      <c r="AU9" s="4" t="s">
        <v>29</v>
      </c>
      <c r="AV9" s="3">
        <v>3.3668205267444899</v>
      </c>
      <c r="AW9" s="4" t="s">
        <v>29</v>
      </c>
      <c r="AX9" s="3">
        <v>-0.105014439485418</v>
      </c>
      <c r="AY9" s="4" t="s">
        <v>29</v>
      </c>
      <c r="AZ9" s="3">
        <v>3.6258539148712501</v>
      </c>
      <c r="BA9" s="4" t="s">
        <v>29</v>
      </c>
      <c r="BB9" s="3">
        <v>-13.586818757921399</v>
      </c>
      <c r="BC9" s="4" t="s">
        <v>29</v>
      </c>
      <c r="BD9" s="3">
        <v>-6.0291060291060301</v>
      </c>
      <c r="BE9" s="4" t="s">
        <v>29</v>
      </c>
    </row>
    <row r="10" spans="1:57" ht="18.75" customHeight="1" x14ac:dyDescent="0.4">
      <c r="A10" s="1" t="s">
        <v>37</v>
      </c>
      <c r="B10" s="2"/>
      <c r="C10" s="1"/>
      <c r="D10" s="2"/>
      <c r="E10" s="1"/>
      <c r="F10" s="2"/>
      <c r="G10" s="1"/>
      <c r="H10" s="2"/>
      <c r="I10" s="1"/>
      <c r="J10" s="2"/>
      <c r="K10" s="1"/>
      <c r="L10" s="2"/>
      <c r="M10" s="1"/>
      <c r="N10" s="2"/>
      <c r="O10" s="1"/>
      <c r="P10" s="2"/>
      <c r="Q10" s="1"/>
      <c r="R10" s="2"/>
      <c r="S10" s="1"/>
      <c r="T10" s="2"/>
      <c r="U10" s="1"/>
      <c r="V10" s="2"/>
      <c r="W10" s="1"/>
      <c r="X10" s="2"/>
      <c r="Y10" s="1"/>
      <c r="Z10" s="2"/>
      <c r="AA10" s="1"/>
      <c r="AB10" s="2"/>
      <c r="AC10" s="1"/>
      <c r="AD10" s="2"/>
      <c r="AE10" s="1"/>
      <c r="AF10" s="2"/>
      <c r="AG10" s="1"/>
      <c r="AH10" s="2">
        <v>46.679499518767997</v>
      </c>
      <c r="AI10" s="1" t="s">
        <v>29</v>
      </c>
      <c r="AJ10" s="2">
        <v>39.041994750656201</v>
      </c>
      <c r="AK10" s="1" t="s">
        <v>29</v>
      </c>
      <c r="AL10" s="2">
        <v>10.9013685700802</v>
      </c>
      <c r="AM10" s="1" t="s">
        <v>29</v>
      </c>
      <c r="AN10" s="2">
        <v>-10.0425531914894</v>
      </c>
      <c r="AO10" s="1" t="s">
        <v>29</v>
      </c>
      <c r="AP10" s="2">
        <v>10.2649006622517</v>
      </c>
      <c r="AQ10" s="1" t="s">
        <v>29</v>
      </c>
      <c r="AR10" s="2">
        <v>6.7782067782067701</v>
      </c>
      <c r="AS10" s="1" t="s">
        <v>29</v>
      </c>
      <c r="AT10" s="2">
        <v>7.9951787866613202</v>
      </c>
      <c r="AU10" s="1" t="s">
        <v>29</v>
      </c>
      <c r="AV10" s="2">
        <v>-0.40922619047619702</v>
      </c>
      <c r="AW10" s="1" t="s">
        <v>29</v>
      </c>
      <c r="AX10" s="2">
        <v>0.41090773253642499</v>
      </c>
      <c r="AY10" s="1" t="s">
        <v>29</v>
      </c>
      <c r="AZ10" s="2">
        <v>-0.44642857142857001</v>
      </c>
      <c r="BA10" s="1" t="s">
        <v>29</v>
      </c>
      <c r="BB10" s="2">
        <v>-7.6233183856502302</v>
      </c>
      <c r="BC10" s="1" t="s">
        <v>29</v>
      </c>
      <c r="BD10" s="2">
        <v>-5.3802588996763703</v>
      </c>
      <c r="BE10" s="1" t="s">
        <v>29</v>
      </c>
    </row>
    <row r="11" spans="1:57" ht="18.75" customHeight="1" x14ac:dyDescent="0.4">
      <c r="A11" s="1" t="s">
        <v>38</v>
      </c>
      <c r="B11" s="3"/>
      <c r="C11" s="4"/>
      <c r="D11" s="3"/>
      <c r="E11" s="4"/>
      <c r="F11" s="3"/>
      <c r="G11" s="4"/>
      <c r="H11" s="3"/>
      <c r="I11" s="4"/>
      <c r="J11" s="3"/>
      <c r="K11" s="4"/>
      <c r="L11" s="3"/>
      <c r="M11" s="4"/>
      <c r="N11" s="3"/>
      <c r="O11" s="4"/>
      <c r="P11" s="3"/>
      <c r="Q11" s="4"/>
      <c r="R11" s="3"/>
      <c r="S11" s="4"/>
      <c r="T11" s="3"/>
      <c r="U11" s="4"/>
      <c r="V11" s="3">
        <v>14.3</v>
      </c>
      <c r="W11" s="4" t="s">
        <v>29</v>
      </c>
      <c r="X11" s="3">
        <v>14</v>
      </c>
      <c r="Y11" s="4" t="s">
        <v>29</v>
      </c>
      <c r="Z11" s="3">
        <v>1.2</v>
      </c>
      <c r="AA11" s="4" t="s">
        <v>29</v>
      </c>
      <c r="AB11" s="3">
        <v>-5</v>
      </c>
      <c r="AC11" s="4" t="s">
        <v>29</v>
      </c>
      <c r="AD11" s="3">
        <v>-6.3</v>
      </c>
      <c r="AE11" s="4" t="s">
        <v>29</v>
      </c>
      <c r="AF11" s="3">
        <v>0.2</v>
      </c>
      <c r="AG11" s="4" t="s">
        <v>29</v>
      </c>
      <c r="AH11" s="3">
        <v>-1.6</v>
      </c>
      <c r="AI11" s="4" t="s">
        <v>29</v>
      </c>
      <c r="AJ11" s="3">
        <v>-4</v>
      </c>
      <c r="AK11" s="4" t="s">
        <v>29</v>
      </c>
      <c r="AL11" s="3">
        <v>-1.6</v>
      </c>
      <c r="AM11" s="4" t="s">
        <v>29</v>
      </c>
      <c r="AN11" s="3">
        <v>-2.9</v>
      </c>
      <c r="AO11" s="4" t="s">
        <v>29</v>
      </c>
      <c r="AP11" s="3">
        <v>0.9</v>
      </c>
      <c r="AQ11" s="4" t="s">
        <v>29</v>
      </c>
      <c r="AR11" s="3">
        <v>3.8</v>
      </c>
      <c r="AS11" s="4" t="s">
        <v>29</v>
      </c>
      <c r="AT11" s="3">
        <v>6.1</v>
      </c>
      <c r="AU11" s="4" t="s">
        <v>29</v>
      </c>
      <c r="AV11" s="3">
        <v>9</v>
      </c>
      <c r="AW11" s="4" t="s">
        <v>29</v>
      </c>
      <c r="AX11" s="3">
        <v>7.7</v>
      </c>
      <c r="AY11" s="4" t="s">
        <v>29</v>
      </c>
      <c r="AZ11" s="3">
        <v>7.3</v>
      </c>
      <c r="BA11" s="4" t="s">
        <v>29</v>
      </c>
      <c r="BB11" s="3">
        <v>14.8</v>
      </c>
      <c r="BC11" s="4" t="s">
        <v>29</v>
      </c>
      <c r="BD11" s="3">
        <v>12</v>
      </c>
      <c r="BE11" s="4" t="s">
        <v>29</v>
      </c>
    </row>
    <row r="12" spans="1:57" ht="18.75" customHeight="1" x14ac:dyDescent="0.4">
      <c r="A12" s="1" t="s">
        <v>39</v>
      </c>
      <c r="B12" s="2"/>
      <c r="C12" s="1"/>
      <c r="D12" s="2"/>
      <c r="E12" s="1"/>
      <c r="F12" s="2"/>
      <c r="G12" s="1"/>
      <c r="H12" s="2"/>
      <c r="I12" s="1"/>
      <c r="J12" s="2"/>
      <c r="K12" s="1"/>
      <c r="L12" s="2"/>
      <c r="M12" s="1"/>
      <c r="N12" s="2"/>
      <c r="O12" s="1"/>
      <c r="P12" s="2"/>
      <c r="Q12" s="1"/>
      <c r="R12" s="2"/>
      <c r="S12" s="1"/>
      <c r="T12" s="2"/>
      <c r="U12" s="1"/>
      <c r="V12" s="2"/>
      <c r="W12" s="1"/>
      <c r="X12" s="2">
        <v>-0.37240649614633797</v>
      </c>
      <c r="Y12" s="1" t="s">
        <v>29</v>
      </c>
      <c r="Z12" s="2">
        <v>-10.390754310967401</v>
      </c>
      <c r="AA12" s="1" t="s">
        <v>29</v>
      </c>
      <c r="AB12" s="2">
        <v>-4.00120200452535</v>
      </c>
      <c r="AC12" s="1" t="s">
        <v>29</v>
      </c>
      <c r="AD12" s="2">
        <v>3.5872743804377101</v>
      </c>
      <c r="AE12" s="1" t="s">
        <v>29</v>
      </c>
      <c r="AF12" s="2">
        <v>-6.6055506894491502</v>
      </c>
      <c r="AG12" s="1" t="s">
        <v>29</v>
      </c>
      <c r="AH12" s="2">
        <v>1.97956985614021</v>
      </c>
      <c r="AI12" s="1" t="s">
        <v>29</v>
      </c>
      <c r="AJ12" s="2">
        <v>3.57067455000259</v>
      </c>
      <c r="AK12" s="1" t="s">
        <v>29</v>
      </c>
      <c r="AL12" s="2">
        <v>6.2195691277760101</v>
      </c>
      <c r="AM12" s="1" t="s">
        <v>29</v>
      </c>
      <c r="AN12" s="2">
        <v>7.06</v>
      </c>
      <c r="AO12" s="1" t="s">
        <v>29</v>
      </c>
      <c r="AP12" s="2">
        <v>4.2</v>
      </c>
      <c r="AQ12" s="1" t="s">
        <v>29</v>
      </c>
      <c r="AR12" s="2">
        <v>4.8499999999999996</v>
      </c>
      <c r="AS12" s="1" t="s">
        <v>29</v>
      </c>
      <c r="AT12" s="2">
        <v>2.11</v>
      </c>
      <c r="AU12" s="1" t="s">
        <v>29</v>
      </c>
      <c r="AV12" s="2">
        <v>3.41</v>
      </c>
      <c r="AW12" s="1" t="s">
        <v>29</v>
      </c>
      <c r="AX12" s="2">
        <v>8.44</v>
      </c>
      <c r="AY12" s="1" t="s">
        <v>29</v>
      </c>
      <c r="AZ12" s="2">
        <v>7.33</v>
      </c>
      <c r="BA12" s="1" t="s">
        <v>29</v>
      </c>
      <c r="BB12" s="2">
        <v>-5.47</v>
      </c>
      <c r="BC12" s="1" t="s">
        <v>29</v>
      </c>
      <c r="BD12" s="2">
        <v>6.23</v>
      </c>
      <c r="BE12" s="1" t="s">
        <v>29</v>
      </c>
    </row>
    <row r="13" spans="1:57" ht="18.75" customHeight="1" x14ac:dyDescent="0.4">
      <c r="A13" s="1" t="s">
        <v>40</v>
      </c>
      <c r="B13" s="3"/>
      <c r="C13" s="4"/>
      <c r="D13" s="3"/>
      <c r="E13" s="4"/>
      <c r="F13" s="3"/>
      <c r="G13" s="4"/>
      <c r="H13" s="3"/>
      <c r="I13" s="4"/>
      <c r="J13" s="3"/>
      <c r="K13" s="4"/>
      <c r="L13" s="3"/>
      <c r="M13" s="4"/>
      <c r="N13" s="3"/>
      <c r="O13" s="4"/>
      <c r="P13" s="3"/>
      <c r="Q13" s="4"/>
      <c r="R13" s="3"/>
      <c r="S13" s="4"/>
      <c r="T13" s="3"/>
      <c r="U13" s="4"/>
      <c r="V13" s="3"/>
      <c r="W13" s="4"/>
      <c r="X13" s="3">
        <v>4.0999999999999996</v>
      </c>
      <c r="Y13" s="4" t="s">
        <v>29</v>
      </c>
      <c r="Z13" s="3">
        <v>-3.9</v>
      </c>
      <c r="AA13" s="4" t="s">
        <v>29</v>
      </c>
      <c r="AB13" s="3">
        <v>7.9</v>
      </c>
      <c r="AC13" s="4" t="s">
        <v>29</v>
      </c>
      <c r="AD13" s="3">
        <v>5.2</v>
      </c>
      <c r="AE13" s="4" t="s">
        <v>29</v>
      </c>
      <c r="AF13" s="3">
        <v>1</v>
      </c>
      <c r="AG13" s="4" t="s">
        <v>29</v>
      </c>
      <c r="AH13" s="3">
        <v>2.7</v>
      </c>
      <c r="AI13" s="4" t="s">
        <v>29</v>
      </c>
      <c r="AJ13" s="3">
        <v>0.9</v>
      </c>
      <c r="AK13" s="4" t="s">
        <v>29</v>
      </c>
      <c r="AL13" s="3">
        <v>-1.3</v>
      </c>
      <c r="AM13" s="4" t="s">
        <v>29</v>
      </c>
      <c r="AN13" s="3">
        <v>-0.2</v>
      </c>
      <c r="AO13" s="4" t="s">
        <v>29</v>
      </c>
      <c r="AP13" s="3">
        <v>0.5</v>
      </c>
      <c r="AQ13" s="4" t="s">
        <v>29</v>
      </c>
      <c r="AR13" s="3">
        <v>1.4</v>
      </c>
      <c r="AS13" s="4" t="s">
        <v>29</v>
      </c>
      <c r="AT13" s="3">
        <v>0.8</v>
      </c>
      <c r="AU13" s="4" t="s">
        <v>29</v>
      </c>
      <c r="AV13" s="3">
        <v>-0.5</v>
      </c>
      <c r="AW13" s="4" t="s">
        <v>29</v>
      </c>
      <c r="AX13" s="3">
        <v>3.6</v>
      </c>
      <c r="AY13" s="4" t="s">
        <v>29</v>
      </c>
      <c r="AZ13" s="3">
        <v>3.1</v>
      </c>
      <c r="BA13" s="4" t="s">
        <v>29</v>
      </c>
      <c r="BB13" s="3"/>
      <c r="BC13" s="4"/>
      <c r="BD13" s="3"/>
      <c r="BE13" s="4"/>
    </row>
    <row r="14" spans="1:57" ht="18.75" customHeight="1" x14ac:dyDescent="0.4">
      <c r="A14" s="1" t="s">
        <v>41</v>
      </c>
      <c r="B14" s="2"/>
      <c r="C14" s="1"/>
      <c r="D14" s="2"/>
      <c r="E14" s="1"/>
      <c r="F14" s="2"/>
      <c r="G14" s="1"/>
      <c r="H14" s="2"/>
      <c r="I14" s="1"/>
      <c r="J14" s="2"/>
      <c r="K14" s="1"/>
      <c r="L14" s="2">
        <v>7.71</v>
      </c>
      <c r="M14" s="1" t="s">
        <v>29</v>
      </c>
      <c r="N14" s="2">
        <v>9.7200000000000006</v>
      </c>
      <c r="O14" s="1" t="s">
        <v>29</v>
      </c>
      <c r="P14" s="2">
        <v>12.21</v>
      </c>
      <c r="Q14" s="1" t="s">
        <v>29</v>
      </c>
      <c r="R14" s="2">
        <v>15.35</v>
      </c>
      <c r="S14" s="1" t="s">
        <v>29</v>
      </c>
      <c r="T14" s="2">
        <v>14.73</v>
      </c>
      <c r="U14" s="1" t="s">
        <v>29</v>
      </c>
      <c r="V14" s="2">
        <v>9.57</v>
      </c>
      <c r="W14" s="1" t="s">
        <v>29</v>
      </c>
      <c r="X14" s="2">
        <v>5.45</v>
      </c>
      <c r="Y14" s="1" t="s">
        <v>29</v>
      </c>
      <c r="Z14" s="2">
        <v>-3.31</v>
      </c>
      <c r="AA14" s="1" t="s">
        <v>29</v>
      </c>
      <c r="AB14" s="2">
        <v>-3.23</v>
      </c>
      <c r="AC14" s="1" t="s">
        <v>29</v>
      </c>
      <c r="AD14" s="2">
        <v>6.77</v>
      </c>
      <c r="AE14" s="1" t="s">
        <v>29</v>
      </c>
      <c r="AF14" s="2">
        <v>3.71</v>
      </c>
      <c r="AG14" s="1" t="s">
        <v>29</v>
      </c>
      <c r="AH14" s="2">
        <v>-2.0699999999999998</v>
      </c>
      <c r="AI14" s="1" t="s">
        <v>29</v>
      </c>
      <c r="AJ14" s="2">
        <v>-1.54</v>
      </c>
      <c r="AK14" s="1" t="s">
        <v>29</v>
      </c>
      <c r="AL14" s="2">
        <v>-2.15</v>
      </c>
      <c r="AM14" s="1" t="s">
        <v>29</v>
      </c>
      <c r="AN14" s="2">
        <v>-0.1</v>
      </c>
      <c r="AO14" s="1" t="s">
        <v>29</v>
      </c>
      <c r="AP14" s="2">
        <v>1.6</v>
      </c>
      <c r="AQ14" s="1" t="s">
        <v>29</v>
      </c>
      <c r="AR14" s="2">
        <v>3.34</v>
      </c>
      <c r="AS14" s="1" t="s">
        <v>29</v>
      </c>
      <c r="AT14" s="2">
        <v>3.23</v>
      </c>
      <c r="AU14" s="1" t="s">
        <v>29</v>
      </c>
      <c r="AV14" s="2">
        <v>3.78</v>
      </c>
      <c r="AW14" s="1" t="s">
        <v>29</v>
      </c>
      <c r="AX14" s="2">
        <v>5.86</v>
      </c>
      <c r="AY14" s="1" t="s">
        <v>29</v>
      </c>
      <c r="AZ14" s="2">
        <v>6.87</v>
      </c>
      <c r="BA14" s="1" t="s">
        <v>29</v>
      </c>
      <c r="BB14" s="2">
        <v>4.71</v>
      </c>
      <c r="BC14" s="1" t="s">
        <v>29</v>
      </c>
      <c r="BD14" s="2">
        <v>-3.6</v>
      </c>
      <c r="BE14" s="1" t="s">
        <v>29</v>
      </c>
    </row>
    <row r="15" spans="1:57" ht="18.75" customHeight="1" x14ac:dyDescent="0.4">
      <c r="A15" s="1" t="s">
        <v>42</v>
      </c>
      <c r="B15" s="3"/>
      <c r="C15" s="4"/>
      <c r="D15" s="3"/>
      <c r="E15" s="4"/>
      <c r="F15" s="3"/>
      <c r="G15" s="4"/>
      <c r="H15" s="3"/>
      <c r="I15" s="4"/>
      <c r="J15" s="3"/>
      <c r="K15" s="4"/>
      <c r="L15" s="3"/>
      <c r="M15" s="4"/>
      <c r="N15" s="3"/>
      <c r="O15" s="4"/>
      <c r="P15" s="3"/>
      <c r="Q15" s="4"/>
      <c r="R15" s="3"/>
      <c r="S15" s="4"/>
      <c r="T15" s="3">
        <v>-0.9</v>
      </c>
      <c r="U15" s="4" t="s">
        <v>29</v>
      </c>
      <c r="V15" s="3">
        <v>0.1</v>
      </c>
      <c r="W15" s="4" t="s">
        <v>29</v>
      </c>
      <c r="X15" s="3">
        <v>-0.2</v>
      </c>
      <c r="Y15" s="4" t="s">
        <v>29</v>
      </c>
      <c r="Z15" s="3">
        <v>3.3</v>
      </c>
      <c r="AA15" s="4" t="s">
        <v>29</v>
      </c>
      <c r="AB15" s="3">
        <v>-0.7</v>
      </c>
      <c r="AC15" s="4" t="s">
        <v>29</v>
      </c>
      <c r="AD15" s="3">
        <v>0.6</v>
      </c>
      <c r="AE15" s="4" t="s">
        <v>29</v>
      </c>
      <c r="AF15" s="3">
        <v>2.4</v>
      </c>
      <c r="AG15" s="4" t="s">
        <v>29</v>
      </c>
      <c r="AH15" s="3">
        <v>3</v>
      </c>
      <c r="AI15" s="4" t="s">
        <v>29</v>
      </c>
      <c r="AJ15" s="3">
        <v>3</v>
      </c>
      <c r="AK15" s="4" t="s">
        <v>29</v>
      </c>
      <c r="AL15" s="3">
        <v>2.9</v>
      </c>
      <c r="AM15" s="4" t="s">
        <v>29</v>
      </c>
      <c r="AN15" s="3">
        <v>4.7</v>
      </c>
      <c r="AO15" s="4" t="s">
        <v>29</v>
      </c>
      <c r="AP15" s="3">
        <v>7.5</v>
      </c>
      <c r="AQ15" s="4" t="s">
        <v>29</v>
      </c>
      <c r="AR15" s="3">
        <v>6.1</v>
      </c>
      <c r="AS15" s="4" t="s">
        <v>29</v>
      </c>
      <c r="AT15" s="3">
        <v>6.6</v>
      </c>
      <c r="AU15" s="4" t="s">
        <v>29</v>
      </c>
      <c r="AV15" s="3">
        <v>5.8</v>
      </c>
      <c r="AW15" s="4" t="s">
        <v>29</v>
      </c>
      <c r="AX15" s="3">
        <v>7.7</v>
      </c>
      <c r="AY15" s="4" t="s">
        <v>29</v>
      </c>
      <c r="AZ15" s="3">
        <v>11.6</v>
      </c>
      <c r="BA15" s="4" t="s">
        <v>29</v>
      </c>
      <c r="BB15" s="3">
        <v>5.0999999999999996</v>
      </c>
      <c r="BC15" s="4" t="s">
        <v>29</v>
      </c>
      <c r="BD15" s="3">
        <v>-8.5</v>
      </c>
      <c r="BE15" s="4" t="s">
        <v>29</v>
      </c>
    </row>
    <row r="16" spans="1:57" ht="18.75" customHeight="1" x14ac:dyDescent="0.4">
      <c r="A16" s="1" t="s">
        <v>43</v>
      </c>
      <c r="B16" s="2"/>
      <c r="C16" s="1"/>
      <c r="D16" s="2"/>
      <c r="E16" s="1"/>
      <c r="F16" s="2"/>
      <c r="G16" s="1"/>
      <c r="H16" s="2"/>
      <c r="I16" s="1"/>
      <c r="J16" s="2"/>
      <c r="K16" s="1"/>
      <c r="L16" s="2"/>
      <c r="M16" s="1"/>
      <c r="N16" s="2"/>
      <c r="O16" s="1"/>
      <c r="P16" s="2"/>
      <c r="Q16" s="1"/>
      <c r="R16" s="2"/>
      <c r="S16" s="1"/>
      <c r="T16" s="2"/>
      <c r="U16" s="1"/>
      <c r="V16" s="2"/>
      <c r="W16" s="1"/>
      <c r="X16" s="2"/>
      <c r="Y16" s="1"/>
      <c r="Z16" s="2">
        <v>0.59110870697288898</v>
      </c>
      <c r="AA16" s="1" t="s">
        <v>29</v>
      </c>
      <c r="AB16" s="2">
        <v>-4.0009132303126798</v>
      </c>
      <c r="AC16" s="1" t="s">
        <v>29</v>
      </c>
      <c r="AD16" s="2">
        <v>-6.9711146461744598</v>
      </c>
      <c r="AE16" s="1" t="s">
        <v>29</v>
      </c>
      <c r="AF16" s="2">
        <v>-6.62815099832864</v>
      </c>
      <c r="AG16" s="1" t="s">
        <v>29</v>
      </c>
      <c r="AH16" s="2">
        <v>-12.7696189581787</v>
      </c>
      <c r="AI16" s="1" t="s">
        <v>29</v>
      </c>
      <c r="AJ16" s="2">
        <v>-9.6362473659612693</v>
      </c>
      <c r="AK16" s="1" t="s">
        <v>29</v>
      </c>
      <c r="AL16" s="2">
        <v>-5.5385521227370598</v>
      </c>
      <c r="AM16" s="1" t="s">
        <v>29</v>
      </c>
      <c r="AN16" s="2">
        <v>-5.1155205834715396</v>
      </c>
      <c r="AO16" s="1" t="s">
        <v>29</v>
      </c>
      <c r="AP16" s="2">
        <v>-1.0305247614797699</v>
      </c>
      <c r="AQ16" s="1" t="s">
        <v>29</v>
      </c>
      <c r="AR16" s="2">
        <v>-0.42575641647900397</v>
      </c>
      <c r="AS16" s="1" t="s">
        <v>29</v>
      </c>
      <c r="AT16" s="2">
        <v>3.1985806782002602</v>
      </c>
      <c r="AU16" s="1" t="s">
        <v>29</v>
      </c>
      <c r="AV16" s="2">
        <v>7.4733586305637401</v>
      </c>
      <c r="AW16" s="1" t="s">
        <v>29</v>
      </c>
      <c r="AX16" s="2">
        <v>3.0226034291491399</v>
      </c>
      <c r="AY16" s="1" t="s">
        <v>29</v>
      </c>
      <c r="AZ16" s="2">
        <v>10.106941297338</v>
      </c>
      <c r="BA16" s="1" t="s">
        <v>29</v>
      </c>
      <c r="BB16" s="2">
        <v>13.762072165135001</v>
      </c>
      <c r="BC16" s="1" t="s">
        <v>29</v>
      </c>
      <c r="BD16" s="2">
        <v>11.8278421738724</v>
      </c>
      <c r="BE16" s="1" t="s">
        <v>29</v>
      </c>
    </row>
    <row r="17" spans="1:57" ht="18.75" customHeight="1" x14ac:dyDescent="0.4">
      <c r="A17" s="1" t="s">
        <v>44</v>
      </c>
      <c r="B17" s="3"/>
      <c r="C17" s="4"/>
      <c r="D17" s="3"/>
      <c r="E17" s="4"/>
      <c r="F17" s="3"/>
      <c r="G17" s="4"/>
      <c r="H17" s="3"/>
      <c r="I17" s="4"/>
      <c r="J17" s="3"/>
      <c r="K17" s="4"/>
      <c r="L17" s="3"/>
      <c r="M17" s="4"/>
      <c r="N17" s="3"/>
      <c r="O17" s="4"/>
      <c r="P17" s="3"/>
      <c r="Q17" s="4"/>
      <c r="R17" s="3"/>
      <c r="S17" s="4"/>
      <c r="T17" s="3"/>
      <c r="U17" s="4"/>
      <c r="V17" s="3"/>
      <c r="W17" s="4"/>
      <c r="X17" s="3"/>
      <c r="Y17" s="4"/>
      <c r="Z17" s="3"/>
      <c r="AA17" s="4"/>
      <c r="AB17" s="3"/>
      <c r="AC17" s="4"/>
      <c r="AD17" s="3"/>
      <c r="AE17" s="4"/>
      <c r="AF17" s="3"/>
      <c r="AG17" s="4"/>
      <c r="AH17" s="3"/>
      <c r="AI17" s="4"/>
      <c r="AJ17" s="3"/>
      <c r="AK17" s="4"/>
      <c r="AL17" s="3"/>
      <c r="AM17" s="4"/>
      <c r="AN17" s="3"/>
      <c r="AO17" s="4"/>
      <c r="AP17" s="3">
        <v>14.98</v>
      </c>
      <c r="AQ17" s="4" t="s">
        <v>29</v>
      </c>
      <c r="AR17" s="3">
        <v>13.69</v>
      </c>
      <c r="AS17" s="4" t="s">
        <v>29</v>
      </c>
      <c r="AT17" s="3">
        <v>5.88435954289612</v>
      </c>
      <c r="AU17" s="4" t="s">
        <v>29</v>
      </c>
      <c r="AV17" s="3">
        <v>2.2999999999999998</v>
      </c>
      <c r="AW17" s="4" t="s">
        <v>29</v>
      </c>
      <c r="AX17" s="3">
        <v>7.7</v>
      </c>
      <c r="AY17" s="4" t="s">
        <v>29</v>
      </c>
      <c r="AZ17" s="3">
        <v>18.432977634848701</v>
      </c>
      <c r="BA17" s="4" t="s">
        <v>29</v>
      </c>
      <c r="BB17" s="3">
        <v>17.366082448778101</v>
      </c>
      <c r="BC17" s="4" t="s">
        <v>29</v>
      </c>
      <c r="BD17" s="3">
        <v>4.54306446524346</v>
      </c>
      <c r="BE17" s="4" t="s">
        <v>29</v>
      </c>
    </row>
    <row r="18" spans="1:57" ht="18.75" customHeight="1" x14ac:dyDescent="0.4">
      <c r="A18" s="1" t="s">
        <v>45</v>
      </c>
      <c r="B18" s="2"/>
      <c r="C18" s="1"/>
      <c r="D18" s="2"/>
      <c r="E18" s="1"/>
      <c r="F18" s="2"/>
      <c r="G18" s="1"/>
      <c r="H18" s="2"/>
      <c r="I18" s="1"/>
      <c r="J18" s="2"/>
      <c r="K18" s="1"/>
      <c r="L18" s="2"/>
      <c r="M18" s="1"/>
      <c r="N18" s="2"/>
      <c r="O18" s="1"/>
      <c r="P18" s="2"/>
      <c r="Q18" s="1"/>
      <c r="R18" s="2"/>
      <c r="S18" s="1"/>
      <c r="T18" s="2"/>
      <c r="U18" s="1"/>
      <c r="V18" s="2"/>
      <c r="W18" s="1"/>
      <c r="X18" s="2"/>
      <c r="Y18" s="1"/>
      <c r="Z18" s="2"/>
      <c r="AA18" s="1"/>
      <c r="AB18" s="2"/>
      <c r="AC18" s="1"/>
      <c r="AD18" s="2"/>
      <c r="AE18" s="1"/>
      <c r="AF18" s="2"/>
      <c r="AG18" s="1"/>
      <c r="AH18" s="2"/>
      <c r="AI18" s="1"/>
      <c r="AJ18" s="2"/>
      <c r="AK18" s="1"/>
      <c r="AL18" s="2">
        <v>14.1</v>
      </c>
      <c r="AM18" s="1" t="s">
        <v>29</v>
      </c>
      <c r="AN18" s="2">
        <v>9.7524752475247407</v>
      </c>
      <c r="AO18" s="1" t="s">
        <v>29</v>
      </c>
      <c r="AP18" s="2">
        <v>8.3446098331078105</v>
      </c>
      <c r="AQ18" s="1" t="s">
        <v>29</v>
      </c>
      <c r="AR18" s="2">
        <v>7.58</v>
      </c>
      <c r="AS18" s="1" t="s">
        <v>29</v>
      </c>
      <c r="AT18" s="2">
        <v>3.58069121848468</v>
      </c>
      <c r="AU18" s="1" t="s">
        <v>29</v>
      </c>
      <c r="AV18" s="2">
        <v>2.97418832774341</v>
      </c>
      <c r="AW18" s="1" t="s">
        <v>29</v>
      </c>
      <c r="AX18" s="2">
        <v>1.1100000000000001</v>
      </c>
      <c r="AY18" s="1" t="s">
        <v>29</v>
      </c>
      <c r="AZ18" s="2">
        <v>3.13</v>
      </c>
      <c r="BA18" s="1" t="s">
        <v>29</v>
      </c>
      <c r="BB18" s="2">
        <v>2.8</v>
      </c>
      <c r="BC18" s="1" t="s">
        <v>29</v>
      </c>
      <c r="BD18" s="2">
        <v>3.81</v>
      </c>
      <c r="BE18" s="1" t="s">
        <v>29</v>
      </c>
    </row>
    <row r="19" spans="1:57" ht="18.75" customHeight="1" x14ac:dyDescent="0.4">
      <c r="A19" s="1" t="s">
        <v>46</v>
      </c>
      <c r="B19" s="3"/>
      <c r="C19" s="4"/>
      <c r="D19" s="3"/>
      <c r="E19" s="4"/>
      <c r="F19" s="3"/>
      <c r="G19" s="4"/>
      <c r="H19" s="3"/>
      <c r="I19" s="4"/>
      <c r="J19" s="3"/>
      <c r="K19" s="4"/>
      <c r="L19" s="3"/>
      <c r="M19" s="4"/>
      <c r="N19" s="3"/>
      <c r="O19" s="4"/>
      <c r="P19" s="3"/>
      <c r="Q19" s="4"/>
      <c r="R19" s="3"/>
      <c r="S19" s="4"/>
      <c r="T19" s="3">
        <v>4.9000000000000004</v>
      </c>
      <c r="U19" s="4" t="s">
        <v>29</v>
      </c>
      <c r="V19" s="3">
        <v>4.0999999999999996</v>
      </c>
      <c r="W19" s="4" t="s">
        <v>29</v>
      </c>
      <c r="X19" s="3">
        <v>1.7</v>
      </c>
      <c r="Y19" s="4" t="s">
        <v>29</v>
      </c>
      <c r="Z19" s="3">
        <v>2.6</v>
      </c>
      <c r="AA19" s="4" t="s">
        <v>29</v>
      </c>
      <c r="AB19" s="3">
        <v>2.6</v>
      </c>
      <c r="AC19" s="4" t="s">
        <v>29</v>
      </c>
      <c r="AD19" s="3">
        <v>2.2999999999999998</v>
      </c>
      <c r="AE19" s="4" t="s">
        <v>29</v>
      </c>
      <c r="AF19" s="3">
        <v>0.05</v>
      </c>
      <c r="AG19" s="4" t="s">
        <v>29</v>
      </c>
      <c r="AH19" s="3">
        <v>6.8000000000000005E-2</v>
      </c>
      <c r="AI19" s="4" t="s">
        <v>29</v>
      </c>
      <c r="AJ19" s="3">
        <v>0.115</v>
      </c>
      <c r="AK19" s="4" t="s">
        <v>29</v>
      </c>
      <c r="AL19" s="3">
        <v>6.29</v>
      </c>
      <c r="AM19" s="4" t="s">
        <v>29</v>
      </c>
      <c r="AN19" s="3">
        <v>4.62</v>
      </c>
      <c r="AO19" s="4" t="s">
        <v>29</v>
      </c>
      <c r="AP19" s="3">
        <v>2.38</v>
      </c>
      <c r="AQ19" s="4" t="s">
        <v>29</v>
      </c>
      <c r="AR19" s="3">
        <v>3.5</v>
      </c>
      <c r="AS19" s="4" t="s">
        <v>29</v>
      </c>
      <c r="AT19" s="3">
        <v>2.95</v>
      </c>
      <c r="AU19" s="4" t="s">
        <v>29</v>
      </c>
      <c r="AV19" s="3">
        <v>1.24066876801012</v>
      </c>
      <c r="AW19" s="4" t="s">
        <v>29</v>
      </c>
      <c r="AX19" s="3">
        <v>1.252432691129</v>
      </c>
      <c r="AY19" s="4" t="s">
        <v>29</v>
      </c>
      <c r="AZ19" s="3">
        <v>1.1916053833078</v>
      </c>
      <c r="BA19" s="4" t="s">
        <v>29</v>
      </c>
      <c r="BB19" s="3">
        <v>2.00014828543382</v>
      </c>
      <c r="BC19" s="4" t="s">
        <v>29</v>
      </c>
      <c r="BD19" s="3">
        <v>1.74071438146317</v>
      </c>
      <c r="BE19" s="4" t="s">
        <v>29</v>
      </c>
    </row>
    <row r="20" spans="1:57" ht="18.75" customHeight="1" x14ac:dyDescent="0.4">
      <c r="A20" s="1" t="s">
        <v>47</v>
      </c>
      <c r="B20" s="2"/>
      <c r="C20" s="1"/>
      <c r="D20" s="2"/>
      <c r="E20" s="1"/>
      <c r="F20" s="2"/>
      <c r="G20" s="1"/>
      <c r="H20" s="2"/>
      <c r="I20" s="1"/>
      <c r="J20" s="2"/>
      <c r="K20" s="1"/>
      <c r="L20" s="2"/>
      <c r="M20" s="1"/>
      <c r="N20" s="2"/>
      <c r="O20" s="1"/>
      <c r="P20" s="2"/>
      <c r="Q20" s="1"/>
      <c r="R20" s="2"/>
      <c r="S20" s="1"/>
      <c r="T20" s="2"/>
      <c r="U20" s="1"/>
      <c r="V20" s="2"/>
      <c r="W20" s="1"/>
      <c r="X20" s="2"/>
      <c r="Y20" s="1"/>
      <c r="Z20" s="2"/>
      <c r="AA20" s="1"/>
      <c r="AB20" s="2"/>
      <c r="AC20" s="1"/>
      <c r="AD20" s="2"/>
      <c r="AE20" s="1"/>
      <c r="AF20" s="2"/>
      <c r="AG20" s="1"/>
      <c r="AH20" s="2"/>
      <c r="AI20" s="1"/>
      <c r="AJ20" s="2"/>
      <c r="AK20" s="1"/>
      <c r="AL20" s="2"/>
      <c r="AM20" s="1"/>
      <c r="AN20" s="2"/>
      <c r="AO20" s="1"/>
      <c r="AP20" s="2"/>
      <c r="AQ20" s="1"/>
      <c r="AR20" s="2"/>
      <c r="AS20" s="1"/>
      <c r="AT20" s="2"/>
      <c r="AU20" s="1"/>
      <c r="AV20" s="2"/>
      <c r="AW20" s="1"/>
      <c r="AX20" s="2"/>
      <c r="AY20" s="1"/>
      <c r="AZ20" s="2"/>
      <c r="BA20" s="1"/>
      <c r="BB20" s="2">
        <v>7.7</v>
      </c>
      <c r="BC20" s="1" t="s">
        <v>29</v>
      </c>
      <c r="BD20" s="2">
        <v>4.0999999999999996</v>
      </c>
      <c r="BE20" s="1" t="s">
        <v>29</v>
      </c>
    </row>
    <row r="21" spans="1:57" ht="18.75" customHeight="1" x14ac:dyDescent="0.4">
      <c r="A21" s="1" t="s">
        <v>48</v>
      </c>
      <c r="B21" s="3">
        <v>9.6496619545175299</v>
      </c>
      <c r="C21" s="4" t="s">
        <v>29</v>
      </c>
      <c r="D21" s="3">
        <v>7.0067264573991004</v>
      </c>
      <c r="E21" s="4" t="s">
        <v>29</v>
      </c>
      <c r="F21" s="3">
        <v>7.0193818753274</v>
      </c>
      <c r="G21" s="4" t="s">
        <v>29</v>
      </c>
      <c r="H21" s="3">
        <v>-1.8600097895252199</v>
      </c>
      <c r="I21" s="4" t="s">
        <v>29</v>
      </c>
      <c r="J21" s="3">
        <v>-6.2344139650872803</v>
      </c>
      <c r="K21" s="4" t="s">
        <v>29</v>
      </c>
      <c r="L21" s="3">
        <v>0.15957446808512199</v>
      </c>
      <c r="M21" s="4" t="s">
        <v>29</v>
      </c>
      <c r="N21" s="3">
        <v>2.49601699415825</v>
      </c>
      <c r="O21" s="4" t="s">
        <v>29</v>
      </c>
      <c r="P21" s="3">
        <v>-6.1139896373057097</v>
      </c>
      <c r="Q21" s="4" t="s">
        <v>29</v>
      </c>
      <c r="R21" s="3">
        <v>-1.32450331125826</v>
      </c>
      <c r="S21" s="4" t="s">
        <v>29</v>
      </c>
      <c r="T21" s="3">
        <v>4.4183445190156396</v>
      </c>
      <c r="U21" s="4" t="s">
        <v>29</v>
      </c>
      <c r="V21" s="3">
        <v>-4.33851098018211</v>
      </c>
      <c r="W21" s="4" t="s">
        <v>29</v>
      </c>
      <c r="X21" s="3">
        <v>3.1914893617021298</v>
      </c>
      <c r="Y21" s="4" t="s">
        <v>29</v>
      </c>
      <c r="Z21" s="3">
        <v>10.5805751492132</v>
      </c>
      <c r="AA21" s="4" t="s">
        <v>29</v>
      </c>
      <c r="AB21" s="3">
        <v>19.872423945044201</v>
      </c>
      <c r="AC21" s="4" t="s">
        <v>29</v>
      </c>
      <c r="AD21" s="3">
        <v>14.0810478919361</v>
      </c>
      <c r="AE21" s="4" t="s">
        <v>29</v>
      </c>
      <c r="AF21" s="3">
        <v>3.9827771797631901</v>
      </c>
      <c r="AG21" s="4" t="s">
        <v>29</v>
      </c>
      <c r="AH21" s="3">
        <v>8.6956521739130395</v>
      </c>
      <c r="AI21" s="4" t="s">
        <v>29</v>
      </c>
      <c r="AJ21" s="3">
        <v>7.3333333333333499</v>
      </c>
      <c r="AK21" s="4" t="s">
        <v>29</v>
      </c>
      <c r="AL21" s="3">
        <v>4.2590949423247499</v>
      </c>
      <c r="AM21" s="4" t="s">
        <v>29</v>
      </c>
      <c r="AN21" s="3">
        <v>7.9148936170212698</v>
      </c>
      <c r="AO21" s="4" t="s">
        <v>29</v>
      </c>
      <c r="AP21" s="3">
        <v>5.7045215562565801</v>
      </c>
      <c r="AQ21" s="4" t="s">
        <v>29</v>
      </c>
      <c r="AR21" s="3">
        <v>1.41755782143744</v>
      </c>
      <c r="AS21" s="4" t="s">
        <v>29</v>
      </c>
      <c r="AT21" s="3">
        <v>-0.76017655713586096</v>
      </c>
      <c r="AU21" s="4" t="s">
        <v>29</v>
      </c>
      <c r="AV21" s="3">
        <v>4.1759327897207896</v>
      </c>
      <c r="AW21" s="4" t="s">
        <v>29</v>
      </c>
      <c r="AX21" s="3">
        <v>3.9611005692599601</v>
      </c>
      <c r="AY21" s="4" t="s">
        <v>29</v>
      </c>
      <c r="AZ21" s="3">
        <v>13.1416837782341</v>
      </c>
      <c r="BA21" s="4" t="s">
        <v>29</v>
      </c>
      <c r="BB21" s="3">
        <v>14.6803791086913</v>
      </c>
      <c r="BC21" s="4" t="s">
        <v>29</v>
      </c>
      <c r="BD21" s="3">
        <v>-1.0022859152453001</v>
      </c>
      <c r="BE21" s="4" t="s">
        <v>29</v>
      </c>
    </row>
    <row r="22" spans="1:57" ht="18.75" customHeight="1" x14ac:dyDescent="0.4">
      <c r="A22" s="1" t="s">
        <v>49</v>
      </c>
      <c r="B22" s="2"/>
      <c r="C22" s="1"/>
      <c r="D22" s="2"/>
      <c r="E22" s="1"/>
      <c r="F22" s="2"/>
      <c r="G22" s="1"/>
      <c r="H22" s="2"/>
      <c r="I22" s="1"/>
      <c r="J22" s="2"/>
      <c r="K22" s="1"/>
      <c r="L22" s="2"/>
      <c r="M22" s="1"/>
      <c r="N22" s="2"/>
      <c r="O22" s="1"/>
      <c r="P22" s="2"/>
      <c r="Q22" s="1"/>
      <c r="R22" s="2"/>
      <c r="S22" s="1"/>
      <c r="T22" s="2"/>
      <c r="U22" s="1"/>
      <c r="V22" s="2">
        <v>5.72609208972845</v>
      </c>
      <c r="W22" s="1" t="s">
        <v>29</v>
      </c>
      <c r="X22" s="2"/>
      <c r="Y22" s="1"/>
      <c r="Z22" s="2">
        <v>2.6</v>
      </c>
      <c r="AA22" s="1" t="s">
        <v>29</v>
      </c>
      <c r="AB22" s="2">
        <v>-1.1000000000000001</v>
      </c>
      <c r="AC22" s="1" t="s">
        <v>29</v>
      </c>
      <c r="AD22" s="2">
        <v>-2.7</v>
      </c>
      <c r="AE22" s="1" t="s">
        <v>29</v>
      </c>
      <c r="AF22" s="2">
        <v>-2.4</v>
      </c>
      <c r="AG22" s="1" t="s">
        <v>29</v>
      </c>
      <c r="AH22" s="2">
        <v>-7.1</v>
      </c>
      <c r="AI22" s="1" t="s">
        <v>29</v>
      </c>
      <c r="AJ22" s="2">
        <v>-6.4</v>
      </c>
      <c r="AK22" s="1" t="s">
        <v>29</v>
      </c>
      <c r="AL22" s="2">
        <v>-3</v>
      </c>
      <c r="AM22" s="1" t="s">
        <v>29</v>
      </c>
      <c r="AN22" s="2"/>
      <c r="AO22" s="1"/>
      <c r="AP22" s="2"/>
      <c r="AQ22" s="1"/>
      <c r="AR22" s="2"/>
      <c r="AS22" s="1"/>
      <c r="AT22" s="2"/>
      <c r="AU22" s="1"/>
      <c r="AV22" s="2"/>
      <c r="AW22" s="1"/>
      <c r="AX22" s="2"/>
      <c r="AY22" s="1"/>
      <c r="AZ22" s="2"/>
      <c r="BA22" s="1"/>
      <c r="BB22" s="2"/>
      <c r="BC22" s="1"/>
      <c r="BD22" s="2"/>
      <c r="BE22" s="1"/>
    </row>
    <row r="23" spans="1:57" ht="18.75" customHeight="1" x14ac:dyDescent="0.4">
      <c r="A23" s="1" t="s">
        <v>50</v>
      </c>
      <c r="B23" s="3"/>
      <c r="C23" s="4"/>
      <c r="D23" s="3"/>
      <c r="E23" s="4"/>
      <c r="F23" s="3"/>
      <c r="G23" s="4"/>
      <c r="H23" s="3"/>
      <c r="I23" s="4"/>
      <c r="J23" s="3"/>
      <c r="K23" s="4"/>
      <c r="L23" s="3"/>
      <c r="M23" s="4"/>
      <c r="N23" s="3"/>
      <c r="O23" s="4"/>
      <c r="P23" s="3"/>
      <c r="Q23" s="4"/>
      <c r="R23" s="3"/>
      <c r="S23" s="4"/>
      <c r="T23" s="3"/>
      <c r="U23" s="4"/>
      <c r="V23" s="3"/>
      <c r="W23" s="4"/>
      <c r="X23" s="3"/>
      <c r="Y23" s="4"/>
      <c r="Z23" s="3">
        <v>-11.0539845758355</v>
      </c>
      <c r="AA23" s="4" t="s">
        <v>29</v>
      </c>
      <c r="AB23" s="3">
        <v>-7.4699041566442599</v>
      </c>
      <c r="AC23" s="4" t="s">
        <v>29</v>
      </c>
      <c r="AD23" s="3">
        <v>2.7668668372405398</v>
      </c>
      <c r="AE23" s="4" t="s">
        <v>29</v>
      </c>
      <c r="AF23" s="3">
        <v>8.0195929220042892</v>
      </c>
      <c r="AG23" s="4" t="s">
        <v>29</v>
      </c>
      <c r="AH23" s="3">
        <v>9.2243884169916495</v>
      </c>
      <c r="AI23" s="4" t="s">
        <v>29</v>
      </c>
      <c r="AJ23" s="3">
        <v>12.025534279821599</v>
      </c>
      <c r="AK23" s="4" t="s">
        <v>29</v>
      </c>
      <c r="AL23" s="3">
        <v>15.2523280264344</v>
      </c>
      <c r="AM23" s="4" t="s">
        <v>29</v>
      </c>
      <c r="AN23" s="3">
        <v>10.4253422344906</v>
      </c>
      <c r="AO23" s="4" t="s">
        <v>29</v>
      </c>
      <c r="AP23" s="3">
        <v>1.51707576348872</v>
      </c>
      <c r="AQ23" s="4" t="s">
        <v>29</v>
      </c>
      <c r="AR23" s="3">
        <v>0.33417999999999998</v>
      </c>
      <c r="AS23" s="4" t="s">
        <v>29</v>
      </c>
      <c r="AT23" s="3">
        <v>2.4561500000000001</v>
      </c>
      <c r="AU23" s="4" t="s">
        <v>29</v>
      </c>
      <c r="AV23" s="3">
        <v>9.7371546945351302</v>
      </c>
      <c r="AW23" s="4" t="s">
        <v>29</v>
      </c>
      <c r="AX23" s="3">
        <v>7.5733740754562104</v>
      </c>
      <c r="AY23" s="4" t="s">
        <v>29</v>
      </c>
      <c r="AZ23" s="3">
        <v>66.091162998478495</v>
      </c>
      <c r="BA23" s="4" t="s">
        <v>29</v>
      </c>
      <c r="BB23" s="3"/>
      <c r="BC23" s="4"/>
      <c r="BD23" s="3"/>
      <c r="BE23" s="4"/>
    </row>
    <row r="24" spans="1:57" ht="18.75" customHeight="1" x14ac:dyDescent="0.4">
      <c r="A24" s="1" t="s">
        <v>51</v>
      </c>
      <c r="B24" s="2"/>
      <c r="C24" s="1"/>
      <c r="D24" s="2"/>
      <c r="E24" s="1"/>
      <c r="F24" s="2"/>
      <c r="G24" s="1"/>
      <c r="H24" s="2"/>
      <c r="I24" s="1"/>
      <c r="J24" s="2"/>
      <c r="K24" s="1"/>
      <c r="L24" s="2"/>
      <c r="M24" s="1"/>
      <c r="N24" s="2"/>
      <c r="O24" s="1"/>
      <c r="P24" s="2"/>
      <c r="Q24" s="1"/>
      <c r="R24" s="2"/>
      <c r="S24" s="1"/>
      <c r="T24" s="2"/>
      <c r="U24" s="1"/>
      <c r="V24" s="2"/>
      <c r="W24" s="1"/>
      <c r="X24" s="2"/>
      <c r="Y24" s="1"/>
      <c r="Z24" s="2"/>
      <c r="AA24" s="1"/>
      <c r="AB24" s="2">
        <v>1.5</v>
      </c>
      <c r="AC24" s="1" t="s">
        <v>29</v>
      </c>
      <c r="AD24" s="2">
        <v>1.87192</v>
      </c>
      <c r="AE24" s="1" t="s">
        <v>29</v>
      </c>
      <c r="AF24" s="2">
        <v>0.886699507</v>
      </c>
      <c r="AG24" s="1" t="s">
        <v>29</v>
      </c>
      <c r="AH24" s="2">
        <v>-0.25845605645779002</v>
      </c>
      <c r="AI24" s="1" t="s">
        <v>29</v>
      </c>
      <c r="AJ24" s="2">
        <v>0.37011884651828197</v>
      </c>
      <c r="AK24" s="1" t="s">
        <v>29</v>
      </c>
      <c r="AL24" s="2">
        <v>0.68330328760473902</v>
      </c>
      <c r="AM24" s="1" t="s">
        <v>29</v>
      </c>
      <c r="AN24" s="2">
        <v>4.4200000000000003E-2</v>
      </c>
      <c r="AO24" s="1" t="s">
        <v>29</v>
      </c>
      <c r="AP24" s="2">
        <v>1.24</v>
      </c>
      <c r="AQ24" s="1" t="s">
        <v>29</v>
      </c>
      <c r="AR24" s="2">
        <v>1.2396303723219999</v>
      </c>
      <c r="AS24" s="1" t="s">
        <v>29</v>
      </c>
      <c r="AT24" s="2">
        <v>3.16</v>
      </c>
      <c r="AU24" s="1" t="s">
        <v>29</v>
      </c>
      <c r="AV24" s="2">
        <v>0.24</v>
      </c>
      <c r="AW24" s="1" t="s">
        <v>29</v>
      </c>
      <c r="AX24" s="2">
        <v>8.3454749050457497</v>
      </c>
      <c r="AY24" s="1" t="s">
        <v>29</v>
      </c>
      <c r="AZ24" s="2">
        <v>14.97</v>
      </c>
      <c r="BA24" s="1" t="s">
        <v>29</v>
      </c>
      <c r="BB24" s="2">
        <v>-1.8314686802510201</v>
      </c>
      <c r="BC24" s="1" t="s">
        <v>29</v>
      </c>
      <c r="BD24" s="2"/>
      <c r="BE24" s="1"/>
    </row>
    <row r="25" spans="1:57" ht="18.75" customHeight="1" x14ac:dyDescent="0.4">
      <c r="A25" s="1" t="s">
        <v>52</v>
      </c>
      <c r="B25" s="3"/>
      <c r="C25" s="4"/>
      <c r="D25" s="3"/>
      <c r="E25" s="4"/>
      <c r="F25" s="3"/>
      <c r="G25" s="4"/>
      <c r="H25" s="3"/>
      <c r="I25" s="4"/>
      <c r="J25" s="3"/>
      <c r="K25" s="4"/>
      <c r="L25" s="3"/>
      <c r="M25" s="4"/>
      <c r="N25" s="3"/>
      <c r="O25" s="4"/>
      <c r="P25" s="3"/>
      <c r="Q25" s="4"/>
      <c r="R25" s="3"/>
      <c r="S25" s="4"/>
      <c r="T25" s="3"/>
      <c r="U25" s="4"/>
      <c r="V25" s="3"/>
      <c r="W25" s="4"/>
      <c r="X25" s="3"/>
      <c r="Y25" s="4"/>
      <c r="Z25" s="3"/>
      <c r="AA25" s="4"/>
      <c r="AB25" s="3"/>
      <c r="AC25" s="4"/>
      <c r="AD25" s="3">
        <v>0.9</v>
      </c>
      <c r="AE25" s="4" t="s">
        <v>29</v>
      </c>
      <c r="AF25" s="3">
        <v>7.2</v>
      </c>
      <c r="AG25" s="4" t="s">
        <v>29</v>
      </c>
      <c r="AH25" s="3">
        <v>8.6</v>
      </c>
      <c r="AI25" s="4" t="s">
        <v>29</v>
      </c>
      <c r="AJ25" s="3">
        <v>29.3</v>
      </c>
      <c r="AK25" s="4" t="s">
        <v>29</v>
      </c>
      <c r="AL25" s="3">
        <v>15.3</v>
      </c>
      <c r="AM25" s="4" t="s">
        <v>29</v>
      </c>
      <c r="AN25" s="3">
        <v>-1.6</v>
      </c>
      <c r="AO25" s="4" t="s">
        <v>29</v>
      </c>
      <c r="AP25" s="3">
        <v>-11</v>
      </c>
      <c r="AQ25" s="4" t="s">
        <v>29</v>
      </c>
      <c r="AR25" s="3">
        <v>6.2</v>
      </c>
      <c r="AS25" s="4" t="s">
        <v>29</v>
      </c>
      <c r="AT25" s="3">
        <v>6.6</v>
      </c>
      <c r="AU25" s="4" t="s">
        <v>29</v>
      </c>
      <c r="AV25" s="3">
        <v>9.5</v>
      </c>
      <c r="AW25" s="4" t="s">
        <v>29</v>
      </c>
      <c r="AX25" s="3">
        <v>13.5</v>
      </c>
      <c r="AY25" s="4" t="s">
        <v>29</v>
      </c>
      <c r="AZ25" s="3">
        <v>7.2</v>
      </c>
      <c r="BA25" s="4" t="s">
        <v>29</v>
      </c>
      <c r="BB25" s="3">
        <v>30.7</v>
      </c>
      <c r="BC25" s="4" t="s">
        <v>29</v>
      </c>
      <c r="BD25" s="3">
        <v>9.8000000000000007</v>
      </c>
      <c r="BE25" s="4" t="s">
        <v>29</v>
      </c>
    </row>
    <row r="26" spans="1:57" ht="18.75" customHeight="1" x14ac:dyDescent="0.4">
      <c r="A26" s="1" t="s">
        <v>53</v>
      </c>
      <c r="B26" s="2"/>
      <c r="C26" s="1"/>
      <c r="D26" s="2"/>
      <c r="E26" s="1"/>
      <c r="F26" s="2"/>
      <c r="G26" s="1"/>
      <c r="H26" s="2"/>
      <c r="I26" s="1"/>
      <c r="J26" s="2"/>
      <c r="K26" s="1"/>
      <c r="L26" s="2"/>
      <c r="M26" s="1"/>
      <c r="N26" s="2"/>
      <c r="O26" s="1"/>
      <c r="P26" s="2">
        <v>17.4501992031872</v>
      </c>
      <c r="Q26" s="1" t="s">
        <v>29</v>
      </c>
      <c r="R26" s="2">
        <v>26.295793758480301</v>
      </c>
      <c r="S26" s="1" t="s">
        <v>29</v>
      </c>
      <c r="T26" s="2">
        <v>62.870648904168398</v>
      </c>
      <c r="U26" s="1" t="s">
        <v>29</v>
      </c>
      <c r="V26" s="2">
        <v>37.316410939204303</v>
      </c>
      <c r="W26" s="1" t="s">
        <v>29</v>
      </c>
      <c r="X26" s="2">
        <v>17.7</v>
      </c>
      <c r="Y26" s="1" t="s">
        <v>29</v>
      </c>
      <c r="Z26" s="2">
        <v>-2.5</v>
      </c>
      <c r="AA26" s="1" t="s">
        <v>29</v>
      </c>
      <c r="AB26" s="2">
        <v>-31.1</v>
      </c>
      <c r="AC26" s="1" t="s">
        <v>29</v>
      </c>
      <c r="AD26" s="2">
        <v>1.4</v>
      </c>
      <c r="AE26" s="1" t="s">
        <v>29</v>
      </c>
      <c r="AF26" s="2">
        <v>5.6</v>
      </c>
      <c r="AG26" s="1" t="s">
        <v>29</v>
      </c>
      <c r="AH26" s="2">
        <v>-1.2</v>
      </c>
      <c r="AI26" s="1" t="s">
        <v>29</v>
      </c>
      <c r="AJ26" s="2">
        <v>3</v>
      </c>
      <c r="AK26" s="1" t="s">
        <v>29</v>
      </c>
      <c r="AL26" s="2">
        <v>5.3</v>
      </c>
      <c r="AM26" s="1" t="s">
        <v>29</v>
      </c>
      <c r="AN26" s="2">
        <v>3.3</v>
      </c>
      <c r="AO26" s="1" t="s">
        <v>29</v>
      </c>
      <c r="AP26" s="2">
        <v>9.5</v>
      </c>
      <c r="AQ26" s="1" t="s">
        <v>29</v>
      </c>
      <c r="AR26" s="2">
        <v>6.9</v>
      </c>
      <c r="AS26" s="1" t="s">
        <v>29</v>
      </c>
      <c r="AT26" s="2">
        <v>7.4</v>
      </c>
      <c r="AU26" s="1" t="s">
        <v>29</v>
      </c>
      <c r="AV26" s="2">
        <v>6.5</v>
      </c>
      <c r="AW26" s="1" t="s">
        <v>29</v>
      </c>
      <c r="AX26" s="2">
        <v>9.4</v>
      </c>
      <c r="AY26" s="1" t="s">
        <v>29</v>
      </c>
      <c r="AZ26" s="2">
        <v>19.8</v>
      </c>
      <c r="BA26" s="1" t="s">
        <v>29</v>
      </c>
      <c r="BB26" s="2">
        <v>16</v>
      </c>
      <c r="BC26" s="1" t="s">
        <v>29</v>
      </c>
      <c r="BD26" s="2">
        <v>8.3000000000000007</v>
      </c>
      <c r="BE26" s="1" t="s">
        <v>29</v>
      </c>
    </row>
    <row r="27" spans="1:57" ht="18.75" customHeight="1" x14ac:dyDescent="0.4">
      <c r="A27" s="1" t="s">
        <v>54</v>
      </c>
      <c r="B27" s="3"/>
      <c r="C27" s="4"/>
      <c r="D27" s="3"/>
      <c r="E27" s="4"/>
      <c r="F27" s="3"/>
      <c r="G27" s="4"/>
      <c r="H27" s="3"/>
      <c r="I27" s="4"/>
      <c r="J27" s="3"/>
      <c r="K27" s="4"/>
      <c r="L27" s="3"/>
      <c r="M27" s="4"/>
      <c r="N27" s="3"/>
      <c r="O27" s="4"/>
      <c r="P27" s="3"/>
      <c r="Q27" s="4"/>
      <c r="R27" s="3"/>
      <c r="S27" s="4"/>
      <c r="T27" s="3">
        <v>9.5781023023475704</v>
      </c>
      <c r="U27" s="4" t="s">
        <v>29</v>
      </c>
      <c r="V27" s="3">
        <v>0.95251236553046503</v>
      </c>
      <c r="W27" s="4" t="s">
        <v>29</v>
      </c>
      <c r="X27" s="3">
        <v>0.101183506991957</v>
      </c>
      <c r="Y27" s="4" t="s">
        <v>29</v>
      </c>
      <c r="Z27" s="3">
        <v>-4.3581619438755297</v>
      </c>
      <c r="AA27" s="4" t="s">
        <v>29</v>
      </c>
      <c r="AB27" s="3">
        <v>-1.4157191411592001</v>
      </c>
      <c r="AC27" s="4" t="s">
        <v>29</v>
      </c>
      <c r="AD27" s="3">
        <v>-1.98376301904696</v>
      </c>
      <c r="AE27" s="4" t="s">
        <v>29</v>
      </c>
      <c r="AF27" s="3">
        <v>1.46206963484995</v>
      </c>
      <c r="AG27" s="4" t="s">
        <v>29</v>
      </c>
      <c r="AH27" s="3">
        <v>6.0911143602545001</v>
      </c>
      <c r="AI27" s="4" t="s">
        <v>29</v>
      </c>
      <c r="AJ27" s="3">
        <v>-1.3777061331654299</v>
      </c>
      <c r="AK27" s="4" t="s">
        <v>29</v>
      </c>
      <c r="AL27" s="3">
        <v>5.4791633930002597</v>
      </c>
      <c r="AM27" s="4" t="s">
        <v>29</v>
      </c>
      <c r="AN27" s="3">
        <v>8.16368332000037</v>
      </c>
      <c r="AO27" s="4" t="s">
        <v>29</v>
      </c>
      <c r="AP27" s="3">
        <v>4.9168813370473998</v>
      </c>
      <c r="AQ27" s="4" t="s">
        <v>29</v>
      </c>
      <c r="AR27" s="3">
        <v>4.9187834820691299</v>
      </c>
      <c r="AS27" s="4" t="s">
        <v>29</v>
      </c>
      <c r="AT27" s="3">
        <v>6.1609473120160496</v>
      </c>
      <c r="AU27" s="4" t="s">
        <v>29</v>
      </c>
      <c r="AV27" s="3">
        <v>5.7295811632035099</v>
      </c>
      <c r="AW27" s="4" t="s">
        <v>29</v>
      </c>
      <c r="AX27" s="3">
        <v>1.6403964110182501</v>
      </c>
      <c r="AY27" s="4" t="s">
        <v>29</v>
      </c>
      <c r="AZ27" s="3">
        <v>4.4959025637170296</v>
      </c>
      <c r="BA27" s="4" t="s">
        <v>29</v>
      </c>
      <c r="BB27" s="3">
        <v>5.9356788258148097</v>
      </c>
      <c r="BC27" s="4" t="s">
        <v>29</v>
      </c>
      <c r="BD27" s="3">
        <v>6.6625916870415702</v>
      </c>
      <c r="BE27" s="4" t="s">
        <v>29</v>
      </c>
    </row>
    <row r="28" spans="1:57" ht="18.75" customHeight="1" x14ac:dyDescent="0.4">
      <c r="A28" s="1" t="s">
        <v>55</v>
      </c>
      <c r="B28" s="2"/>
      <c r="C28" s="1"/>
      <c r="D28" s="2"/>
      <c r="E28" s="1"/>
      <c r="F28" s="2"/>
      <c r="G28" s="1"/>
      <c r="H28" s="2"/>
      <c r="I28" s="1"/>
      <c r="J28" s="2"/>
      <c r="K28" s="1"/>
      <c r="L28" s="2"/>
      <c r="M28" s="1"/>
      <c r="N28" s="2"/>
      <c r="O28" s="1"/>
      <c r="P28" s="2"/>
      <c r="Q28" s="1"/>
      <c r="R28" s="2"/>
      <c r="S28" s="1"/>
      <c r="T28" s="2"/>
      <c r="U28" s="1"/>
      <c r="V28" s="2"/>
      <c r="W28" s="1"/>
      <c r="X28" s="2"/>
      <c r="Y28" s="1"/>
      <c r="Z28" s="2"/>
      <c r="AA28" s="1"/>
      <c r="AB28" s="2"/>
      <c r="AC28" s="1"/>
      <c r="AD28" s="2"/>
      <c r="AE28" s="1"/>
      <c r="AF28" s="2"/>
      <c r="AG28" s="1"/>
      <c r="AH28" s="2"/>
      <c r="AI28" s="1"/>
      <c r="AJ28" s="2"/>
      <c r="AK28" s="1"/>
      <c r="AL28" s="2"/>
      <c r="AM28" s="1"/>
      <c r="AN28" s="2"/>
      <c r="AO28" s="1"/>
      <c r="AP28" s="2"/>
      <c r="AQ28" s="1"/>
      <c r="AR28" s="2"/>
      <c r="AS28" s="1"/>
      <c r="AT28" s="2"/>
      <c r="AU28" s="1"/>
      <c r="AV28" s="2"/>
      <c r="AW28" s="1"/>
      <c r="AX28" s="2"/>
      <c r="AY28" s="1"/>
      <c r="AZ28" s="2"/>
      <c r="BA28" s="1"/>
      <c r="BB28" s="2"/>
      <c r="BC28" s="1"/>
      <c r="BD28" s="2">
        <v>21.632382216323801</v>
      </c>
      <c r="BE28" s="1" t="s">
        <v>29</v>
      </c>
    </row>
    <row r="29" spans="1:57" ht="18.75" customHeight="1" x14ac:dyDescent="0.4">
      <c r="A29" s="1" t="s">
        <v>56</v>
      </c>
      <c r="B29" s="3"/>
      <c r="C29" s="4"/>
      <c r="D29" s="3"/>
      <c r="E29" s="4"/>
      <c r="F29" s="3"/>
      <c r="G29" s="4"/>
      <c r="H29" s="3"/>
      <c r="I29" s="4"/>
      <c r="J29" s="3"/>
      <c r="K29" s="4"/>
      <c r="L29" s="3"/>
      <c r="M29" s="4"/>
      <c r="N29" s="3"/>
      <c r="O29" s="4"/>
      <c r="P29" s="3"/>
      <c r="Q29" s="4"/>
      <c r="R29" s="3"/>
      <c r="S29" s="4"/>
      <c r="T29" s="3"/>
      <c r="U29" s="4"/>
      <c r="V29" s="3"/>
      <c r="W29" s="4"/>
      <c r="X29" s="3"/>
      <c r="Y29" s="4"/>
      <c r="Z29" s="3"/>
      <c r="AA29" s="4"/>
      <c r="AB29" s="3"/>
      <c r="AC29" s="4"/>
      <c r="AD29" s="3"/>
      <c r="AE29" s="4"/>
      <c r="AF29" s="3"/>
      <c r="AG29" s="4"/>
      <c r="AH29" s="3">
        <v>2.89825492397184</v>
      </c>
      <c r="AI29" s="4" t="s">
        <v>29</v>
      </c>
      <c r="AJ29" s="3">
        <v>4.0999999999999996</v>
      </c>
      <c r="AK29" s="4" t="s">
        <v>29</v>
      </c>
      <c r="AL29" s="3">
        <v>5.1176975126274504</v>
      </c>
      <c r="AM29" s="4" t="s">
        <v>29</v>
      </c>
      <c r="AN29" s="3">
        <v>8.3000000000000007</v>
      </c>
      <c r="AO29" s="4" t="s">
        <v>29</v>
      </c>
      <c r="AP29" s="3">
        <v>7.41464243247834</v>
      </c>
      <c r="AQ29" s="4" t="s">
        <v>29</v>
      </c>
      <c r="AR29" s="3">
        <v>7.3772436150865799</v>
      </c>
      <c r="AS29" s="4" t="s">
        <v>29</v>
      </c>
      <c r="AT29" s="3">
        <v>7.8792341678939604</v>
      </c>
      <c r="AU29" s="4" t="s">
        <v>29</v>
      </c>
      <c r="AV29" s="3">
        <v>7.6580587711487098</v>
      </c>
      <c r="AW29" s="4" t="s">
        <v>29</v>
      </c>
      <c r="AX29" s="3">
        <v>5.3763440860214997</v>
      </c>
      <c r="AY29" s="4" t="s">
        <v>29</v>
      </c>
      <c r="AZ29" s="3">
        <v>8.5557299843014096</v>
      </c>
      <c r="BA29" s="4" t="s">
        <v>29</v>
      </c>
      <c r="BB29" s="3">
        <v>10.383224873463501</v>
      </c>
      <c r="BC29" s="4" t="s">
        <v>29</v>
      </c>
      <c r="BD29" s="3"/>
      <c r="BE29" s="4"/>
    </row>
    <row r="30" spans="1:57" ht="18.75" customHeight="1" x14ac:dyDescent="0.4">
      <c r="A30" s="1" t="s">
        <v>57</v>
      </c>
      <c r="B30" s="2"/>
      <c r="C30" s="1"/>
      <c r="D30" s="2"/>
      <c r="E30" s="1"/>
      <c r="F30" s="2"/>
      <c r="G30" s="1"/>
      <c r="H30" s="2"/>
      <c r="I30" s="1"/>
      <c r="J30" s="2"/>
      <c r="K30" s="1"/>
      <c r="L30" s="2"/>
      <c r="M30" s="1"/>
      <c r="N30" s="2"/>
      <c r="O30" s="1"/>
      <c r="P30" s="2"/>
      <c r="Q30" s="1"/>
      <c r="R30" s="2"/>
      <c r="S30" s="1"/>
      <c r="T30" s="2"/>
      <c r="U30" s="1"/>
      <c r="V30" s="2"/>
      <c r="W30" s="1"/>
      <c r="X30" s="2"/>
      <c r="Y30" s="1"/>
      <c r="Z30" s="2"/>
      <c r="AA30" s="1"/>
      <c r="AB30" s="2"/>
      <c r="AC30" s="1"/>
      <c r="AD30" s="2"/>
      <c r="AE30" s="1"/>
      <c r="AF30" s="2"/>
      <c r="AG30" s="1"/>
      <c r="AH30" s="2"/>
      <c r="AI30" s="1"/>
      <c r="AJ30" s="2"/>
      <c r="AK30" s="1"/>
      <c r="AL30" s="2"/>
      <c r="AM30" s="1"/>
      <c r="AN30" s="2"/>
      <c r="AO30" s="1"/>
      <c r="AP30" s="2"/>
      <c r="AQ30" s="1"/>
      <c r="AR30" s="2"/>
      <c r="AS30" s="1"/>
      <c r="AT30" s="2"/>
      <c r="AU30" s="1"/>
      <c r="AV30" s="2"/>
      <c r="AW30" s="1"/>
      <c r="AX30" s="2"/>
      <c r="AY30" s="1"/>
      <c r="AZ30" s="2"/>
      <c r="BA30" s="1"/>
      <c r="BB30" s="2"/>
      <c r="BC30" s="1"/>
      <c r="BD30" s="2">
        <v>142.30000000000001</v>
      </c>
      <c r="BE30" s="1" t="s">
        <v>29</v>
      </c>
    </row>
    <row r="31" spans="1:57" ht="18.75" customHeight="1" x14ac:dyDescent="0.4">
      <c r="A31" s="1" t="s">
        <v>58</v>
      </c>
      <c r="B31" s="3"/>
      <c r="C31" s="4"/>
      <c r="D31" s="3"/>
      <c r="E31" s="4"/>
      <c r="F31" s="3"/>
      <c r="G31" s="4"/>
      <c r="H31" s="3"/>
      <c r="I31" s="4"/>
      <c r="J31" s="3"/>
      <c r="K31" s="4"/>
      <c r="L31" s="3"/>
      <c r="M31" s="4"/>
      <c r="N31" s="3"/>
      <c r="O31" s="4"/>
      <c r="P31" s="3"/>
      <c r="Q31" s="4"/>
      <c r="R31" s="3"/>
      <c r="S31" s="4"/>
      <c r="T31" s="3"/>
      <c r="U31" s="4"/>
      <c r="V31" s="3"/>
      <c r="W31" s="4"/>
      <c r="X31" s="3"/>
      <c r="Y31" s="4"/>
      <c r="Z31" s="3"/>
      <c r="AA31" s="4"/>
      <c r="AB31" s="3"/>
      <c r="AC31" s="4"/>
      <c r="AD31" s="3"/>
      <c r="AE31" s="4"/>
      <c r="AF31" s="3"/>
      <c r="AG31" s="4"/>
      <c r="AH31" s="3">
        <v>-13.4629768137622</v>
      </c>
      <c r="AI31" s="4" t="s">
        <v>29</v>
      </c>
      <c r="AJ31" s="3">
        <v>6.8280034572169503</v>
      </c>
      <c r="AK31" s="4" t="s">
        <v>29</v>
      </c>
      <c r="AL31" s="3">
        <v>-16.1003236245955</v>
      </c>
      <c r="AM31" s="4" t="s">
        <v>29</v>
      </c>
      <c r="AN31" s="3">
        <v>7.4252651880424301</v>
      </c>
      <c r="AO31" s="4" t="s">
        <v>29</v>
      </c>
      <c r="AP31" s="3">
        <v>-12.4775583482944</v>
      </c>
      <c r="AQ31" s="4" t="s">
        <v>29</v>
      </c>
      <c r="AR31" s="3">
        <v>10.6666666666667</v>
      </c>
      <c r="AS31" s="4" t="s">
        <v>29</v>
      </c>
      <c r="AT31" s="3">
        <v>1.7608897126969401</v>
      </c>
      <c r="AU31" s="4" t="s">
        <v>29</v>
      </c>
      <c r="AV31" s="3">
        <v>3.3697632058287801</v>
      </c>
      <c r="AW31" s="4" t="s">
        <v>29</v>
      </c>
      <c r="AX31" s="3">
        <v>-11.277533039647601</v>
      </c>
      <c r="AY31" s="4" t="s">
        <v>29</v>
      </c>
      <c r="AZ31" s="3">
        <v>15.292949354518401</v>
      </c>
      <c r="BA31" s="4" t="s">
        <v>29</v>
      </c>
      <c r="BB31" s="3">
        <v>20.499569336778599</v>
      </c>
      <c r="BC31" s="4" t="s">
        <v>29</v>
      </c>
      <c r="BD31" s="3">
        <v>27.9485346676197</v>
      </c>
      <c r="BE31" s="4" t="s">
        <v>29</v>
      </c>
    </row>
    <row r="32" spans="1:57" ht="18.75" customHeight="1" x14ac:dyDescent="0.4">
      <c r="A32" s="1" t="s">
        <v>59</v>
      </c>
      <c r="B32" s="2"/>
      <c r="C32" s="1"/>
      <c r="D32" s="2"/>
      <c r="E32" s="1"/>
      <c r="F32" s="2"/>
      <c r="G32" s="1"/>
      <c r="H32" s="2"/>
      <c r="I32" s="1"/>
      <c r="J32" s="2"/>
      <c r="K32" s="1"/>
      <c r="L32" s="2"/>
      <c r="M32" s="1"/>
      <c r="N32" s="2"/>
      <c r="O32" s="1"/>
      <c r="P32" s="2"/>
      <c r="Q32" s="1"/>
      <c r="R32" s="2"/>
      <c r="S32" s="1"/>
      <c r="T32" s="2"/>
      <c r="U32" s="1"/>
      <c r="V32" s="2"/>
      <c r="W32" s="1"/>
      <c r="X32" s="2"/>
      <c r="Y32" s="1"/>
      <c r="Z32" s="2"/>
      <c r="AA32" s="1"/>
      <c r="AB32" s="2"/>
      <c r="AC32" s="1"/>
      <c r="AD32" s="2"/>
      <c r="AE32" s="1"/>
      <c r="AF32" s="2">
        <v>0.95389684779996198</v>
      </c>
      <c r="AG32" s="1" t="s">
        <v>29</v>
      </c>
      <c r="AH32" s="2">
        <v>1.5675647929590799</v>
      </c>
      <c r="AI32" s="1" t="s">
        <v>29</v>
      </c>
      <c r="AJ32" s="2">
        <v>0.56672488619962103</v>
      </c>
      <c r="AK32" s="1" t="s">
        <v>29</v>
      </c>
      <c r="AL32" s="2">
        <v>0.43027540471276499</v>
      </c>
      <c r="AM32" s="1" t="s">
        <v>29</v>
      </c>
      <c r="AN32" s="2">
        <v>-0.69070394161874205</v>
      </c>
      <c r="AO32" s="1" t="s">
        <v>29</v>
      </c>
      <c r="AP32" s="2">
        <v>3.8977964957332998</v>
      </c>
      <c r="AQ32" s="1" t="s">
        <v>29</v>
      </c>
      <c r="AR32" s="2">
        <v>3.3796529159907398</v>
      </c>
      <c r="AS32" s="1" t="s">
        <v>29</v>
      </c>
      <c r="AT32" s="2">
        <v>0.26177648602134801</v>
      </c>
      <c r="AU32" s="1" t="s">
        <v>29</v>
      </c>
      <c r="AV32" s="2">
        <v>-5.8929409547903197E-2</v>
      </c>
      <c r="AW32" s="1" t="s">
        <v>29</v>
      </c>
      <c r="AX32" s="2">
        <v>0.16103206257136499</v>
      </c>
      <c r="AY32" s="1" t="s">
        <v>29</v>
      </c>
      <c r="AZ32" s="2">
        <v>-6.7857581729911702</v>
      </c>
      <c r="BA32" s="1" t="s">
        <v>29</v>
      </c>
      <c r="BB32" s="2">
        <v>0.54594076443772499</v>
      </c>
      <c r="BC32" s="1" t="s">
        <v>29</v>
      </c>
      <c r="BD32" s="2"/>
      <c r="BE32" s="1"/>
    </row>
    <row r="33" spans="1:57" ht="18.75" customHeight="1" x14ac:dyDescent="0.4">
      <c r="A33" s="1" t="s">
        <v>60</v>
      </c>
      <c r="B33" s="3"/>
      <c r="C33" s="4"/>
      <c r="D33" s="3"/>
      <c r="E33" s="4"/>
      <c r="F33" s="3"/>
      <c r="G33" s="4"/>
      <c r="H33" s="3"/>
      <c r="I33" s="4"/>
      <c r="J33" s="3"/>
      <c r="K33" s="4"/>
      <c r="L33" s="3"/>
      <c r="M33" s="4"/>
      <c r="N33" s="3"/>
      <c r="O33" s="4"/>
      <c r="P33" s="3"/>
      <c r="Q33" s="4"/>
      <c r="R33" s="3"/>
      <c r="S33" s="4"/>
      <c r="T33" s="3"/>
      <c r="U33" s="4"/>
      <c r="V33" s="3"/>
      <c r="W33" s="4"/>
      <c r="X33" s="3"/>
      <c r="Y33" s="4"/>
      <c r="Z33" s="3"/>
      <c r="AA33" s="4"/>
      <c r="AB33" s="3"/>
      <c r="AC33" s="4"/>
      <c r="AD33" s="3"/>
      <c r="AE33" s="4"/>
      <c r="AF33" s="3"/>
      <c r="AG33" s="4"/>
      <c r="AH33" s="3"/>
      <c r="AI33" s="4"/>
      <c r="AJ33" s="3"/>
      <c r="AK33" s="4"/>
      <c r="AL33" s="3"/>
      <c r="AM33" s="4"/>
      <c r="AN33" s="3"/>
      <c r="AO33" s="4"/>
      <c r="AP33" s="3"/>
      <c r="AQ33" s="4"/>
      <c r="AR33" s="3"/>
      <c r="AS33" s="4"/>
      <c r="AT33" s="3"/>
      <c r="AU33" s="4"/>
      <c r="AV33" s="3">
        <v>6.28</v>
      </c>
      <c r="AW33" s="4" t="s">
        <v>29</v>
      </c>
      <c r="AX33" s="3">
        <v>8.76</v>
      </c>
      <c r="AY33" s="4" t="s">
        <v>29</v>
      </c>
      <c r="AZ33" s="3">
        <v>19.5</v>
      </c>
      <c r="BA33" s="4" t="s">
        <v>29</v>
      </c>
      <c r="BB33" s="3">
        <v>4.71</v>
      </c>
      <c r="BC33" s="4" t="s">
        <v>29</v>
      </c>
      <c r="BD33" s="3">
        <v>-0.31</v>
      </c>
      <c r="BE33" s="4" t="s">
        <v>29</v>
      </c>
    </row>
    <row r="34" spans="1:57" ht="29.25" customHeight="1" x14ac:dyDescent="0.4">
      <c r="A34" s="1" t="s">
        <v>61</v>
      </c>
      <c r="B34" s="2"/>
      <c r="C34" s="1"/>
      <c r="D34" s="2"/>
      <c r="E34" s="1"/>
      <c r="F34" s="2"/>
      <c r="G34" s="1"/>
      <c r="H34" s="2"/>
      <c r="I34" s="1"/>
      <c r="J34" s="2"/>
      <c r="K34" s="1"/>
      <c r="L34" s="2"/>
      <c r="M34" s="1"/>
      <c r="N34" s="2"/>
      <c r="O34" s="1"/>
      <c r="P34" s="2"/>
      <c r="Q34" s="1"/>
      <c r="R34" s="2"/>
      <c r="S34" s="1"/>
      <c r="T34" s="2"/>
      <c r="U34" s="1"/>
      <c r="V34" s="2">
        <v>-5.06951513624381</v>
      </c>
      <c r="W34" s="1" t="s">
        <v>29</v>
      </c>
      <c r="X34" s="2">
        <v>11.004273555372301</v>
      </c>
      <c r="Y34" s="1" t="s">
        <v>29</v>
      </c>
      <c r="Z34" s="2">
        <v>24.501660788188399</v>
      </c>
      <c r="AA34" s="1" t="s">
        <v>29</v>
      </c>
      <c r="AB34" s="2">
        <v>-7.9170351909900996</v>
      </c>
      <c r="AC34" s="1" t="s">
        <v>29</v>
      </c>
      <c r="AD34" s="2">
        <v>7.4292656692580596</v>
      </c>
      <c r="AE34" s="1" t="s">
        <v>29</v>
      </c>
      <c r="AF34" s="2">
        <v>-1.8271032639665099</v>
      </c>
      <c r="AG34" s="1" t="s">
        <v>29</v>
      </c>
      <c r="AH34" s="2">
        <v>-4.5495952427997501</v>
      </c>
      <c r="AI34" s="1" t="s">
        <v>29</v>
      </c>
      <c r="AJ34" s="2">
        <v>-2.47503835903226</v>
      </c>
      <c r="AK34" s="1" t="s">
        <v>29</v>
      </c>
      <c r="AL34" s="2">
        <v>-1.3854731634773401</v>
      </c>
      <c r="AM34" s="1" t="s">
        <v>29</v>
      </c>
      <c r="AN34" s="2">
        <v>1.12793499110646</v>
      </c>
      <c r="AO34" s="1" t="s">
        <v>29</v>
      </c>
      <c r="AP34" s="2">
        <v>1.5484136550630001</v>
      </c>
      <c r="AQ34" s="1" t="s">
        <v>29</v>
      </c>
      <c r="AR34" s="2">
        <v>-0.450476260831778</v>
      </c>
      <c r="AS34" s="1" t="s">
        <v>29</v>
      </c>
      <c r="AT34" s="2">
        <v>2.2141619608722598</v>
      </c>
      <c r="AU34" s="1" t="s">
        <v>29</v>
      </c>
      <c r="AV34" s="2">
        <v>3.31305504164974</v>
      </c>
      <c r="AW34" s="1" t="s">
        <v>29</v>
      </c>
      <c r="AX34" s="2">
        <v>1.86673046254514</v>
      </c>
      <c r="AY34" s="1" t="s">
        <v>29</v>
      </c>
      <c r="AZ34" s="2">
        <v>11.333089357015799</v>
      </c>
      <c r="BA34" s="1" t="s">
        <v>29</v>
      </c>
      <c r="BB34" s="2">
        <v>20.514371000137398</v>
      </c>
      <c r="BC34" s="1" t="s">
        <v>29</v>
      </c>
      <c r="BD34" s="2">
        <v>6.9179734763142697</v>
      </c>
      <c r="BE34" s="1" t="s">
        <v>29</v>
      </c>
    </row>
    <row r="35" spans="1:57" ht="18.75" customHeight="1" x14ac:dyDescent="0.4">
      <c r="A35" s="1" t="s">
        <v>62</v>
      </c>
      <c r="B35" s="3"/>
      <c r="C35" s="4"/>
      <c r="D35" s="3"/>
      <c r="E35" s="4"/>
      <c r="F35" s="3"/>
      <c r="G35" s="4"/>
      <c r="H35" s="3"/>
      <c r="I35" s="4"/>
      <c r="J35" s="3"/>
      <c r="K35" s="4"/>
      <c r="L35" s="3"/>
      <c r="M35" s="4"/>
      <c r="N35" s="3"/>
      <c r="O35" s="4"/>
      <c r="P35" s="3"/>
      <c r="Q35" s="4"/>
      <c r="R35" s="3"/>
      <c r="S35" s="4"/>
      <c r="T35" s="3"/>
      <c r="U35" s="4"/>
      <c r="V35" s="3"/>
      <c r="W35" s="4"/>
      <c r="X35" s="3"/>
      <c r="Y35" s="4"/>
      <c r="Z35" s="3"/>
      <c r="AA35" s="4"/>
      <c r="AB35" s="3">
        <v>14.6</v>
      </c>
      <c r="AC35" s="4" t="s">
        <v>29</v>
      </c>
      <c r="AD35" s="3">
        <v>8</v>
      </c>
      <c r="AE35" s="4" t="s">
        <v>29</v>
      </c>
      <c r="AF35" s="3">
        <v>9</v>
      </c>
      <c r="AG35" s="4" t="s">
        <v>29</v>
      </c>
      <c r="AH35" s="3">
        <v>7.7</v>
      </c>
      <c r="AI35" s="4" t="s">
        <v>29</v>
      </c>
      <c r="AJ35" s="3">
        <v>-0.6</v>
      </c>
      <c r="AK35" s="4" t="s">
        <v>29</v>
      </c>
      <c r="AL35" s="3">
        <v>8.07</v>
      </c>
      <c r="AM35" s="4" t="s">
        <v>29</v>
      </c>
      <c r="AN35" s="3">
        <v>7</v>
      </c>
      <c r="AO35" s="4" t="s">
        <v>29</v>
      </c>
      <c r="AP35" s="3">
        <v>12.5</v>
      </c>
      <c r="AQ35" s="4" t="s">
        <v>29</v>
      </c>
      <c r="AR35" s="3">
        <v>-1.1000000000000001</v>
      </c>
      <c r="AS35" s="4" t="s">
        <v>29</v>
      </c>
      <c r="AT35" s="3">
        <v>2.8</v>
      </c>
      <c r="AU35" s="4" t="s">
        <v>29</v>
      </c>
      <c r="AV35" s="3">
        <v>2.9</v>
      </c>
      <c r="AW35" s="4" t="s">
        <v>29</v>
      </c>
      <c r="AX35" s="3">
        <v>8.6999999999999993</v>
      </c>
      <c r="AY35" s="4" t="s">
        <v>29</v>
      </c>
      <c r="AZ35" s="3">
        <v>6.29</v>
      </c>
      <c r="BA35" s="4" t="s">
        <v>29</v>
      </c>
      <c r="BB35" s="3">
        <v>2.6</v>
      </c>
      <c r="BC35" s="4" t="s">
        <v>29</v>
      </c>
      <c r="BD35" s="3">
        <v>-0.7</v>
      </c>
      <c r="BE35" s="4" t="s">
        <v>29</v>
      </c>
    </row>
    <row r="36" spans="1:57" ht="18.75" customHeight="1" x14ac:dyDescent="0.4">
      <c r="A36" s="1" t="s">
        <v>63</v>
      </c>
      <c r="B36" s="2"/>
      <c r="C36" s="1"/>
      <c r="D36" s="2"/>
      <c r="E36" s="1"/>
      <c r="F36" s="2"/>
      <c r="G36" s="1"/>
      <c r="H36" s="2"/>
      <c r="I36" s="1"/>
      <c r="J36" s="2"/>
      <c r="K36" s="1"/>
      <c r="L36" s="2"/>
      <c r="M36" s="1"/>
      <c r="N36" s="2"/>
      <c r="O36" s="1"/>
      <c r="P36" s="2"/>
      <c r="Q36" s="1"/>
      <c r="R36" s="2"/>
      <c r="S36" s="1"/>
      <c r="T36" s="2"/>
      <c r="U36" s="1"/>
      <c r="V36" s="2"/>
      <c r="W36" s="1"/>
      <c r="X36" s="2"/>
      <c r="Y36" s="1"/>
      <c r="Z36" s="2">
        <v>-4.0522241189277404</v>
      </c>
      <c r="AA36" s="1" t="s">
        <v>29</v>
      </c>
      <c r="AB36" s="2">
        <v>-6.2512306232376798</v>
      </c>
      <c r="AC36" s="1" t="s">
        <v>29</v>
      </c>
      <c r="AD36" s="2">
        <v>-0.59464765644509099</v>
      </c>
      <c r="AE36" s="1" t="s">
        <v>29</v>
      </c>
      <c r="AF36" s="2">
        <v>-1.2307630794417299</v>
      </c>
      <c r="AG36" s="1" t="s">
        <v>29</v>
      </c>
      <c r="AH36" s="2">
        <v>-6.9519388214294304</v>
      </c>
      <c r="AI36" s="1" t="s">
        <v>29</v>
      </c>
      <c r="AJ36" s="2">
        <v>1.4717199315473799</v>
      </c>
      <c r="AK36" s="1" t="s">
        <v>29</v>
      </c>
      <c r="AL36" s="2">
        <v>0.71456462025565304</v>
      </c>
      <c r="AM36" s="1" t="s">
        <v>29</v>
      </c>
      <c r="AN36" s="2">
        <v>1.99051936391756</v>
      </c>
      <c r="AO36" s="1" t="s">
        <v>29</v>
      </c>
      <c r="AP36" s="2">
        <v>2.9065389905471801</v>
      </c>
      <c r="AQ36" s="1" t="s">
        <v>29</v>
      </c>
      <c r="AR36" s="2">
        <v>4.9136300827971002</v>
      </c>
      <c r="AS36" s="1" t="s">
        <v>29</v>
      </c>
      <c r="AT36" s="2">
        <v>10.439300146198701</v>
      </c>
      <c r="AU36" s="1" t="s">
        <v>29</v>
      </c>
      <c r="AV36" s="2">
        <v>10.350463319092899</v>
      </c>
      <c r="AW36" s="1" t="s">
        <v>29</v>
      </c>
      <c r="AX36" s="2">
        <v>8.8778894248473303</v>
      </c>
      <c r="AY36" s="1" t="s">
        <v>29</v>
      </c>
      <c r="AZ36" s="2">
        <v>14.1253977493883</v>
      </c>
      <c r="BA36" s="1" t="s">
        <v>29</v>
      </c>
      <c r="BB36" s="2">
        <v>10.5523902997764</v>
      </c>
      <c r="BC36" s="1" t="s">
        <v>29</v>
      </c>
      <c r="BD36" s="2">
        <v>9.6799068722908999</v>
      </c>
      <c r="BE36" s="1" t="s">
        <v>29</v>
      </c>
    </row>
    <row r="37" spans="1:57" ht="18.75" customHeight="1" x14ac:dyDescent="0.4">
      <c r="A37" s="1" t="s">
        <v>64</v>
      </c>
      <c r="B37" s="3"/>
      <c r="C37" s="4"/>
      <c r="D37" s="3"/>
      <c r="E37" s="4"/>
      <c r="F37" s="3"/>
      <c r="G37" s="4"/>
      <c r="H37" s="3"/>
      <c r="I37" s="4"/>
      <c r="J37" s="3"/>
      <c r="K37" s="4"/>
      <c r="L37" s="3"/>
      <c r="M37" s="4"/>
      <c r="N37" s="3"/>
      <c r="O37" s="4"/>
      <c r="P37" s="3"/>
      <c r="Q37" s="4"/>
      <c r="R37" s="3"/>
      <c r="S37" s="4"/>
      <c r="T37" s="3">
        <v>3.63635774808834</v>
      </c>
      <c r="U37" s="4" t="s">
        <v>29</v>
      </c>
      <c r="V37" s="3">
        <v>0.91576798009498395</v>
      </c>
      <c r="W37" s="4" t="s">
        <v>29</v>
      </c>
      <c r="X37" s="3">
        <v>1.6938034998771301</v>
      </c>
      <c r="Y37" s="4" t="s">
        <v>29</v>
      </c>
      <c r="Z37" s="3"/>
      <c r="AA37" s="4"/>
      <c r="AB37" s="3">
        <v>2.28184074852014</v>
      </c>
      <c r="AC37" s="4" t="s">
        <v>29</v>
      </c>
      <c r="AD37" s="3">
        <v>-0.85876971903294796</v>
      </c>
      <c r="AE37" s="4" t="s">
        <v>29</v>
      </c>
      <c r="AF37" s="3">
        <v>-7.4945861971565702</v>
      </c>
      <c r="AG37" s="4" t="s">
        <v>29</v>
      </c>
      <c r="AH37" s="3">
        <v>-4.0101781170483504</v>
      </c>
      <c r="AI37" s="4" t="s">
        <v>29</v>
      </c>
      <c r="AJ37" s="3">
        <v>0.61499310783585903</v>
      </c>
      <c r="AK37" s="4" t="s">
        <v>29</v>
      </c>
      <c r="AL37" s="3">
        <v>2.2025503214248001</v>
      </c>
      <c r="AM37" s="4" t="s">
        <v>29</v>
      </c>
      <c r="AN37" s="3">
        <v>5.0113425448545996</v>
      </c>
      <c r="AO37" s="4" t="s">
        <v>29</v>
      </c>
      <c r="AP37" s="3">
        <v>7.5903377847603899</v>
      </c>
      <c r="AQ37" s="4" t="s">
        <v>29</v>
      </c>
      <c r="AR37" s="3">
        <v>10.4864470201698</v>
      </c>
      <c r="AS37" s="4" t="s">
        <v>29</v>
      </c>
      <c r="AT37" s="3">
        <v>9.31769370560054</v>
      </c>
      <c r="AU37" s="4" t="s">
        <v>29</v>
      </c>
      <c r="AV37" s="3">
        <v>10.374792201904199</v>
      </c>
      <c r="AW37" s="4" t="s">
        <v>29</v>
      </c>
      <c r="AX37" s="3">
        <v>7.9550900253303203</v>
      </c>
      <c r="AY37" s="4" t="s">
        <v>29</v>
      </c>
      <c r="AZ37" s="3">
        <v>11.586023210095799</v>
      </c>
      <c r="BA37" s="4" t="s">
        <v>29</v>
      </c>
      <c r="BB37" s="3">
        <v>11.337804046374201</v>
      </c>
      <c r="BC37" s="4" t="s">
        <v>29</v>
      </c>
      <c r="BD37" s="3">
        <v>7.8403348476341304</v>
      </c>
      <c r="BE37" s="4" t="s">
        <v>29</v>
      </c>
    </row>
    <row r="38" spans="1:57" ht="18.75" customHeight="1" x14ac:dyDescent="0.4">
      <c r="A38" s="1" t="s">
        <v>65</v>
      </c>
      <c r="B38" s="2"/>
      <c r="C38" s="1"/>
      <c r="D38" s="2"/>
      <c r="E38" s="1"/>
      <c r="F38" s="2"/>
      <c r="G38" s="1"/>
      <c r="H38" s="2"/>
      <c r="I38" s="1"/>
      <c r="J38" s="2"/>
      <c r="K38" s="1"/>
      <c r="L38" s="2"/>
      <c r="M38" s="1"/>
      <c r="N38" s="2"/>
      <c r="O38" s="1"/>
      <c r="P38" s="2"/>
      <c r="Q38" s="1"/>
      <c r="R38" s="2"/>
      <c r="S38" s="1"/>
      <c r="T38" s="2"/>
      <c r="U38" s="1"/>
      <c r="V38" s="2"/>
      <c r="W38" s="1"/>
      <c r="X38" s="2"/>
      <c r="Y38" s="1"/>
      <c r="Z38" s="2"/>
      <c r="AA38" s="1"/>
      <c r="AB38" s="2"/>
      <c r="AC38" s="1"/>
      <c r="AD38" s="2">
        <v>2.7</v>
      </c>
      <c r="AE38" s="1" t="s">
        <v>29</v>
      </c>
      <c r="AF38" s="2">
        <v>5.8</v>
      </c>
      <c r="AG38" s="1" t="s">
        <v>29</v>
      </c>
      <c r="AH38" s="2">
        <v>12.1</v>
      </c>
      <c r="AI38" s="1" t="s">
        <v>29</v>
      </c>
      <c r="AJ38" s="2">
        <v>3.6</v>
      </c>
      <c r="AK38" s="1" t="s">
        <v>29</v>
      </c>
      <c r="AL38" s="2">
        <v>5.0999999999999996</v>
      </c>
      <c r="AM38" s="1" t="s">
        <v>29</v>
      </c>
      <c r="AN38" s="2">
        <v>-3.21</v>
      </c>
      <c r="AO38" s="1" t="s">
        <v>29</v>
      </c>
      <c r="AP38" s="2">
        <v>-2.98</v>
      </c>
      <c r="AQ38" s="1" t="s">
        <v>29</v>
      </c>
      <c r="AR38" s="2">
        <v>-1.62</v>
      </c>
      <c r="AS38" s="1" t="s">
        <v>29</v>
      </c>
      <c r="AT38" s="2">
        <v>4.09</v>
      </c>
      <c r="AU38" s="1" t="s">
        <v>29</v>
      </c>
      <c r="AV38" s="2">
        <v>3.78</v>
      </c>
      <c r="AW38" s="1" t="s">
        <v>29</v>
      </c>
      <c r="AX38" s="2">
        <v>9.4600000000000009</v>
      </c>
      <c r="AY38" s="1" t="s">
        <v>29</v>
      </c>
      <c r="AZ38" s="2">
        <v>17.2</v>
      </c>
      <c r="BA38" s="1" t="s">
        <v>29</v>
      </c>
      <c r="BB38" s="2">
        <v>11.8</v>
      </c>
      <c r="BC38" s="1" t="s">
        <v>29</v>
      </c>
      <c r="BD38" s="2"/>
      <c r="BE38" s="1"/>
    </row>
    <row r="39" spans="1:57" ht="18.75" customHeight="1" x14ac:dyDescent="0.4">
      <c r="A39" s="1" t="s">
        <v>66</v>
      </c>
      <c r="B39" s="3"/>
      <c r="C39" s="4"/>
      <c r="D39" s="3"/>
      <c r="E39" s="4"/>
      <c r="F39" s="3"/>
      <c r="G39" s="4"/>
      <c r="H39" s="3"/>
      <c r="I39" s="4"/>
      <c r="J39" s="3"/>
      <c r="K39" s="4"/>
      <c r="L39" s="3"/>
      <c r="M39" s="4"/>
      <c r="N39" s="3"/>
      <c r="O39" s="4"/>
      <c r="P39" s="3"/>
      <c r="Q39" s="4"/>
      <c r="R39" s="3"/>
      <c r="S39" s="4"/>
      <c r="T39" s="3"/>
      <c r="U39" s="4"/>
      <c r="V39" s="3"/>
      <c r="W39" s="4"/>
      <c r="X39" s="3"/>
      <c r="Y39" s="4"/>
      <c r="Z39" s="3"/>
      <c r="AA39" s="4"/>
      <c r="AB39" s="3"/>
      <c r="AC39" s="4"/>
      <c r="AD39" s="3"/>
      <c r="AE39" s="4"/>
      <c r="AF39" s="3"/>
      <c r="AG39" s="4"/>
      <c r="AH39" s="3"/>
      <c r="AI39" s="4"/>
      <c r="AJ39" s="3"/>
      <c r="AK39" s="4"/>
      <c r="AL39" s="3"/>
      <c r="AM39" s="4"/>
      <c r="AN39" s="3"/>
      <c r="AO39" s="4"/>
      <c r="AP39" s="3"/>
      <c r="AQ39" s="4"/>
      <c r="AR39" s="3">
        <v>106.85406573192</v>
      </c>
      <c r="AS39" s="4" t="s">
        <v>29</v>
      </c>
      <c r="AT39" s="3">
        <v>109.652818623485</v>
      </c>
      <c r="AU39" s="4" t="s">
        <v>29</v>
      </c>
      <c r="AV39" s="3">
        <v>124.078974920313</v>
      </c>
      <c r="AW39" s="4" t="s">
        <v>29</v>
      </c>
      <c r="AX39" s="3">
        <v>-8.3818086715590194</v>
      </c>
      <c r="AY39" s="4" t="s">
        <v>29</v>
      </c>
      <c r="AZ39" s="3">
        <v>-0.136039404907462</v>
      </c>
      <c r="BA39" s="4" t="s">
        <v>29</v>
      </c>
      <c r="BB39" s="3">
        <v>4.2096282015969999</v>
      </c>
      <c r="BC39" s="4" t="s">
        <v>29</v>
      </c>
      <c r="BD39" s="3">
        <v>1.04035340092499</v>
      </c>
      <c r="BE39" s="4" t="s">
        <v>29</v>
      </c>
    </row>
    <row r="40" spans="1:57" ht="18.75" customHeight="1" x14ac:dyDescent="0.4">
      <c r="A40" s="1" t="s">
        <v>67</v>
      </c>
      <c r="B40" s="2"/>
      <c r="C40" s="1"/>
      <c r="D40" s="2"/>
      <c r="E40" s="1"/>
      <c r="F40" s="2"/>
      <c r="G40" s="1"/>
      <c r="H40" s="2"/>
      <c r="I40" s="1"/>
      <c r="J40" s="2"/>
      <c r="K40" s="1"/>
      <c r="L40" s="2"/>
      <c r="M40" s="1"/>
      <c r="N40" s="2"/>
      <c r="O40" s="1"/>
      <c r="P40" s="2"/>
      <c r="Q40" s="1"/>
      <c r="R40" s="2"/>
      <c r="S40" s="1"/>
      <c r="T40" s="2"/>
      <c r="U40" s="1"/>
      <c r="V40" s="2"/>
      <c r="W40" s="1"/>
      <c r="X40" s="2"/>
      <c r="Y40" s="1"/>
      <c r="Z40" s="2"/>
      <c r="AA40" s="1"/>
      <c r="AB40" s="2"/>
      <c r="AC40" s="1"/>
      <c r="AD40" s="2"/>
      <c r="AE40" s="1"/>
      <c r="AF40" s="2"/>
      <c r="AG40" s="1"/>
      <c r="AH40" s="2"/>
      <c r="AI40" s="1"/>
      <c r="AJ40" s="2"/>
      <c r="AK40" s="1"/>
      <c r="AL40" s="2"/>
      <c r="AM40" s="1"/>
      <c r="AN40" s="2"/>
      <c r="AO40" s="1"/>
      <c r="AP40" s="2"/>
      <c r="AQ40" s="1"/>
      <c r="AR40" s="2"/>
      <c r="AS40" s="1"/>
      <c r="AT40" s="2"/>
      <c r="AU40" s="1"/>
      <c r="AV40" s="2"/>
      <c r="AW40" s="1"/>
      <c r="AX40" s="2"/>
      <c r="AY40" s="1"/>
      <c r="AZ40" s="2">
        <v>1.47</v>
      </c>
      <c r="BA40" s="1" t="s">
        <v>29</v>
      </c>
      <c r="BB40" s="2">
        <v>11.43</v>
      </c>
      <c r="BC40" s="1" t="s">
        <v>29</v>
      </c>
      <c r="BD40" s="2">
        <v>0.2</v>
      </c>
      <c r="BE40" s="1" t="s">
        <v>29</v>
      </c>
    </row>
    <row r="41" spans="1:57" ht="18.75" customHeight="1" x14ac:dyDescent="0.4">
      <c r="A41" s="1" t="s">
        <v>68</v>
      </c>
      <c r="B41" s="3"/>
      <c r="C41" s="4"/>
      <c r="D41" s="3"/>
      <c r="E41" s="4"/>
      <c r="F41" s="3"/>
      <c r="G41" s="4"/>
      <c r="H41" s="3"/>
      <c r="I41" s="4"/>
      <c r="J41" s="3"/>
      <c r="K41" s="4"/>
      <c r="L41" s="3"/>
      <c r="M41" s="4"/>
      <c r="N41" s="3"/>
      <c r="O41" s="4"/>
      <c r="P41" s="3"/>
      <c r="Q41" s="4"/>
      <c r="R41" s="3"/>
      <c r="S41" s="4"/>
      <c r="T41" s="3"/>
      <c r="U41" s="4"/>
      <c r="V41" s="3"/>
      <c r="W41" s="4"/>
      <c r="X41" s="3"/>
      <c r="Y41" s="4"/>
      <c r="Z41" s="3"/>
      <c r="AA41" s="4"/>
      <c r="AB41" s="3"/>
      <c r="AC41" s="4"/>
      <c r="AD41" s="3"/>
      <c r="AE41" s="4"/>
      <c r="AF41" s="3"/>
      <c r="AG41" s="4"/>
      <c r="AH41" s="3"/>
      <c r="AI41" s="4"/>
      <c r="AJ41" s="3"/>
      <c r="AK41" s="4"/>
      <c r="AL41" s="3"/>
      <c r="AM41" s="4"/>
      <c r="AN41" s="3"/>
      <c r="AO41" s="4"/>
      <c r="AP41" s="3"/>
      <c r="AQ41" s="4"/>
      <c r="AR41" s="3"/>
      <c r="AS41" s="4"/>
      <c r="AT41" s="3"/>
      <c r="AU41" s="4"/>
      <c r="AV41" s="3"/>
      <c r="AW41" s="4"/>
      <c r="AX41" s="3"/>
      <c r="AY41" s="4"/>
      <c r="AZ41" s="3"/>
      <c r="BA41" s="4"/>
      <c r="BB41" s="3">
        <v>9.6789882711971504</v>
      </c>
      <c r="BC41" s="4" t="s">
        <v>29</v>
      </c>
      <c r="BD41" s="3">
        <v>1.11173158477134</v>
      </c>
      <c r="BE41" s="4" t="s">
        <v>29</v>
      </c>
    </row>
    <row r="42" spans="1:57" ht="18.75" customHeight="1" x14ac:dyDescent="0.4">
      <c r="A42" s="1" t="s">
        <v>69</v>
      </c>
      <c r="B42" s="2"/>
      <c r="C42" s="1"/>
      <c r="D42" s="2"/>
      <c r="E42" s="1"/>
      <c r="F42" s="2"/>
      <c r="G42" s="1"/>
      <c r="H42" s="2"/>
      <c r="I42" s="1"/>
      <c r="J42" s="2"/>
      <c r="K42" s="1"/>
      <c r="L42" s="2"/>
      <c r="M42" s="1"/>
      <c r="N42" s="2"/>
      <c r="O42" s="1"/>
      <c r="P42" s="2"/>
      <c r="Q42" s="1"/>
      <c r="R42" s="2"/>
      <c r="S42" s="1"/>
      <c r="T42" s="2"/>
      <c r="U42" s="1"/>
      <c r="V42" s="2"/>
      <c r="W42" s="1"/>
      <c r="X42" s="2"/>
      <c r="Y42" s="1"/>
      <c r="Z42" s="2">
        <v>-0.35903346847488998</v>
      </c>
      <c r="AA42" s="1" t="s">
        <v>29</v>
      </c>
      <c r="AB42" s="2">
        <v>5.9353833092262098</v>
      </c>
      <c r="AC42" s="1" t="s">
        <v>29</v>
      </c>
      <c r="AD42" s="2">
        <v>1.65214344210988</v>
      </c>
      <c r="AE42" s="1" t="s">
        <v>29</v>
      </c>
      <c r="AF42" s="2">
        <v>0.56165776853105098</v>
      </c>
      <c r="AG42" s="1" t="s">
        <v>29</v>
      </c>
      <c r="AH42" s="2">
        <v>7.4033507744813596</v>
      </c>
      <c r="AI42" s="1" t="s">
        <v>29</v>
      </c>
      <c r="AJ42" s="2">
        <v>8.6216682319274494</v>
      </c>
      <c r="AK42" s="1" t="s">
        <v>29</v>
      </c>
      <c r="AL42" s="2">
        <v>9.0705971264508705</v>
      </c>
      <c r="AM42" s="1" t="s">
        <v>29</v>
      </c>
      <c r="AN42" s="2">
        <v>549.59904844619098</v>
      </c>
      <c r="AO42" s="1" t="s">
        <v>29</v>
      </c>
      <c r="AP42" s="2"/>
      <c r="AQ42" s="1"/>
      <c r="AR42" s="2"/>
      <c r="AS42" s="1"/>
      <c r="AT42" s="2"/>
      <c r="AU42" s="1"/>
      <c r="AV42" s="2"/>
      <c r="AW42" s="1"/>
      <c r="AX42" s="2"/>
      <c r="AY42" s="1"/>
      <c r="AZ42" s="2"/>
      <c r="BA42" s="1"/>
      <c r="BB42" s="2"/>
      <c r="BC42" s="1"/>
      <c r="BD42" s="2"/>
      <c r="BE42" s="1"/>
    </row>
    <row r="43" spans="1:57" ht="18.75" customHeight="1" x14ac:dyDescent="0.4">
      <c r="A43" s="1" t="s">
        <v>70</v>
      </c>
      <c r="B43" s="3"/>
      <c r="C43" s="4"/>
      <c r="D43" s="3"/>
      <c r="E43" s="4"/>
      <c r="F43" s="3"/>
      <c r="G43" s="4"/>
      <c r="H43" s="3"/>
      <c r="I43" s="4"/>
      <c r="J43" s="3"/>
      <c r="K43" s="4"/>
      <c r="L43" s="3"/>
      <c r="M43" s="4"/>
      <c r="N43" s="3"/>
      <c r="O43" s="4"/>
      <c r="P43" s="3"/>
      <c r="Q43" s="4"/>
      <c r="R43" s="3"/>
      <c r="S43" s="4"/>
      <c r="T43" s="3"/>
      <c r="U43" s="4"/>
      <c r="V43" s="3"/>
      <c r="W43" s="4"/>
      <c r="X43" s="3">
        <v>9.9</v>
      </c>
      <c r="Y43" s="4" t="s">
        <v>29</v>
      </c>
      <c r="Z43" s="3">
        <v>-1.5</v>
      </c>
      <c r="AA43" s="4" t="s">
        <v>29</v>
      </c>
      <c r="AB43" s="3">
        <v>-6.7</v>
      </c>
      <c r="AC43" s="4" t="s">
        <v>29</v>
      </c>
      <c r="AD43" s="3">
        <v>-2</v>
      </c>
      <c r="AE43" s="4" t="s">
        <v>29</v>
      </c>
      <c r="AF43" s="3">
        <v>-7.4</v>
      </c>
      <c r="AG43" s="4" t="s">
        <v>29</v>
      </c>
      <c r="AH43" s="3">
        <v>-13.75</v>
      </c>
      <c r="AI43" s="4" t="s">
        <v>29</v>
      </c>
      <c r="AJ43" s="3">
        <v>-10.5</v>
      </c>
      <c r="AK43" s="4" t="s">
        <v>29</v>
      </c>
      <c r="AL43" s="3">
        <v>0.33</v>
      </c>
      <c r="AM43" s="4" t="s">
        <v>29</v>
      </c>
      <c r="AN43" s="3">
        <v>4.2</v>
      </c>
      <c r="AO43" s="4" t="s">
        <v>29</v>
      </c>
      <c r="AP43" s="3">
        <v>4.5</v>
      </c>
      <c r="AQ43" s="4" t="s">
        <v>29</v>
      </c>
      <c r="AR43" s="3">
        <v>7.2</v>
      </c>
      <c r="AS43" s="4" t="s">
        <v>29</v>
      </c>
      <c r="AT43" s="3">
        <v>6.6</v>
      </c>
      <c r="AU43" s="4" t="s">
        <v>29</v>
      </c>
      <c r="AV43" s="3">
        <v>3.6</v>
      </c>
      <c r="AW43" s="4" t="s">
        <v>29</v>
      </c>
      <c r="AX43" s="3">
        <v>1.5</v>
      </c>
      <c r="AY43" s="4" t="s">
        <v>29</v>
      </c>
      <c r="AZ43" s="3">
        <v>6.4</v>
      </c>
      <c r="BA43" s="4" t="s">
        <v>29</v>
      </c>
      <c r="BB43" s="3">
        <v>5.5</v>
      </c>
      <c r="BC43" s="4" t="s">
        <v>29</v>
      </c>
      <c r="BD43" s="3">
        <v>4.2</v>
      </c>
      <c r="BE43" s="4" t="s">
        <v>29</v>
      </c>
    </row>
    <row r="44" spans="1:57" ht="18.75" customHeight="1" x14ac:dyDescent="0.4">
      <c r="A44" s="1" t="s">
        <v>71</v>
      </c>
      <c r="B44" s="2"/>
      <c r="C44" s="1"/>
      <c r="D44" s="2"/>
      <c r="E44" s="1"/>
      <c r="F44" s="2"/>
      <c r="G44" s="1"/>
      <c r="H44" s="2"/>
      <c r="I44" s="1"/>
      <c r="J44" s="2"/>
      <c r="K44" s="1"/>
      <c r="L44" s="2"/>
      <c r="M44" s="1"/>
      <c r="N44" s="2"/>
      <c r="O44" s="1"/>
      <c r="P44" s="2"/>
      <c r="Q44" s="1"/>
      <c r="R44" s="2"/>
      <c r="S44" s="1"/>
      <c r="T44" s="2"/>
      <c r="U44" s="1"/>
      <c r="V44" s="2">
        <v>10.5</v>
      </c>
      <c r="W44" s="1" t="s">
        <v>29</v>
      </c>
      <c r="X44" s="2">
        <v>11.31</v>
      </c>
      <c r="Y44" s="1" t="s">
        <v>29</v>
      </c>
      <c r="Z44" s="2">
        <v>2.9</v>
      </c>
      <c r="AA44" s="1" t="s">
        <v>29</v>
      </c>
      <c r="AB44" s="2">
        <v>2</v>
      </c>
      <c r="AC44" s="1" t="s">
        <v>29</v>
      </c>
      <c r="AD44" s="2">
        <v>7</v>
      </c>
      <c r="AE44" s="1" t="s">
        <v>29</v>
      </c>
      <c r="AF44" s="2">
        <v>1</v>
      </c>
      <c r="AG44" s="1" t="s">
        <v>29</v>
      </c>
      <c r="AH44" s="2">
        <v>-1</v>
      </c>
      <c r="AI44" s="1" t="s">
        <v>29</v>
      </c>
      <c r="AJ44" s="2">
        <v>3.9</v>
      </c>
      <c r="AK44" s="1" t="s">
        <v>29</v>
      </c>
      <c r="AL44" s="2">
        <v>8.57</v>
      </c>
      <c r="AM44" s="1" t="s">
        <v>29</v>
      </c>
      <c r="AN44" s="2">
        <v>12.34</v>
      </c>
      <c r="AO44" s="1" t="s">
        <v>29</v>
      </c>
      <c r="AP44" s="2">
        <v>6.4859254834949596</v>
      </c>
      <c r="AQ44" s="1" t="s">
        <v>29</v>
      </c>
      <c r="AR44" s="2">
        <v>2.7668569372581602</v>
      </c>
      <c r="AS44" s="1" t="s">
        <v>29</v>
      </c>
      <c r="AT44" s="2">
        <v>0.72363972366891205</v>
      </c>
      <c r="AU44" s="1" t="s">
        <v>29</v>
      </c>
      <c r="AV44" s="2">
        <v>3.27949909770027</v>
      </c>
      <c r="AW44" s="1" t="s">
        <v>29</v>
      </c>
      <c r="AX44" s="2">
        <v>5.2747465273902803</v>
      </c>
      <c r="AY44" s="1" t="s">
        <v>29</v>
      </c>
      <c r="AZ44" s="2">
        <v>10.90275833824</v>
      </c>
      <c r="BA44" s="1" t="s">
        <v>29</v>
      </c>
      <c r="BB44" s="2">
        <v>-3.69686591705862</v>
      </c>
      <c r="BC44" s="1" t="s">
        <v>29</v>
      </c>
      <c r="BD44" s="2">
        <v>-2.9266571899730498</v>
      </c>
      <c r="BE44" s="1" t="s">
        <v>29</v>
      </c>
    </row>
    <row r="45" spans="1:57" ht="18.75" customHeight="1" x14ac:dyDescent="0.4">
      <c r="A45" s="1" t="s">
        <v>72</v>
      </c>
      <c r="B45" s="3"/>
      <c r="C45" s="4"/>
      <c r="D45" s="3"/>
      <c r="E45" s="4"/>
      <c r="F45" s="3"/>
      <c r="G45" s="4"/>
      <c r="H45" s="3"/>
      <c r="I45" s="4"/>
      <c r="J45" s="3"/>
      <c r="K45" s="4"/>
      <c r="L45" s="3"/>
      <c r="M45" s="4"/>
      <c r="N45" s="3"/>
      <c r="O45" s="4"/>
      <c r="P45" s="3"/>
      <c r="Q45" s="4"/>
      <c r="R45" s="3"/>
      <c r="S45" s="4"/>
      <c r="T45" s="3"/>
      <c r="U45" s="4"/>
      <c r="V45" s="3"/>
      <c r="W45" s="4"/>
      <c r="X45" s="3"/>
      <c r="Y45" s="4"/>
      <c r="Z45" s="3"/>
      <c r="AA45" s="4"/>
      <c r="AB45" s="3">
        <v>2.5</v>
      </c>
      <c r="AC45" s="4" t="s">
        <v>29</v>
      </c>
      <c r="AD45" s="3">
        <v>1.8</v>
      </c>
      <c r="AE45" s="4" t="s">
        <v>29</v>
      </c>
      <c r="AF45" s="3">
        <v>2.2999999999999998</v>
      </c>
      <c r="AG45" s="4" t="s">
        <v>29</v>
      </c>
      <c r="AH45" s="3">
        <v>7.4</v>
      </c>
      <c r="AI45" s="4" t="s">
        <v>29</v>
      </c>
      <c r="AJ45" s="3">
        <v>5</v>
      </c>
      <c r="AK45" s="4" t="s">
        <v>29</v>
      </c>
      <c r="AL45" s="3">
        <v>6.5</v>
      </c>
      <c r="AM45" s="4" t="s">
        <v>29</v>
      </c>
      <c r="AN45" s="3">
        <v>1.1000000000000001</v>
      </c>
      <c r="AO45" s="4" t="s">
        <v>29</v>
      </c>
      <c r="AP45" s="3">
        <v>-0.4</v>
      </c>
      <c r="AQ45" s="4" t="s">
        <v>29</v>
      </c>
      <c r="AR45" s="3">
        <v>4.4000000000000004</v>
      </c>
      <c r="AS45" s="4" t="s">
        <v>29</v>
      </c>
      <c r="AT45" s="3">
        <v>3.29</v>
      </c>
      <c r="AU45" s="4" t="s">
        <v>29</v>
      </c>
      <c r="AV45" s="3">
        <v>1.45</v>
      </c>
      <c r="AW45" s="4" t="s">
        <v>29</v>
      </c>
      <c r="AX45" s="3">
        <v>3.92</v>
      </c>
      <c r="AY45" s="4" t="s">
        <v>29</v>
      </c>
      <c r="AZ45" s="3">
        <v>2.4</v>
      </c>
      <c r="BA45" s="4" t="s">
        <v>29</v>
      </c>
      <c r="BB45" s="3">
        <v>4.76</v>
      </c>
      <c r="BC45" s="4" t="s">
        <v>29</v>
      </c>
      <c r="BD45" s="3">
        <v>2.94</v>
      </c>
      <c r="BE45" s="4" t="s">
        <v>29</v>
      </c>
    </row>
    <row r="46" spans="1:57" ht="18.75" customHeight="1" x14ac:dyDescent="0.4">
      <c r="A46" s="1" t="s">
        <v>73</v>
      </c>
      <c r="B46" s="2"/>
      <c r="C46" s="1"/>
      <c r="D46" s="2"/>
      <c r="E46" s="1"/>
      <c r="F46" s="2"/>
      <c r="G46" s="1"/>
      <c r="H46" s="2"/>
      <c r="I46" s="1"/>
      <c r="J46" s="2"/>
      <c r="K46" s="1"/>
      <c r="L46" s="2"/>
      <c r="M46" s="1"/>
      <c r="N46" s="2"/>
      <c r="O46" s="1"/>
      <c r="P46" s="2"/>
      <c r="Q46" s="1"/>
      <c r="R46" s="2"/>
      <c r="S46" s="1"/>
      <c r="T46" s="2"/>
      <c r="U46" s="1"/>
      <c r="V46" s="2"/>
      <c r="W46" s="1"/>
      <c r="X46" s="2"/>
      <c r="Y46" s="1"/>
      <c r="Z46" s="2"/>
      <c r="AA46" s="1"/>
      <c r="AB46" s="2"/>
      <c r="AC46" s="1"/>
      <c r="AD46" s="2">
        <v>11.1111111111111</v>
      </c>
      <c r="AE46" s="1" t="s">
        <v>29</v>
      </c>
      <c r="AF46" s="2"/>
      <c r="AG46" s="1"/>
      <c r="AH46" s="2">
        <v>5</v>
      </c>
      <c r="AI46" s="1" t="s">
        <v>29</v>
      </c>
      <c r="AJ46" s="2">
        <v>4.7619047619047601</v>
      </c>
      <c r="AK46" s="1" t="s">
        <v>29</v>
      </c>
      <c r="AL46" s="2">
        <v>9.0909090909090899</v>
      </c>
      <c r="AM46" s="1" t="s">
        <v>29</v>
      </c>
      <c r="AN46" s="2">
        <v>-4.2</v>
      </c>
      <c r="AO46" s="1" t="s">
        <v>29</v>
      </c>
      <c r="AP46" s="2"/>
      <c r="AQ46" s="1"/>
      <c r="AR46" s="2"/>
      <c r="AS46" s="1"/>
      <c r="AT46" s="2"/>
      <c r="AU46" s="1"/>
      <c r="AV46" s="2"/>
      <c r="AW46" s="1"/>
      <c r="AX46" s="2"/>
      <c r="AY46" s="1"/>
      <c r="AZ46" s="2"/>
      <c r="BA46" s="1"/>
      <c r="BB46" s="2"/>
      <c r="BC46" s="1"/>
      <c r="BD46" s="2"/>
      <c r="BE46" s="1"/>
    </row>
    <row r="47" spans="1:57" ht="18.75" customHeight="1" x14ac:dyDescent="0.4">
      <c r="A47" s="1" t="s">
        <v>74</v>
      </c>
      <c r="B47" s="3"/>
      <c r="C47" s="4"/>
      <c r="D47" s="3"/>
      <c r="E47" s="4"/>
      <c r="F47" s="3"/>
      <c r="G47" s="4"/>
      <c r="H47" s="3"/>
      <c r="I47" s="4"/>
      <c r="J47" s="3"/>
      <c r="K47" s="4"/>
      <c r="L47" s="3"/>
      <c r="M47" s="4"/>
      <c r="N47" s="3"/>
      <c r="O47" s="4"/>
      <c r="P47" s="3"/>
      <c r="Q47" s="4"/>
      <c r="R47" s="3"/>
      <c r="S47" s="4"/>
      <c r="T47" s="3"/>
      <c r="U47" s="4"/>
      <c r="V47" s="3"/>
      <c r="W47" s="4"/>
      <c r="X47" s="3"/>
      <c r="Y47" s="4"/>
      <c r="Z47" s="3"/>
      <c r="AA47" s="4"/>
      <c r="AB47" s="3"/>
      <c r="AC47" s="4"/>
      <c r="AD47" s="3"/>
      <c r="AE47" s="4"/>
      <c r="AF47" s="3"/>
      <c r="AG47" s="4"/>
      <c r="AH47" s="3"/>
      <c r="AI47" s="4"/>
      <c r="AJ47" s="3"/>
      <c r="AK47" s="4"/>
      <c r="AL47" s="3"/>
      <c r="AM47" s="4"/>
      <c r="AN47" s="3"/>
      <c r="AO47" s="4"/>
      <c r="AP47" s="3"/>
      <c r="AQ47" s="4"/>
      <c r="AR47" s="3">
        <v>9.0717299578058999</v>
      </c>
      <c r="AS47" s="4" t="s">
        <v>29</v>
      </c>
      <c r="AT47" s="3">
        <v>4.4777562862669003</v>
      </c>
      <c r="AU47" s="4" t="s">
        <v>29</v>
      </c>
      <c r="AV47" s="3">
        <v>9.93</v>
      </c>
      <c r="AW47" s="4" t="s">
        <v>29</v>
      </c>
      <c r="AX47" s="3">
        <v>30.4</v>
      </c>
      <c r="AY47" s="4" t="s">
        <v>29</v>
      </c>
      <c r="AZ47" s="3">
        <v>59.715945771465499</v>
      </c>
      <c r="BA47" s="4" t="s">
        <v>29</v>
      </c>
      <c r="BB47" s="3">
        <v>167.9</v>
      </c>
      <c r="BC47" s="4" t="s">
        <v>29</v>
      </c>
      <c r="BD47" s="3">
        <v>75.5</v>
      </c>
      <c r="BE47" s="4" t="s">
        <v>29</v>
      </c>
    </row>
    <row r="48" spans="1:57" ht="18.75" customHeight="1" x14ac:dyDescent="0.4">
      <c r="A48" s="1" t="s">
        <v>75</v>
      </c>
      <c r="B48" s="2"/>
      <c r="C48" s="1"/>
      <c r="D48" s="2"/>
      <c r="E48" s="1"/>
      <c r="F48" s="2"/>
      <c r="G48" s="1"/>
      <c r="H48" s="2"/>
      <c r="I48" s="1"/>
      <c r="J48" s="2"/>
      <c r="K48" s="1"/>
      <c r="L48" s="2"/>
      <c r="M48" s="1"/>
      <c r="N48" s="2"/>
      <c r="O48" s="1"/>
      <c r="P48" s="2"/>
      <c r="Q48" s="1"/>
      <c r="R48" s="2"/>
      <c r="S48" s="1"/>
      <c r="T48" s="2"/>
      <c r="U48" s="1"/>
      <c r="V48" s="2"/>
      <c r="W48" s="1"/>
      <c r="X48" s="2"/>
      <c r="Y48" s="1"/>
      <c r="Z48" s="2"/>
      <c r="AA48" s="1"/>
      <c r="AB48" s="2"/>
      <c r="AC48" s="1"/>
      <c r="AD48" s="2"/>
      <c r="AE48" s="1"/>
      <c r="AF48" s="2"/>
      <c r="AG48" s="1"/>
      <c r="AH48" s="2"/>
      <c r="AI48" s="1"/>
      <c r="AJ48" s="2">
        <v>93.415923070258998</v>
      </c>
      <c r="AK48" s="1" t="s">
        <v>29</v>
      </c>
      <c r="AL48" s="2">
        <v>104.773455774062</v>
      </c>
      <c r="AM48" s="1" t="s">
        <v>29</v>
      </c>
      <c r="AN48" s="2">
        <v>95.313176817118602</v>
      </c>
      <c r="AO48" s="1" t="s">
        <v>29</v>
      </c>
      <c r="AP48" s="2">
        <v>84.75</v>
      </c>
      <c r="AQ48" s="1" t="s">
        <v>29</v>
      </c>
      <c r="AR48" s="2">
        <v>95.52</v>
      </c>
      <c r="AS48" s="1" t="s">
        <v>29</v>
      </c>
      <c r="AT48" s="2">
        <v>7.0770519262981697</v>
      </c>
      <c r="AU48" s="1" t="s">
        <v>29</v>
      </c>
      <c r="AV48" s="2">
        <v>0.997262416894795</v>
      </c>
      <c r="AW48" s="1" t="s">
        <v>29</v>
      </c>
      <c r="AX48" s="2">
        <v>5.2081316553727097</v>
      </c>
      <c r="AY48" s="1" t="s">
        <v>29</v>
      </c>
      <c r="AZ48" s="2">
        <v>-4.4718439455281596</v>
      </c>
      <c r="BA48" s="1" t="s">
        <v>29</v>
      </c>
      <c r="BB48" s="2">
        <v>-5.1049894047389701</v>
      </c>
      <c r="BC48" s="1" t="s">
        <v>29</v>
      </c>
      <c r="BD48" s="2">
        <v>7.0239545269996002</v>
      </c>
      <c r="BE48" s="1" t="s">
        <v>29</v>
      </c>
    </row>
    <row r="49" spans="1:57" ht="18.75" customHeight="1" x14ac:dyDescent="0.4">
      <c r="A49" s="1" t="s">
        <v>76</v>
      </c>
      <c r="B49" s="3"/>
      <c r="C49" s="4"/>
      <c r="D49" s="3"/>
      <c r="E49" s="4"/>
      <c r="F49" s="3"/>
      <c r="G49" s="4"/>
      <c r="H49" s="3"/>
      <c r="I49" s="4"/>
      <c r="J49" s="3"/>
      <c r="K49" s="4"/>
      <c r="L49" s="3"/>
      <c r="M49" s="4"/>
      <c r="N49" s="3"/>
      <c r="O49" s="4"/>
      <c r="P49" s="3"/>
      <c r="Q49" s="4"/>
      <c r="R49" s="3"/>
      <c r="S49" s="4"/>
      <c r="T49" s="3"/>
      <c r="U49" s="4"/>
      <c r="V49" s="3"/>
      <c r="W49" s="4"/>
      <c r="X49" s="3"/>
      <c r="Y49" s="4"/>
      <c r="Z49" s="3"/>
      <c r="AA49" s="4"/>
      <c r="AB49" s="3"/>
      <c r="AC49" s="4"/>
      <c r="AD49" s="3"/>
      <c r="AE49" s="4"/>
      <c r="AF49" s="3"/>
      <c r="AG49" s="4"/>
      <c r="AH49" s="3"/>
      <c r="AI49" s="4"/>
      <c r="AJ49" s="3"/>
      <c r="AK49" s="4"/>
      <c r="AL49" s="3"/>
      <c r="AM49" s="4"/>
      <c r="AN49" s="3"/>
      <c r="AO49" s="4"/>
      <c r="AP49" s="3"/>
      <c r="AQ49" s="4"/>
      <c r="AR49" s="3">
        <v>104.4</v>
      </c>
      <c r="AS49" s="4" t="s">
        <v>29</v>
      </c>
      <c r="AT49" s="3">
        <v>105.1</v>
      </c>
      <c r="AU49" s="4" t="s">
        <v>29</v>
      </c>
      <c r="AV49" s="3">
        <v>103.1</v>
      </c>
      <c r="AW49" s="4" t="s">
        <v>29</v>
      </c>
      <c r="AX49" s="3">
        <v>111.8</v>
      </c>
      <c r="AY49" s="4" t="s">
        <v>29</v>
      </c>
      <c r="AZ49" s="3">
        <v>131.5</v>
      </c>
      <c r="BA49" s="4" t="s">
        <v>29</v>
      </c>
      <c r="BB49" s="3">
        <v>147.1</v>
      </c>
      <c r="BC49" s="4" t="s">
        <v>29</v>
      </c>
      <c r="BD49" s="3">
        <v>170.9</v>
      </c>
      <c r="BE49" s="4" t="s">
        <v>29</v>
      </c>
    </row>
    <row r="50" spans="1:57" ht="18.75" customHeight="1" x14ac:dyDescent="0.4">
      <c r="A50" s="1" t="s">
        <v>77</v>
      </c>
      <c r="B50" s="2"/>
      <c r="C50" s="1"/>
      <c r="D50" s="2"/>
      <c r="E50" s="1"/>
      <c r="F50" s="2"/>
      <c r="G50" s="1"/>
      <c r="H50" s="2"/>
      <c r="I50" s="1"/>
      <c r="J50" s="2"/>
      <c r="K50" s="1"/>
      <c r="L50" s="2"/>
      <c r="M50" s="1"/>
      <c r="N50" s="2"/>
      <c r="O50" s="1"/>
      <c r="P50" s="2"/>
      <c r="Q50" s="1"/>
      <c r="R50" s="2"/>
      <c r="S50" s="1"/>
      <c r="T50" s="2"/>
      <c r="U50" s="1"/>
      <c r="V50" s="2"/>
      <c r="W50" s="1"/>
      <c r="X50" s="2"/>
      <c r="Y50" s="1"/>
      <c r="Z50" s="2"/>
      <c r="AA50" s="1"/>
      <c r="AB50" s="2"/>
      <c r="AC50" s="1"/>
      <c r="AD50" s="2">
        <v>8.0999999999999996E-3</v>
      </c>
      <c r="AE50" s="1" t="s">
        <v>29</v>
      </c>
      <c r="AF50" s="2">
        <v>-1.6500000000000001E-2</v>
      </c>
      <c r="AG50" s="1" t="s">
        <v>29</v>
      </c>
      <c r="AH50" s="2">
        <v>1.6E-2</v>
      </c>
      <c r="AI50" s="1" t="s">
        <v>29</v>
      </c>
      <c r="AJ50" s="2">
        <v>2.9700000000000001E-2</v>
      </c>
      <c r="AK50" s="1" t="s">
        <v>29</v>
      </c>
      <c r="AL50" s="2">
        <v>7.6971567719999996</v>
      </c>
      <c r="AM50" s="1" t="s">
        <v>29</v>
      </c>
      <c r="AN50" s="2">
        <v>6.9134372730000004</v>
      </c>
      <c r="AO50" s="1" t="s">
        <v>29</v>
      </c>
      <c r="AP50" s="2">
        <v>5.1627808809999998</v>
      </c>
      <c r="AQ50" s="1" t="s">
        <v>29</v>
      </c>
      <c r="AR50" s="2">
        <v>4.5615562970000001</v>
      </c>
      <c r="AS50" s="1" t="s">
        <v>29</v>
      </c>
      <c r="AT50" s="2">
        <v>1.95237295</v>
      </c>
      <c r="AU50" s="1" t="s">
        <v>29</v>
      </c>
      <c r="AV50" s="2">
        <v>0.89802911200000002</v>
      </c>
      <c r="AW50" s="1" t="s">
        <v>29</v>
      </c>
      <c r="AX50" s="2">
        <v>6.9851835500000004</v>
      </c>
      <c r="AY50" s="1" t="s">
        <v>29</v>
      </c>
      <c r="AZ50" s="2">
        <v>8.1179997190000002</v>
      </c>
      <c r="BA50" s="1" t="s">
        <v>29</v>
      </c>
      <c r="BB50" s="2">
        <v>8.1</v>
      </c>
      <c r="BC50" s="1" t="s">
        <v>29</v>
      </c>
      <c r="BD50" s="2">
        <v>-2.7</v>
      </c>
      <c r="BE50" s="1" t="s">
        <v>29</v>
      </c>
    </row>
    <row r="51" spans="1:57" ht="19.5" customHeight="1" x14ac:dyDescent="0.4">
      <c r="A51" s="1" t="s">
        <v>78</v>
      </c>
      <c r="B51" s="3"/>
      <c r="C51" s="4"/>
      <c r="D51" s="3"/>
      <c r="E51" s="4"/>
      <c r="F51" s="3"/>
      <c r="G51" s="4"/>
      <c r="H51" s="3"/>
      <c r="I51" s="4"/>
      <c r="J51" s="3"/>
      <c r="K51" s="4"/>
      <c r="L51" s="3"/>
      <c r="M51" s="4"/>
      <c r="N51" s="3"/>
      <c r="O51" s="4"/>
      <c r="P51" s="3"/>
      <c r="Q51" s="4"/>
      <c r="R51" s="3"/>
      <c r="S51" s="4"/>
      <c r="T51" s="3">
        <v>11.7646428868721</v>
      </c>
      <c r="U51" s="4" t="s">
        <v>29</v>
      </c>
      <c r="V51" s="3">
        <v>5.0550555261808299</v>
      </c>
      <c r="W51" s="4" t="s">
        <v>29</v>
      </c>
      <c r="X51" s="3">
        <v>-2.1913961902598098</v>
      </c>
      <c r="Y51" s="4" t="s">
        <v>29</v>
      </c>
      <c r="Z51" s="3">
        <v>-9.3285133186062996</v>
      </c>
      <c r="AA51" s="4" t="s">
        <v>29</v>
      </c>
      <c r="AB51" s="3">
        <v>-6.9685551471715499</v>
      </c>
      <c r="AC51" s="4" t="s">
        <v>29</v>
      </c>
      <c r="AD51" s="3">
        <v>-3.1614679839238899</v>
      </c>
      <c r="AE51" s="4" t="s">
        <v>29</v>
      </c>
      <c r="AF51" s="3">
        <v>-4.9056343304552197</v>
      </c>
      <c r="AG51" s="4" t="s">
        <v>29</v>
      </c>
      <c r="AH51" s="3">
        <v>3.1616076120841301</v>
      </c>
      <c r="AI51" s="4" t="s">
        <v>29</v>
      </c>
      <c r="AJ51" s="3">
        <v>8.0904951901187001</v>
      </c>
      <c r="AK51" s="4" t="s">
        <v>29</v>
      </c>
      <c r="AL51" s="3">
        <v>5.1220584294851204</v>
      </c>
      <c r="AM51" s="4" t="s">
        <v>29</v>
      </c>
      <c r="AN51" s="3">
        <v>6.3064402719778201</v>
      </c>
      <c r="AO51" s="4" t="s">
        <v>29</v>
      </c>
      <c r="AP51" s="3">
        <v>5.5106693897625396</v>
      </c>
      <c r="AQ51" s="4" t="s">
        <v>29</v>
      </c>
      <c r="AR51" s="3">
        <v>6.4153145603359496</v>
      </c>
      <c r="AS51" s="4" t="s">
        <v>29</v>
      </c>
      <c r="AT51" s="3">
        <v>5.8337321212772597</v>
      </c>
      <c r="AU51" s="4" t="s">
        <v>29</v>
      </c>
      <c r="AV51" s="3">
        <v>4.8458106170153696</v>
      </c>
      <c r="AW51" s="4" t="s">
        <v>29</v>
      </c>
      <c r="AX51" s="3">
        <v>9.4928376825369494</v>
      </c>
      <c r="AY51" s="4" t="s">
        <v>29</v>
      </c>
      <c r="AZ51" s="3">
        <v>15.876968499414</v>
      </c>
      <c r="BA51" s="4" t="s">
        <v>29</v>
      </c>
      <c r="BB51" s="3">
        <v>9.9051834887762897</v>
      </c>
      <c r="BC51" s="4" t="s">
        <v>29</v>
      </c>
      <c r="BD51" s="3">
        <v>2.63984615283076</v>
      </c>
      <c r="BE51" s="4" t="s">
        <v>29</v>
      </c>
    </row>
  </sheetData>
  <mergeCells count="28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Z1:BA1"/>
    <mergeCell ref="BB1:BC1"/>
    <mergeCell ref="BD1:BE1"/>
    <mergeCell ref="AP1:AQ1"/>
    <mergeCell ref="AR1:AS1"/>
    <mergeCell ref="AT1:AU1"/>
    <mergeCell ref="AV1:AW1"/>
    <mergeCell ref="AX1:AY1"/>
  </mergeCells>
  <pageMargins left="1.18" right="0.79" top="0.79" bottom="0.79" header="0" footer="0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59"/>
  <sheetViews>
    <sheetView topLeftCell="A10" workbookViewId="0">
      <selection activeCell="AB29" sqref="AB29"/>
    </sheetView>
  </sheetViews>
  <sheetFormatPr defaultRowHeight="13.5" x14ac:dyDescent="0.4"/>
  <cols>
    <col min="1" max="1" width="9" style="8"/>
  </cols>
  <sheetData>
    <row r="1" spans="1:51" ht="67.5" x14ac:dyDescent="0.4">
      <c r="A1" s="7" t="s">
        <v>79</v>
      </c>
      <c r="B1" s="5" t="s">
        <v>28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  <c r="N1" s="5" t="s">
        <v>41</v>
      </c>
      <c r="O1" s="5" t="s">
        <v>42</v>
      </c>
      <c r="P1" s="5" t="s">
        <v>43</v>
      </c>
      <c r="Q1" s="5" t="s">
        <v>44</v>
      </c>
      <c r="R1" s="5" t="s">
        <v>45</v>
      </c>
      <c r="S1" s="5" t="s">
        <v>46</v>
      </c>
      <c r="T1" s="5" t="s">
        <v>47</v>
      </c>
      <c r="U1" s="5" t="s">
        <v>48</v>
      </c>
      <c r="V1" s="5" t="s">
        <v>49</v>
      </c>
      <c r="W1" s="5" t="s">
        <v>50</v>
      </c>
      <c r="X1" s="5" t="s">
        <v>51</v>
      </c>
      <c r="Y1" s="5" t="s">
        <v>52</v>
      </c>
      <c r="Z1" s="5" t="s">
        <v>53</v>
      </c>
      <c r="AA1" s="5" t="s">
        <v>54</v>
      </c>
      <c r="AB1" s="5" t="s">
        <v>55</v>
      </c>
      <c r="AC1" s="5" t="s">
        <v>56</v>
      </c>
      <c r="AD1" s="5" t="s">
        <v>57</v>
      </c>
      <c r="AE1" s="5" t="s">
        <v>58</v>
      </c>
      <c r="AF1" s="5" t="s">
        <v>59</v>
      </c>
      <c r="AG1" s="5" t="s">
        <v>60</v>
      </c>
      <c r="AH1" s="5" t="s">
        <v>61</v>
      </c>
      <c r="AI1" s="5" t="s">
        <v>62</v>
      </c>
      <c r="AJ1" s="5" t="s">
        <v>63</v>
      </c>
      <c r="AK1" s="5" t="s">
        <v>64</v>
      </c>
      <c r="AL1" s="5" t="s">
        <v>65</v>
      </c>
      <c r="AM1" s="5" t="s">
        <v>66</v>
      </c>
      <c r="AN1" s="5" t="s">
        <v>67</v>
      </c>
      <c r="AO1" s="5" t="s">
        <v>68</v>
      </c>
      <c r="AP1" s="5" t="s">
        <v>69</v>
      </c>
      <c r="AQ1" s="5" t="s">
        <v>70</v>
      </c>
      <c r="AR1" s="5" t="s">
        <v>71</v>
      </c>
      <c r="AS1" s="5" t="s">
        <v>72</v>
      </c>
      <c r="AT1" s="5" t="s">
        <v>73</v>
      </c>
      <c r="AU1" s="5" t="s">
        <v>74</v>
      </c>
      <c r="AV1" s="5" t="s">
        <v>75</v>
      </c>
      <c r="AW1" s="5" t="s">
        <v>76</v>
      </c>
      <c r="AX1" s="5" t="s">
        <v>77</v>
      </c>
      <c r="AY1" s="5" t="s">
        <v>78</v>
      </c>
    </row>
    <row r="2" spans="1:51" x14ac:dyDescent="0.4">
      <c r="A2" s="8">
        <v>1996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</row>
    <row r="3" spans="1:51" x14ac:dyDescent="0.4">
      <c r="A3" s="8">
        <v>1997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</row>
    <row r="4" spans="1:51" x14ac:dyDescent="0.4">
      <c r="A4" s="8">
        <v>1998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</row>
    <row r="5" spans="1:51" x14ac:dyDescent="0.4">
      <c r="A5" s="8">
        <v>1999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</row>
    <row r="6" spans="1:51" x14ac:dyDescent="0.4">
      <c r="A6" s="8">
        <v>2000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</row>
    <row r="7" spans="1:51" x14ac:dyDescent="0.4">
      <c r="A7" s="8">
        <v>2001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</row>
    <row r="8" spans="1:51" x14ac:dyDescent="0.4">
      <c r="A8" s="8">
        <v>2002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</row>
    <row r="9" spans="1:51" x14ac:dyDescent="0.4">
      <c r="A9" s="8">
        <v>2003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</row>
    <row r="10" spans="1:51" x14ac:dyDescent="0.4">
      <c r="A10" s="8">
        <v>2004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</row>
    <row r="11" spans="1:51" x14ac:dyDescent="0.4">
      <c r="A11" s="8">
        <v>2005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</row>
    <row r="12" spans="1:51" x14ac:dyDescent="0.4">
      <c r="A12" s="8">
        <v>2006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</row>
    <row r="13" spans="1:51" x14ac:dyDescent="0.4">
      <c r="A13" s="8">
        <v>2007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10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</row>
    <row r="14" spans="1:51" x14ac:dyDescent="0.4">
      <c r="A14" s="8">
        <v>2008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10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</row>
    <row r="15" spans="1:51" x14ac:dyDescent="0.4">
      <c r="A15" s="8">
        <v>2009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</row>
    <row r="16" spans="1:51" x14ac:dyDescent="0.4">
      <c r="A16" s="8">
        <v>2010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</row>
    <row r="17" spans="1:51" x14ac:dyDescent="0.4">
      <c r="A17" s="8">
        <v>2011</v>
      </c>
      <c r="B17" s="6">
        <v>-1.6</v>
      </c>
      <c r="C17" s="6">
        <v>-0.04</v>
      </c>
      <c r="D17" s="6">
        <v>4.9000000000000004</v>
      </c>
      <c r="E17" s="6"/>
      <c r="F17" s="6">
        <v>3.1373058920000001</v>
      </c>
      <c r="G17" s="6">
        <v>16.28</v>
      </c>
      <c r="H17" s="6"/>
      <c r="I17" s="6">
        <v>11.89</v>
      </c>
      <c r="J17" s="6"/>
      <c r="K17" s="6">
        <v>0.2</v>
      </c>
      <c r="L17" s="6">
        <v>-6.6055506894491502</v>
      </c>
      <c r="M17" s="6">
        <v>1</v>
      </c>
      <c r="N17" s="6">
        <v>3.71</v>
      </c>
      <c r="O17" s="6">
        <v>2.4</v>
      </c>
      <c r="P17" s="6">
        <v>-6.62815099832864</v>
      </c>
      <c r="Q17" s="6"/>
      <c r="R17" s="6"/>
      <c r="S17" s="6">
        <v>0.05</v>
      </c>
      <c r="T17" s="6"/>
      <c r="U17" s="6">
        <v>3.9827771797631901</v>
      </c>
      <c r="V17" s="6">
        <v>-2.4</v>
      </c>
      <c r="W17" s="6">
        <v>8.0195929220042892</v>
      </c>
      <c r="X17" s="6">
        <v>0.886699507</v>
      </c>
      <c r="Y17" s="6">
        <v>7.2</v>
      </c>
      <c r="Z17" s="6">
        <v>5.6</v>
      </c>
      <c r="AA17" s="6">
        <v>1.46206963484995</v>
      </c>
      <c r="AB17" s="6"/>
      <c r="AC17" s="6"/>
      <c r="AD17" s="6"/>
      <c r="AE17" s="6"/>
      <c r="AF17" s="6">
        <v>0.95389684779996198</v>
      </c>
      <c r="AG17" s="6"/>
      <c r="AH17" s="6">
        <v>-1.8271032639665099</v>
      </c>
      <c r="AI17" s="6">
        <v>9</v>
      </c>
      <c r="AJ17" s="6">
        <v>-1.2307630794417299</v>
      </c>
      <c r="AK17" s="6">
        <v>-7.4945861971565702</v>
      </c>
      <c r="AL17" s="6">
        <v>5.8</v>
      </c>
      <c r="AM17" s="6"/>
      <c r="AN17" s="6"/>
      <c r="AO17" s="6"/>
      <c r="AP17" s="6">
        <v>0.56165776853105098</v>
      </c>
      <c r="AQ17" s="6">
        <v>-7.4</v>
      </c>
      <c r="AR17" s="6">
        <v>1</v>
      </c>
      <c r="AS17" s="6">
        <v>2.2999999999999998</v>
      </c>
      <c r="AT17" s="10">
        <f>AVERAGE(AT16,AT18)</f>
        <v>5</v>
      </c>
      <c r="AU17" s="6"/>
      <c r="AV17" s="6"/>
      <c r="AW17" s="6"/>
      <c r="AX17" s="6">
        <v>-1.6500000000000001E-2</v>
      </c>
      <c r="AY17" s="6">
        <v>-4.9056343304552197</v>
      </c>
    </row>
    <row r="18" spans="1:51" x14ac:dyDescent="0.4">
      <c r="A18" s="8">
        <v>2012</v>
      </c>
      <c r="B18" s="6">
        <v>3.5</v>
      </c>
      <c r="C18" s="6">
        <v>0.03</v>
      </c>
      <c r="D18" s="6">
        <v>11.5</v>
      </c>
      <c r="E18" s="6"/>
      <c r="F18" s="6">
        <v>2.5033768570000001</v>
      </c>
      <c r="G18" s="6">
        <v>10.08</v>
      </c>
      <c r="H18" s="6"/>
      <c r="I18" s="6">
        <v>23.6</v>
      </c>
      <c r="J18" s="6">
        <v>46.679499518767997</v>
      </c>
      <c r="K18" s="6">
        <v>-1.6</v>
      </c>
      <c r="L18" s="6">
        <v>1.97956985614021</v>
      </c>
      <c r="M18" s="6">
        <v>2.7</v>
      </c>
      <c r="N18" s="6">
        <v>-2.0699999999999998</v>
      </c>
      <c r="O18" s="6">
        <v>3</v>
      </c>
      <c r="P18" s="6">
        <v>-12.7696189581787</v>
      </c>
      <c r="Q18" s="6"/>
      <c r="R18" s="6"/>
      <c r="S18" s="6">
        <v>6.8000000000000005E-2</v>
      </c>
      <c r="T18" s="6"/>
      <c r="U18" s="6">
        <v>8.6956521739130395</v>
      </c>
      <c r="V18" s="6">
        <v>-7.1</v>
      </c>
      <c r="W18" s="6">
        <v>9.2243884169916495</v>
      </c>
      <c r="X18" s="6">
        <v>-0.25845605645779002</v>
      </c>
      <c r="Y18" s="6">
        <v>8.6</v>
      </c>
      <c r="Z18" s="6">
        <v>-1.2</v>
      </c>
      <c r="AA18" s="6">
        <v>6.0911143602545001</v>
      </c>
      <c r="AB18" s="6"/>
      <c r="AC18" s="6">
        <v>2.89825492397184</v>
      </c>
      <c r="AD18" s="6"/>
      <c r="AE18" s="6">
        <v>-13.4629768137622</v>
      </c>
      <c r="AF18" s="6">
        <v>1.5675647929590799</v>
      </c>
      <c r="AG18" s="6"/>
      <c r="AH18" s="6">
        <v>-4.5495952427997501</v>
      </c>
      <c r="AI18" s="6">
        <v>7.7</v>
      </c>
      <c r="AJ18" s="6">
        <v>-6.9519388214294304</v>
      </c>
      <c r="AK18" s="6">
        <v>-4.0101781170483504</v>
      </c>
      <c r="AL18" s="6">
        <v>12.1</v>
      </c>
      <c r="AM18" s="6"/>
      <c r="AN18" s="6"/>
      <c r="AO18" s="6"/>
      <c r="AP18" s="6">
        <v>7.4033507744813596</v>
      </c>
      <c r="AQ18" s="6">
        <v>-13.75</v>
      </c>
      <c r="AR18" s="6">
        <v>-1</v>
      </c>
      <c r="AS18" s="6">
        <v>7.4</v>
      </c>
      <c r="AT18" s="6">
        <v>5</v>
      </c>
      <c r="AU18" s="6"/>
      <c r="AV18" s="6"/>
      <c r="AW18" s="6"/>
      <c r="AX18" s="6">
        <v>1.6E-2</v>
      </c>
      <c r="AY18" s="6">
        <v>3.1616076120841301</v>
      </c>
    </row>
    <row r="19" spans="1:51" x14ac:dyDescent="0.4">
      <c r="A19" s="8">
        <v>2013</v>
      </c>
      <c r="B19" s="6">
        <v>3</v>
      </c>
      <c r="C19" s="6">
        <v>0.1</v>
      </c>
      <c r="D19" s="6">
        <v>4.0999999999999996</v>
      </c>
      <c r="E19" s="6"/>
      <c r="F19" s="6">
        <v>1.707809892</v>
      </c>
      <c r="G19" s="6">
        <v>8.7100000000000009</v>
      </c>
      <c r="H19" s="6"/>
      <c r="I19" s="6">
        <v>8.64</v>
      </c>
      <c r="J19" s="6">
        <v>39.041994750656201</v>
      </c>
      <c r="K19" s="6">
        <v>-4</v>
      </c>
      <c r="L19" s="6">
        <v>3.57067455000259</v>
      </c>
      <c r="M19" s="6">
        <v>0.9</v>
      </c>
      <c r="N19" s="6">
        <v>-1.54</v>
      </c>
      <c r="O19" s="6">
        <v>3</v>
      </c>
      <c r="P19" s="6">
        <v>-9.6362473659612693</v>
      </c>
      <c r="Q19" s="6"/>
      <c r="R19" s="6"/>
      <c r="S19" s="6">
        <v>0.115</v>
      </c>
      <c r="T19" s="6"/>
      <c r="U19" s="6">
        <v>7.3333333333333499</v>
      </c>
      <c r="V19" s="6">
        <v>-6.4</v>
      </c>
      <c r="W19" s="6">
        <v>12.025534279821599</v>
      </c>
      <c r="X19" s="6">
        <v>0.37011884651828197</v>
      </c>
      <c r="Y19" s="6">
        <v>29.3</v>
      </c>
      <c r="Z19" s="6">
        <v>3</v>
      </c>
      <c r="AA19" s="6">
        <v>-1.3777061331654299</v>
      </c>
      <c r="AB19" s="6"/>
      <c r="AC19" s="6">
        <v>4.0999999999999996</v>
      </c>
      <c r="AD19" s="6"/>
      <c r="AE19" s="6">
        <v>6.8280034572169503</v>
      </c>
      <c r="AF19" s="6">
        <v>0.56672488619962103</v>
      </c>
      <c r="AG19" s="6"/>
      <c r="AH19" s="6">
        <v>-2.47503835903226</v>
      </c>
      <c r="AI19" s="6">
        <v>-0.6</v>
      </c>
      <c r="AJ19" s="6">
        <v>1.4717199315473799</v>
      </c>
      <c r="AK19" s="6">
        <v>0.61499310783585903</v>
      </c>
      <c r="AL19" s="6">
        <v>3.6</v>
      </c>
      <c r="AM19" s="6"/>
      <c r="AN19" s="6"/>
      <c r="AO19" s="6"/>
      <c r="AP19" s="6">
        <v>8.6216682319274494</v>
      </c>
      <c r="AQ19" s="6">
        <v>-10.5</v>
      </c>
      <c r="AR19" s="6">
        <v>3.9</v>
      </c>
      <c r="AS19" s="6">
        <v>5</v>
      </c>
      <c r="AT19" s="6">
        <v>4.7619047619047601</v>
      </c>
      <c r="AU19" s="6"/>
      <c r="AV19" s="6">
        <v>93.415923070258998</v>
      </c>
      <c r="AW19" s="6"/>
      <c r="AX19" s="6">
        <v>2.9700000000000001E-2</v>
      </c>
      <c r="AY19" s="6">
        <v>8.0904951901187001</v>
      </c>
    </row>
    <row r="20" spans="1:51" x14ac:dyDescent="0.4">
      <c r="A20" s="8">
        <v>2014</v>
      </c>
      <c r="B20" s="6">
        <v>0.2</v>
      </c>
      <c r="C20" s="6">
        <v>7.0000000000000007E-2</v>
      </c>
      <c r="D20" s="6">
        <v>2.4</v>
      </c>
      <c r="E20" s="6"/>
      <c r="F20" s="6">
        <v>0.55971116099999996</v>
      </c>
      <c r="G20" s="6">
        <v>5.0199999999999996</v>
      </c>
      <c r="H20" s="6"/>
      <c r="I20" s="6">
        <v>11.87</v>
      </c>
      <c r="J20" s="6">
        <v>10.9013685700802</v>
      </c>
      <c r="K20" s="6">
        <v>-1.6</v>
      </c>
      <c r="L20" s="6">
        <v>6.2195691277760101</v>
      </c>
      <c r="M20" s="6">
        <v>-1.3</v>
      </c>
      <c r="N20" s="6">
        <v>-2.15</v>
      </c>
      <c r="O20" s="6">
        <v>2.9</v>
      </c>
      <c r="P20" s="6">
        <v>-5.5385521227370598</v>
      </c>
      <c r="Q20" s="6"/>
      <c r="R20" s="6">
        <v>14.1</v>
      </c>
      <c r="S20" s="6">
        <v>6.29</v>
      </c>
      <c r="T20" s="6"/>
      <c r="U20" s="6">
        <v>4.2590949423247499</v>
      </c>
      <c r="V20" s="6">
        <v>-3</v>
      </c>
      <c r="W20" s="6">
        <v>15.2523280264344</v>
      </c>
      <c r="X20" s="6">
        <v>0.68330328760473902</v>
      </c>
      <c r="Y20" s="6">
        <v>15.3</v>
      </c>
      <c r="Z20" s="6">
        <v>5.3</v>
      </c>
      <c r="AA20" s="6">
        <v>5.4791633930002597</v>
      </c>
      <c r="AB20" s="6"/>
      <c r="AC20" s="6">
        <v>5.1176975126274504</v>
      </c>
      <c r="AD20" s="6"/>
      <c r="AE20" s="6">
        <v>-16.1003236245955</v>
      </c>
      <c r="AF20" s="6">
        <v>0.43027540471276499</v>
      </c>
      <c r="AG20" s="6"/>
      <c r="AH20" s="6">
        <v>-1.3854731634773401</v>
      </c>
      <c r="AI20" s="6">
        <v>8.07</v>
      </c>
      <c r="AJ20" s="6">
        <v>0.71456462025565304</v>
      </c>
      <c r="AK20" s="6">
        <v>2.2025503214248001</v>
      </c>
      <c r="AL20" s="6">
        <v>5.0999999999999996</v>
      </c>
      <c r="AM20" s="6"/>
      <c r="AN20" s="6"/>
      <c r="AO20" s="6"/>
      <c r="AP20" s="6">
        <v>9.0705971264508705</v>
      </c>
      <c r="AQ20" s="6">
        <v>0.33</v>
      </c>
      <c r="AR20" s="6">
        <v>8.57</v>
      </c>
      <c r="AS20" s="6">
        <v>6.5</v>
      </c>
      <c r="AT20" s="6">
        <v>9.0909090909090899</v>
      </c>
      <c r="AU20" s="6"/>
      <c r="AV20" s="6">
        <v>104.773455774062</v>
      </c>
      <c r="AW20" s="6"/>
      <c r="AX20" s="6">
        <v>7.6971567719999996</v>
      </c>
      <c r="AY20" s="6">
        <v>5.1220584294851204</v>
      </c>
    </row>
    <row r="21" spans="1:51" x14ac:dyDescent="0.4">
      <c r="A21" s="8">
        <v>2015</v>
      </c>
      <c r="B21" s="6">
        <v>0.2</v>
      </c>
      <c r="C21" s="6">
        <v>0.09</v>
      </c>
      <c r="D21" s="6">
        <v>7.6</v>
      </c>
      <c r="E21" s="6"/>
      <c r="F21" s="6">
        <v>4.1751072961373303</v>
      </c>
      <c r="G21" s="6">
        <v>-1.57</v>
      </c>
      <c r="H21" s="6"/>
      <c r="I21" s="6">
        <v>7.04</v>
      </c>
      <c r="J21" s="6">
        <v>-10.0425531914894</v>
      </c>
      <c r="K21" s="6">
        <v>-2.9</v>
      </c>
      <c r="L21" s="6">
        <v>7.06</v>
      </c>
      <c r="M21" s="6">
        <v>-0.2</v>
      </c>
      <c r="N21" s="6">
        <v>-0.1</v>
      </c>
      <c r="O21" s="6">
        <v>4.7</v>
      </c>
      <c r="P21" s="6">
        <v>-5.1155205834715396</v>
      </c>
      <c r="Q21" s="6"/>
      <c r="R21" s="6">
        <v>9.7524752475247407</v>
      </c>
      <c r="S21" s="6">
        <v>4.62</v>
      </c>
      <c r="T21" s="6"/>
      <c r="U21" s="6">
        <v>7.9148936170212698</v>
      </c>
      <c r="V21" s="6"/>
      <c r="W21" s="6">
        <v>10.4253422344906</v>
      </c>
      <c r="X21" s="6">
        <v>4.4200000000000003E-2</v>
      </c>
      <c r="Y21" s="6">
        <v>-1.6</v>
      </c>
      <c r="Z21" s="6">
        <v>3.3</v>
      </c>
      <c r="AA21" s="6">
        <v>8.16368332000037</v>
      </c>
      <c r="AB21" s="6"/>
      <c r="AC21" s="6">
        <v>8.3000000000000007</v>
      </c>
      <c r="AD21" s="6"/>
      <c r="AE21" s="6">
        <v>7.4252651880424301</v>
      </c>
      <c r="AF21" s="6">
        <v>-0.69070394161874205</v>
      </c>
      <c r="AG21" s="6"/>
      <c r="AH21" s="6">
        <v>1.12793499110646</v>
      </c>
      <c r="AI21" s="6">
        <v>7</v>
      </c>
      <c r="AJ21" s="6">
        <v>1.99051936391756</v>
      </c>
      <c r="AK21" s="6">
        <v>5.0113425448545996</v>
      </c>
      <c r="AL21" s="6">
        <v>-3.21</v>
      </c>
      <c r="AM21" s="6"/>
      <c r="AN21" s="6"/>
      <c r="AO21" s="6"/>
      <c r="AP21" s="6"/>
      <c r="AQ21" s="6">
        <v>4.2</v>
      </c>
      <c r="AR21" s="6">
        <v>12.34</v>
      </c>
      <c r="AS21" s="6">
        <v>1.1000000000000001</v>
      </c>
      <c r="AT21" s="6">
        <v>-4.2</v>
      </c>
      <c r="AU21" s="6"/>
      <c r="AV21" s="6">
        <v>95.313176817118602</v>
      </c>
      <c r="AW21" s="6"/>
      <c r="AX21" s="6">
        <v>6.9134372730000004</v>
      </c>
      <c r="AY21" s="6">
        <v>6.3064402719778201</v>
      </c>
    </row>
    <row r="22" spans="1:51" x14ac:dyDescent="0.4">
      <c r="A22" s="8">
        <v>2016</v>
      </c>
      <c r="B22" s="6">
        <v>0.3</v>
      </c>
      <c r="C22" s="6">
        <v>0.08</v>
      </c>
      <c r="D22" s="6">
        <v>4.5999999999999996</v>
      </c>
      <c r="E22" s="6">
        <v>-0.6</v>
      </c>
      <c r="F22" s="6">
        <v>8.9984285832436194E-3</v>
      </c>
      <c r="G22" s="6">
        <v>-2.83</v>
      </c>
      <c r="H22" s="6"/>
      <c r="I22" s="6">
        <v>4.2234332425068004</v>
      </c>
      <c r="J22" s="6">
        <v>10.2649006622517</v>
      </c>
      <c r="K22" s="6">
        <v>0.9</v>
      </c>
      <c r="L22" s="6">
        <v>4.2</v>
      </c>
      <c r="M22" s="6">
        <v>0.5</v>
      </c>
      <c r="N22" s="6">
        <v>1.6</v>
      </c>
      <c r="O22" s="6">
        <v>7.5</v>
      </c>
      <c r="P22" s="6">
        <v>-1.0305247614797699</v>
      </c>
      <c r="Q22" s="6">
        <v>14.98</v>
      </c>
      <c r="R22" s="6">
        <v>8.3446098331078105</v>
      </c>
      <c r="S22" s="6">
        <v>2.38</v>
      </c>
      <c r="T22" s="6"/>
      <c r="U22" s="6">
        <v>5.7045215562565801</v>
      </c>
      <c r="V22" s="6"/>
      <c r="W22" s="6">
        <v>1.51707576348872</v>
      </c>
      <c r="X22" s="6">
        <v>1.24</v>
      </c>
      <c r="Y22" s="6">
        <v>-11</v>
      </c>
      <c r="Z22" s="6">
        <v>9.5</v>
      </c>
      <c r="AA22" s="6">
        <v>4.9168813370473998</v>
      </c>
      <c r="AB22" s="6"/>
      <c r="AC22" s="6">
        <v>7.41464243247834</v>
      </c>
      <c r="AD22" s="6"/>
      <c r="AE22" s="6">
        <v>-12.4775583482944</v>
      </c>
      <c r="AF22" s="6">
        <v>3.8977964957332998</v>
      </c>
      <c r="AG22" s="6"/>
      <c r="AH22" s="6">
        <v>1.5484136550630001</v>
      </c>
      <c r="AI22" s="6">
        <v>12.5</v>
      </c>
      <c r="AJ22" s="6">
        <v>2.9065389905471801</v>
      </c>
      <c r="AK22" s="6">
        <v>7.5903377847603899</v>
      </c>
      <c r="AL22" s="6">
        <v>-2.98</v>
      </c>
      <c r="AM22" s="6"/>
      <c r="AN22" s="6"/>
      <c r="AO22" s="6"/>
      <c r="AP22" s="6"/>
      <c r="AQ22" s="6">
        <v>4.5</v>
      </c>
      <c r="AR22" s="6">
        <v>6.4859254834949596</v>
      </c>
      <c r="AS22" s="6">
        <v>-0.4</v>
      </c>
      <c r="AT22" s="6"/>
      <c r="AU22" s="6"/>
      <c r="AV22" s="6">
        <v>84.75</v>
      </c>
      <c r="AW22" s="6"/>
      <c r="AX22" s="6">
        <v>5.1627808809999998</v>
      </c>
      <c r="AY22" s="6">
        <v>5.5106693897625396</v>
      </c>
    </row>
    <row r="23" spans="1:51" x14ac:dyDescent="0.4">
      <c r="A23" s="8">
        <v>2017</v>
      </c>
      <c r="B23" s="6">
        <v>-2.9199973574684601</v>
      </c>
      <c r="C23" s="6">
        <v>0.05</v>
      </c>
      <c r="D23" s="6">
        <v>4.7</v>
      </c>
      <c r="E23" s="6">
        <v>8.39</v>
      </c>
      <c r="F23" s="10">
        <f>AVERAGE(F22,F24)</f>
        <v>2.3765884149455359E-2</v>
      </c>
      <c r="G23" s="6">
        <v>-1.1100000000000001</v>
      </c>
      <c r="H23" s="6"/>
      <c r="I23" s="6">
        <v>13.7863443319177</v>
      </c>
      <c r="J23" s="6">
        <v>6.7782067782067701</v>
      </c>
      <c r="K23" s="6">
        <v>3.8</v>
      </c>
      <c r="L23" s="6">
        <v>4.8499999999999996</v>
      </c>
      <c r="M23" s="6">
        <v>1.4</v>
      </c>
      <c r="N23" s="6">
        <v>3.34</v>
      </c>
      <c r="O23" s="6">
        <v>6.1</v>
      </c>
      <c r="P23" s="6">
        <v>-0.42575641647900397</v>
      </c>
      <c r="Q23" s="6">
        <v>13.69</v>
      </c>
      <c r="R23" s="6">
        <v>7.58</v>
      </c>
      <c r="S23" s="6">
        <v>3.5</v>
      </c>
      <c r="T23" s="6"/>
      <c r="U23" s="6">
        <v>1.41755782143744</v>
      </c>
      <c r="V23" s="6"/>
      <c r="W23" s="6">
        <v>0.33417999999999998</v>
      </c>
      <c r="X23" s="6">
        <v>1.2396303723219999</v>
      </c>
      <c r="Y23" s="6">
        <v>6.2</v>
      </c>
      <c r="Z23" s="6">
        <v>6.9</v>
      </c>
      <c r="AA23" s="6">
        <v>4.9187834820691299</v>
      </c>
      <c r="AB23" s="6"/>
      <c r="AC23" s="6">
        <v>7.3772436150865799</v>
      </c>
      <c r="AD23" s="6"/>
      <c r="AE23" s="6">
        <v>10.6666666666667</v>
      </c>
      <c r="AF23" s="6">
        <v>3.3796529159907398</v>
      </c>
      <c r="AG23" s="6"/>
      <c r="AH23" s="6">
        <v>-0.450476260831778</v>
      </c>
      <c r="AI23" s="6">
        <v>-1.1000000000000001</v>
      </c>
      <c r="AJ23" s="6">
        <v>4.9136300827971002</v>
      </c>
      <c r="AK23" s="6">
        <v>10.4864470201698</v>
      </c>
      <c r="AL23" s="6">
        <v>-1.62</v>
      </c>
      <c r="AM23" s="6">
        <v>106.85406573192</v>
      </c>
      <c r="AN23" s="6"/>
      <c r="AO23" s="6"/>
      <c r="AP23" s="6"/>
      <c r="AQ23" s="6">
        <v>7.2</v>
      </c>
      <c r="AR23" s="6">
        <v>2.7668569372581602</v>
      </c>
      <c r="AS23" s="6">
        <v>4.4000000000000004</v>
      </c>
      <c r="AT23" s="6"/>
      <c r="AU23" s="6">
        <v>9.0717299578058999</v>
      </c>
      <c r="AV23" s="6">
        <v>95.52</v>
      </c>
      <c r="AW23" s="6">
        <v>104.4</v>
      </c>
      <c r="AX23" s="6">
        <v>4.5615562970000001</v>
      </c>
      <c r="AY23" s="6">
        <v>6.4153145603359496</v>
      </c>
    </row>
    <row r="24" spans="1:51" x14ac:dyDescent="0.4">
      <c r="A24" s="8">
        <v>2018</v>
      </c>
      <c r="B24" s="6">
        <v>10.6</v>
      </c>
      <c r="C24" s="6">
        <v>-0.05</v>
      </c>
      <c r="D24" s="6">
        <v>7.4</v>
      </c>
      <c r="E24" s="6">
        <v>16.309999999999999</v>
      </c>
      <c r="F24" s="6">
        <v>3.8533339715667102E-2</v>
      </c>
      <c r="G24" s="6">
        <v>1.48</v>
      </c>
      <c r="H24" s="6"/>
      <c r="I24" s="6">
        <v>5.8908045977011501</v>
      </c>
      <c r="J24" s="6">
        <v>7.9951787866613202</v>
      </c>
      <c r="K24" s="6">
        <v>6.1</v>
      </c>
      <c r="L24" s="6">
        <v>2.11</v>
      </c>
      <c r="M24" s="6">
        <v>0.8</v>
      </c>
      <c r="N24" s="6">
        <v>3.23</v>
      </c>
      <c r="O24" s="6">
        <v>6.6</v>
      </c>
      <c r="P24" s="6">
        <v>3.1985806782002602</v>
      </c>
      <c r="Q24" s="6">
        <v>5.88435954289612</v>
      </c>
      <c r="R24" s="6">
        <v>3.58069121848468</v>
      </c>
      <c r="S24" s="6">
        <v>2.95</v>
      </c>
      <c r="T24" s="6"/>
      <c r="U24" s="6">
        <v>-0.76017655713586096</v>
      </c>
      <c r="V24" s="6"/>
      <c r="W24" s="6">
        <v>2.4561500000000001</v>
      </c>
      <c r="X24" s="6">
        <v>3.16</v>
      </c>
      <c r="Y24" s="6">
        <v>6.6</v>
      </c>
      <c r="Z24" s="6">
        <v>7.4</v>
      </c>
      <c r="AA24" s="6">
        <v>6.1609473120160496</v>
      </c>
      <c r="AB24" s="6"/>
      <c r="AC24" s="6">
        <v>7.8792341678939604</v>
      </c>
      <c r="AD24" s="6"/>
      <c r="AE24" s="6">
        <v>1.7608897126969401</v>
      </c>
      <c r="AF24" s="6">
        <v>0.26177648602134801</v>
      </c>
      <c r="AG24" s="6"/>
      <c r="AH24" s="6">
        <v>2.2141619608722598</v>
      </c>
      <c r="AI24" s="6">
        <v>2.8</v>
      </c>
      <c r="AJ24" s="6">
        <v>10.439300146198701</v>
      </c>
      <c r="AK24" s="6">
        <v>9.31769370560054</v>
      </c>
      <c r="AL24" s="6">
        <v>4.09</v>
      </c>
      <c r="AM24" s="6">
        <v>109.652818623485</v>
      </c>
      <c r="AN24" s="6"/>
      <c r="AO24" s="6"/>
      <c r="AP24" s="6"/>
      <c r="AQ24" s="6">
        <v>6.6</v>
      </c>
      <c r="AR24" s="6">
        <v>0.72363972366891205</v>
      </c>
      <c r="AS24" s="6">
        <v>3.29</v>
      </c>
      <c r="AT24" s="6"/>
      <c r="AU24" s="6">
        <v>4.4777562862669003</v>
      </c>
      <c r="AV24" s="6">
        <v>7.0770519262981697</v>
      </c>
      <c r="AW24" s="6">
        <v>105.1</v>
      </c>
      <c r="AX24" s="6">
        <v>1.95237295</v>
      </c>
      <c r="AY24" s="6">
        <v>5.8337321212772597</v>
      </c>
    </row>
    <row r="25" spans="1:51" x14ac:dyDescent="0.4">
      <c r="A25" s="8">
        <v>2019</v>
      </c>
      <c r="B25" s="6">
        <v>15.5</v>
      </c>
      <c r="C25" s="6">
        <v>0.02</v>
      </c>
      <c r="D25" s="6">
        <v>3</v>
      </c>
      <c r="E25" s="6">
        <v>4.4400000000000004</v>
      </c>
      <c r="F25" s="6">
        <v>3.5398230088495602E-2</v>
      </c>
      <c r="G25" s="6">
        <v>4.9800000000000004</v>
      </c>
      <c r="H25" s="6"/>
      <c r="I25" s="6">
        <v>3.3668205267444899</v>
      </c>
      <c r="J25" s="6">
        <v>-0.40922619047619702</v>
      </c>
      <c r="K25" s="6">
        <v>9</v>
      </c>
      <c r="L25" s="6">
        <v>3.41</v>
      </c>
      <c r="M25" s="6">
        <v>-0.5</v>
      </c>
      <c r="N25" s="6">
        <v>3.78</v>
      </c>
      <c r="O25" s="6">
        <v>5.8</v>
      </c>
      <c r="P25" s="6">
        <v>7.4733586305637401</v>
      </c>
      <c r="Q25" s="6">
        <v>2.2999999999999998</v>
      </c>
      <c r="R25" s="6">
        <v>2.97418832774341</v>
      </c>
      <c r="S25" s="6">
        <v>1.24066876801012</v>
      </c>
      <c r="T25" s="6"/>
      <c r="U25" s="6">
        <v>4.1759327897207896</v>
      </c>
      <c r="V25" s="6"/>
      <c r="W25" s="6">
        <v>9.7371546945351302</v>
      </c>
      <c r="X25" s="6">
        <v>0.24</v>
      </c>
      <c r="Y25" s="6">
        <v>9.5</v>
      </c>
      <c r="Z25" s="6">
        <v>6.5</v>
      </c>
      <c r="AA25" s="6">
        <v>5.7295811632035099</v>
      </c>
      <c r="AB25" s="6"/>
      <c r="AC25" s="6">
        <v>7.6580587711487098</v>
      </c>
      <c r="AD25" s="6"/>
      <c r="AE25" s="6">
        <v>3.3697632058287801</v>
      </c>
      <c r="AF25" s="6">
        <v>-5.8929409547903197E-2</v>
      </c>
      <c r="AG25" s="6">
        <v>6.28</v>
      </c>
      <c r="AH25" s="6">
        <v>3.31305504164974</v>
      </c>
      <c r="AI25" s="6">
        <v>2.9</v>
      </c>
      <c r="AJ25" s="6">
        <v>10.350463319092899</v>
      </c>
      <c r="AK25" s="6">
        <v>10.374792201904199</v>
      </c>
      <c r="AL25" s="6">
        <v>3.78</v>
      </c>
      <c r="AM25" s="6">
        <v>124.078974920313</v>
      </c>
      <c r="AN25" s="6"/>
      <c r="AO25" s="6"/>
      <c r="AP25" s="6"/>
      <c r="AQ25" s="6">
        <v>3.6</v>
      </c>
      <c r="AR25" s="6">
        <v>3.27949909770027</v>
      </c>
      <c r="AS25" s="6">
        <v>1.45</v>
      </c>
      <c r="AT25" s="6"/>
      <c r="AU25" s="6">
        <v>9.93</v>
      </c>
      <c r="AV25" s="6">
        <v>0.997262416894795</v>
      </c>
      <c r="AW25" s="6">
        <v>103.1</v>
      </c>
      <c r="AX25" s="6">
        <v>0.89802911200000002</v>
      </c>
      <c r="AY25" s="6">
        <v>4.8458106170153696</v>
      </c>
    </row>
    <row r="26" spans="1:51" x14ac:dyDescent="0.4">
      <c r="A26" s="8">
        <v>2020</v>
      </c>
      <c r="B26" s="6">
        <v>-3.90846523516021</v>
      </c>
      <c r="C26" s="6">
        <v>0.04</v>
      </c>
      <c r="D26" s="6">
        <v>10</v>
      </c>
      <c r="E26" s="6">
        <v>16.940000000000001</v>
      </c>
      <c r="F26" s="6">
        <v>5.9319999999999998E-2</v>
      </c>
      <c r="G26" s="6">
        <v>8.9499999999999993</v>
      </c>
      <c r="H26" s="6"/>
      <c r="I26" s="6">
        <v>-0.105014439485418</v>
      </c>
      <c r="J26" s="6">
        <v>0.41090773253642499</v>
      </c>
      <c r="K26" s="6">
        <v>7.7</v>
      </c>
      <c r="L26" s="6">
        <v>8.44</v>
      </c>
      <c r="M26" s="6">
        <v>3.6</v>
      </c>
      <c r="N26" s="6">
        <v>5.86</v>
      </c>
      <c r="O26" s="6">
        <v>7.7</v>
      </c>
      <c r="P26" s="6">
        <v>3.0226034291491399</v>
      </c>
      <c r="Q26" s="6">
        <v>7.7</v>
      </c>
      <c r="R26" s="6">
        <v>1.1100000000000001</v>
      </c>
      <c r="S26" s="6">
        <v>1.252432691129</v>
      </c>
      <c r="T26" s="6"/>
      <c r="U26" s="6">
        <v>3.9611005692599601</v>
      </c>
      <c r="V26" s="6"/>
      <c r="W26" s="6">
        <v>7.5733740754562104</v>
      </c>
      <c r="X26" s="6">
        <v>8.3454749050457497</v>
      </c>
      <c r="Y26" s="6">
        <v>13.5</v>
      </c>
      <c r="Z26" s="6">
        <v>9.4</v>
      </c>
      <c r="AA26" s="6">
        <v>1.6403964110182501</v>
      </c>
      <c r="AB26" s="6"/>
      <c r="AC26" s="6">
        <v>5.3763440860214997</v>
      </c>
      <c r="AD26" s="6"/>
      <c r="AE26" s="6">
        <v>-11.277533039647601</v>
      </c>
      <c r="AF26" s="6">
        <v>0.16103206257136499</v>
      </c>
      <c r="AG26" s="6">
        <v>8.76</v>
      </c>
      <c r="AH26" s="6">
        <v>1.86673046254514</v>
      </c>
      <c r="AI26" s="6">
        <v>8.6999999999999993</v>
      </c>
      <c r="AJ26" s="6">
        <v>8.8778894248473303</v>
      </c>
      <c r="AK26" s="6">
        <v>7.9550900253303203</v>
      </c>
      <c r="AL26" s="6">
        <v>9.4600000000000009</v>
      </c>
      <c r="AM26" s="6">
        <v>-8.3818086715590194</v>
      </c>
      <c r="AN26" s="6"/>
      <c r="AO26" s="6"/>
      <c r="AP26" s="6"/>
      <c r="AQ26" s="6">
        <v>1.5</v>
      </c>
      <c r="AR26" s="6">
        <v>5.2747465273902803</v>
      </c>
      <c r="AS26" s="6">
        <v>3.92</v>
      </c>
      <c r="AT26" s="6"/>
      <c r="AU26" s="6">
        <v>30.4</v>
      </c>
      <c r="AV26" s="6">
        <v>5.2081316553727097</v>
      </c>
      <c r="AW26" s="6">
        <v>111.8</v>
      </c>
      <c r="AX26" s="6">
        <v>6.9851835500000004</v>
      </c>
      <c r="AY26" s="6">
        <v>9.4928376825369494</v>
      </c>
    </row>
    <row r="27" spans="1:51" x14ac:dyDescent="0.4">
      <c r="A27" s="8">
        <v>2021</v>
      </c>
      <c r="B27" s="6"/>
      <c r="C27" s="6">
        <v>0.23671822461331499</v>
      </c>
      <c r="D27" s="6">
        <v>12.6</v>
      </c>
      <c r="E27" s="6">
        <v>0.83485261102069297</v>
      </c>
      <c r="F27" s="6">
        <v>8.3779240000000005E-2</v>
      </c>
      <c r="G27" s="6">
        <v>6.14</v>
      </c>
      <c r="H27" s="6"/>
      <c r="I27" s="6">
        <v>3.6258539148712501</v>
      </c>
      <c r="J27" s="6">
        <v>-0.44642857142857001</v>
      </c>
      <c r="K27" s="6">
        <v>7.3</v>
      </c>
      <c r="L27" s="6">
        <v>7.33</v>
      </c>
      <c r="M27" s="6">
        <v>3.1</v>
      </c>
      <c r="N27" s="6">
        <v>6.87</v>
      </c>
      <c r="O27" s="6">
        <v>11.6</v>
      </c>
      <c r="P27" s="6">
        <v>10.106941297338</v>
      </c>
      <c r="Q27" s="6">
        <v>18.432977634848701</v>
      </c>
      <c r="R27" s="6">
        <v>3.13</v>
      </c>
      <c r="S27" s="6">
        <v>1.1916053833078</v>
      </c>
      <c r="T27" s="6"/>
      <c r="U27" s="6">
        <v>13.1416837782341</v>
      </c>
      <c r="V27" s="6"/>
      <c r="W27" s="6">
        <v>66.091162998478495</v>
      </c>
      <c r="X27" s="6">
        <v>14.97</v>
      </c>
      <c r="Y27" s="6">
        <v>7.2</v>
      </c>
      <c r="Z27" s="6">
        <v>19.8</v>
      </c>
      <c r="AA27" s="6">
        <v>4.4959025637170296</v>
      </c>
      <c r="AB27" s="6"/>
      <c r="AC27" s="6">
        <v>8.5557299843014096</v>
      </c>
      <c r="AD27" s="6"/>
      <c r="AE27" s="6">
        <v>15.292949354518401</v>
      </c>
      <c r="AF27" s="6">
        <v>-6.7857581729911702</v>
      </c>
      <c r="AG27" s="6">
        <v>19.5</v>
      </c>
      <c r="AH27" s="6">
        <v>11.333089357015799</v>
      </c>
      <c r="AI27" s="6">
        <v>6.29</v>
      </c>
      <c r="AJ27" s="6">
        <v>14.1253977493883</v>
      </c>
      <c r="AK27" s="6">
        <v>11.586023210095799</v>
      </c>
      <c r="AL27" s="6">
        <v>17.2</v>
      </c>
      <c r="AM27" s="6">
        <v>-0.136039404907462</v>
      </c>
      <c r="AN27" s="6">
        <v>1.47</v>
      </c>
      <c r="AO27" s="6"/>
      <c r="AP27" s="6"/>
      <c r="AQ27" s="6">
        <v>6.4</v>
      </c>
      <c r="AR27" s="6">
        <v>10.90275833824</v>
      </c>
      <c r="AS27" s="6">
        <v>2.4</v>
      </c>
      <c r="AT27" s="6"/>
      <c r="AU27" s="6">
        <v>59.715945771465499</v>
      </c>
      <c r="AV27" s="6">
        <v>-4.4718439455281596</v>
      </c>
      <c r="AW27" s="6">
        <v>131.5</v>
      </c>
      <c r="AX27" s="6">
        <v>8.1179997190000002</v>
      </c>
      <c r="AY27" s="6">
        <v>15.876968499414</v>
      </c>
    </row>
    <row r="28" spans="1:51" x14ac:dyDescent="0.4">
      <c r="A28" s="8">
        <v>2022</v>
      </c>
      <c r="B28" s="6"/>
      <c r="C28" s="6"/>
      <c r="D28" s="6">
        <v>5.2</v>
      </c>
      <c r="E28" s="6">
        <v>6.00735727770049</v>
      </c>
      <c r="F28" s="6">
        <v>6.1689780408680499E-2</v>
      </c>
      <c r="G28" s="6">
        <v>1.69</v>
      </c>
      <c r="H28" s="6">
        <v>3.71795766187677</v>
      </c>
      <c r="I28" s="6">
        <v>-13.586818757921399</v>
      </c>
      <c r="J28" s="6">
        <v>-7.6233183856502302</v>
      </c>
      <c r="K28" s="6">
        <v>14.8</v>
      </c>
      <c r="L28" s="6">
        <v>-5.47</v>
      </c>
      <c r="M28" s="6"/>
      <c r="N28" s="6">
        <v>4.71</v>
      </c>
      <c r="O28" s="6">
        <v>5.0999999999999996</v>
      </c>
      <c r="P28" s="6">
        <v>13.762072165135001</v>
      </c>
      <c r="Q28" s="6">
        <v>17.366082448778101</v>
      </c>
      <c r="R28" s="6">
        <v>2.8</v>
      </c>
      <c r="S28" s="6">
        <v>2.00014828543382</v>
      </c>
      <c r="T28" s="6">
        <v>7.7</v>
      </c>
      <c r="U28" s="6">
        <v>14.6803791086913</v>
      </c>
      <c r="V28" s="6"/>
      <c r="W28" s="6"/>
      <c r="X28" s="6">
        <v>-1.8314686802510201</v>
      </c>
      <c r="Y28" s="6">
        <v>30.7</v>
      </c>
      <c r="Z28" s="6">
        <v>16</v>
      </c>
      <c r="AA28" s="6">
        <v>5.9356788258148097</v>
      </c>
      <c r="AB28" s="6"/>
      <c r="AC28" s="6">
        <v>10.383224873463501</v>
      </c>
      <c r="AD28" s="6"/>
      <c r="AE28" s="6">
        <v>20.499569336778599</v>
      </c>
      <c r="AF28" s="6">
        <v>0.54594076443772499</v>
      </c>
      <c r="AG28" s="6">
        <v>4.71</v>
      </c>
      <c r="AH28" s="6">
        <v>20.514371000137398</v>
      </c>
      <c r="AI28" s="6">
        <v>2.6</v>
      </c>
      <c r="AJ28" s="6">
        <v>10.5523902997764</v>
      </c>
      <c r="AK28" s="6">
        <v>11.337804046374201</v>
      </c>
      <c r="AL28" s="6">
        <v>11.8</v>
      </c>
      <c r="AM28" s="6">
        <v>4.2096282015969999</v>
      </c>
      <c r="AN28" s="6">
        <v>11.43</v>
      </c>
      <c r="AO28" s="6">
        <v>9.6789882711971504</v>
      </c>
      <c r="AP28" s="6"/>
      <c r="AQ28" s="6">
        <v>5.5</v>
      </c>
      <c r="AR28" s="6">
        <v>-3.69686591705862</v>
      </c>
      <c r="AS28" s="6">
        <v>4.76</v>
      </c>
      <c r="AT28" s="6"/>
      <c r="AU28" s="6">
        <v>167.9</v>
      </c>
      <c r="AV28" s="6">
        <v>-5.1049894047389701</v>
      </c>
      <c r="AW28" s="6">
        <v>147.1</v>
      </c>
      <c r="AX28" s="6">
        <v>8.1</v>
      </c>
      <c r="AY28" s="6">
        <v>9.9051834887762897</v>
      </c>
    </row>
    <row r="29" spans="1:51" x14ac:dyDescent="0.4">
      <c r="A29" s="8">
        <v>2023</v>
      </c>
      <c r="B29" s="6"/>
      <c r="C29" s="6"/>
      <c r="D29" s="6">
        <v>-2.2999999999999998</v>
      </c>
      <c r="E29" s="6">
        <v>28.823611896639001</v>
      </c>
      <c r="F29" s="6">
        <v>2.4994521415179199E-2</v>
      </c>
      <c r="G29" s="6">
        <v>4.72</v>
      </c>
      <c r="H29" s="6">
        <v>-2.34907823643581</v>
      </c>
      <c r="I29" s="6">
        <v>-6.0291060291060301</v>
      </c>
      <c r="J29" s="6">
        <v>-5.3802588996763703</v>
      </c>
      <c r="K29" s="6">
        <v>12</v>
      </c>
      <c r="L29" s="6">
        <v>6.23</v>
      </c>
      <c r="M29" s="6"/>
      <c r="N29" s="6">
        <v>-3.6</v>
      </c>
      <c r="O29" s="6">
        <v>-8.5</v>
      </c>
      <c r="P29" s="6">
        <v>11.8278421738724</v>
      </c>
      <c r="Q29" s="6">
        <v>4.54306446524346</v>
      </c>
      <c r="R29" s="6">
        <v>3.81</v>
      </c>
      <c r="S29" s="6">
        <v>1.74071438146317</v>
      </c>
      <c r="T29" s="6">
        <v>4.0999999999999996</v>
      </c>
      <c r="U29" s="6">
        <v>-1.0022859152453001</v>
      </c>
      <c r="V29" s="6"/>
      <c r="W29" s="6"/>
      <c r="X29" s="10">
        <f>X28</f>
        <v>-1.8314686802510201</v>
      </c>
      <c r="Y29" s="6">
        <v>9.8000000000000007</v>
      </c>
      <c r="Z29" s="6">
        <v>8.3000000000000007</v>
      </c>
      <c r="AA29" s="6">
        <v>6.6625916870415702</v>
      </c>
      <c r="AB29" s="6"/>
      <c r="AC29" s="10">
        <f>AC28</f>
        <v>10.383224873463501</v>
      </c>
      <c r="AD29" s="6"/>
      <c r="AE29" s="6">
        <v>27.9485346676197</v>
      </c>
      <c r="AF29" s="10">
        <f>AF28</f>
        <v>0.54594076443772499</v>
      </c>
      <c r="AG29" s="6">
        <v>-0.31</v>
      </c>
      <c r="AH29" s="6">
        <v>6.9179734763142697</v>
      </c>
      <c r="AI29" s="6">
        <v>-0.7</v>
      </c>
      <c r="AJ29" s="6">
        <v>9.6799068722908999</v>
      </c>
      <c r="AK29" s="6">
        <v>7.8403348476341304</v>
      </c>
      <c r="AL29" s="10">
        <f>AL28</f>
        <v>11.8</v>
      </c>
      <c r="AM29" s="6">
        <v>1.04035340092499</v>
      </c>
      <c r="AN29" s="6">
        <v>0.2</v>
      </c>
      <c r="AO29" s="6">
        <v>1.11173158477134</v>
      </c>
      <c r="AP29" s="6"/>
      <c r="AQ29" s="6">
        <v>4.2</v>
      </c>
      <c r="AR29" s="6">
        <v>-2.9266571899730498</v>
      </c>
      <c r="AS29" s="6">
        <v>2.94</v>
      </c>
      <c r="AT29" s="6"/>
      <c r="AU29" s="6">
        <v>75.5</v>
      </c>
      <c r="AV29" s="6">
        <v>7.0239545269996002</v>
      </c>
      <c r="AW29" s="6">
        <v>170.9</v>
      </c>
      <c r="AX29" s="6">
        <v>-2.7</v>
      </c>
      <c r="AY29" s="6">
        <v>2.63984615283076</v>
      </c>
    </row>
    <row r="30" spans="1:51" x14ac:dyDescent="0.4">
      <c r="B30" s="6">
        <f>MIN(B17:B29)</f>
        <v>-3.90846523516021</v>
      </c>
      <c r="C30" s="6">
        <f t="shared" ref="C30:AY30" si="0">MIN(C17:C29)</f>
        <v>-0.05</v>
      </c>
      <c r="D30" s="6">
        <f t="shared" si="0"/>
        <v>-2.2999999999999998</v>
      </c>
      <c r="E30" s="6">
        <f t="shared" si="0"/>
        <v>-0.6</v>
      </c>
      <c r="F30" s="6">
        <f t="shared" si="0"/>
        <v>8.9984285832436194E-3</v>
      </c>
      <c r="G30" s="6">
        <f t="shared" si="0"/>
        <v>-2.83</v>
      </c>
      <c r="H30" s="6">
        <f t="shared" si="0"/>
        <v>-2.34907823643581</v>
      </c>
      <c r="I30" s="6">
        <f t="shared" si="0"/>
        <v>-13.586818757921399</v>
      </c>
      <c r="J30" s="6">
        <f t="shared" si="0"/>
        <v>-10.0425531914894</v>
      </c>
      <c r="K30" s="6">
        <f t="shared" si="0"/>
        <v>-4</v>
      </c>
      <c r="L30" s="6">
        <f t="shared" si="0"/>
        <v>-6.6055506894491502</v>
      </c>
      <c r="M30" s="6">
        <f t="shared" si="0"/>
        <v>-1.3</v>
      </c>
      <c r="N30" s="6">
        <f t="shared" si="0"/>
        <v>-3.6</v>
      </c>
      <c r="O30" s="6">
        <f t="shared" si="0"/>
        <v>-8.5</v>
      </c>
      <c r="P30" s="6">
        <f t="shared" si="0"/>
        <v>-12.7696189581787</v>
      </c>
      <c r="Q30" s="6">
        <f t="shared" si="0"/>
        <v>2.2999999999999998</v>
      </c>
      <c r="R30" s="6">
        <f t="shared" si="0"/>
        <v>1.1100000000000001</v>
      </c>
      <c r="S30" s="6">
        <f t="shared" si="0"/>
        <v>0.05</v>
      </c>
      <c r="T30" s="6">
        <f t="shared" si="0"/>
        <v>4.0999999999999996</v>
      </c>
      <c r="U30" s="6">
        <f t="shared" si="0"/>
        <v>-1.0022859152453001</v>
      </c>
      <c r="V30" s="6">
        <f t="shared" si="0"/>
        <v>-7.1</v>
      </c>
      <c r="W30" s="6">
        <f t="shared" si="0"/>
        <v>0.33417999999999998</v>
      </c>
      <c r="X30" s="6">
        <f t="shared" si="0"/>
        <v>-1.8314686802510201</v>
      </c>
      <c r="Y30" s="6">
        <f t="shared" si="0"/>
        <v>-11</v>
      </c>
      <c r="Z30" s="6">
        <f t="shared" si="0"/>
        <v>-1.2</v>
      </c>
      <c r="AA30" s="6">
        <f t="shared" si="0"/>
        <v>-1.3777061331654299</v>
      </c>
      <c r="AB30" s="6">
        <f t="shared" si="0"/>
        <v>0</v>
      </c>
      <c r="AC30" s="6">
        <f t="shared" si="0"/>
        <v>2.89825492397184</v>
      </c>
      <c r="AD30" s="6">
        <f t="shared" si="0"/>
        <v>0</v>
      </c>
      <c r="AE30" s="6">
        <f t="shared" si="0"/>
        <v>-16.1003236245955</v>
      </c>
      <c r="AF30" s="6">
        <f t="shared" si="0"/>
        <v>-6.7857581729911702</v>
      </c>
      <c r="AG30" s="6">
        <f t="shared" si="0"/>
        <v>-0.31</v>
      </c>
      <c r="AH30" s="6">
        <f t="shared" si="0"/>
        <v>-4.5495952427997501</v>
      </c>
      <c r="AI30" s="6">
        <f t="shared" si="0"/>
        <v>-1.1000000000000001</v>
      </c>
      <c r="AJ30" s="6">
        <f t="shared" si="0"/>
        <v>-6.9519388214294304</v>
      </c>
      <c r="AK30" s="6">
        <f t="shared" si="0"/>
        <v>-7.4945861971565702</v>
      </c>
      <c r="AL30" s="6">
        <f t="shared" si="0"/>
        <v>-3.21</v>
      </c>
      <c r="AM30" s="6">
        <f t="shared" si="0"/>
        <v>-8.3818086715590194</v>
      </c>
      <c r="AN30" s="6">
        <f t="shared" si="0"/>
        <v>0.2</v>
      </c>
      <c r="AO30" s="6">
        <f t="shared" si="0"/>
        <v>1.11173158477134</v>
      </c>
      <c r="AP30" s="6">
        <f t="shared" si="0"/>
        <v>0.56165776853105098</v>
      </c>
      <c r="AQ30" s="6">
        <f t="shared" si="0"/>
        <v>-13.75</v>
      </c>
      <c r="AR30" s="6">
        <f t="shared" si="0"/>
        <v>-3.69686591705862</v>
      </c>
      <c r="AS30" s="6">
        <f t="shared" si="0"/>
        <v>-0.4</v>
      </c>
      <c r="AT30" s="6">
        <f t="shared" si="0"/>
        <v>-4.2</v>
      </c>
      <c r="AU30" s="6">
        <f t="shared" si="0"/>
        <v>4.4777562862669003</v>
      </c>
      <c r="AV30" s="6">
        <f t="shared" si="0"/>
        <v>-5.1049894047389701</v>
      </c>
      <c r="AW30" s="6">
        <f t="shared" si="0"/>
        <v>103.1</v>
      </c>
      <c r="AX30" s="6">
        <f t="shared" si="0"/>
        <v>-2.7</v>
      </c>
      <c r="AY30" s="6">
        <f t="shared" si="0"/>
        <v>-4.9056343304552197</v>
      </c>
    </row>
    <row r="32" spans="1:51" x14ac:dyDescent="0.4">
      <c r="A32" s="8">
        <v>1996</v>
      </c>
      <c r="B32" t="str">
        <f t="shared" ref="B32:B59" si="1">IF(ISBLANK(B2),"",IF(AND(ISBLANK(B1),ISNUMBER(B2)),1,  B31*(1+B2/100)))</f>
        <v/>
      </c>
      <c r="C32" t="str">
        <f t="shared" ref="C32:C59" si="2">IF(ISBLANK(C2),"",IF(AND(ISBLANK(C1),ISNUMBER(C2)),1,  C31*(1+C2/100)))</f>
        <v/>
      </c>
      <c r="D32" t="str">
        <f t="shared" ref="D32:D59" si="3">IF(ISBLANK(D2),"",IF(AND(ISBLANK(D1),ISNUMBER(D2)),1,  D31*(1+D2/100)))</f>
        <v/>
      </c>
      <c r="E32" t="str">
        <f t="shared" ref="E32:E59" si="4">IF(ISBLANK(E2),"",IF(AND(ISBLANK(E1),ISNUMBER(E2)),1,  E31*(1+E2/100)))</f>
        <v/>
      </c>
      <c r="F32" t="str">
        <f t="shared" ref="F32:F59" si="5">IF(ISBLANK(F2),"",IF(AND(ISBLANK(F1),ISNUMBER(F2)),1,  F31*(1+F2/100)))</f>
        <v/>
      </c>
      <c r="G32" t="str">
        <f t="shared" ref="G32:G59" si="6">IF(ISBLANK(G2),"",IF(AND(ISBLANK(G1),ISNUMBER(G2)),1,  G31*(1+G2/100)))</f>
        <v/>
      </c>
      <c r="H32" t="str">
        <f t="shared" ref="H32:H59" si="7">IF(ISBLANK(H2),"",IF(AND(ISBLANK(H1),ISNUMBER(H2)),1,  H31*(1+H2/100)))</f>
        <v/>
      </c>
      <c r="I32" t="str">
        <f t="shared" ref="I32:I59" si="8">IF(ISBLANK(I2),"",IF(AND(ISBLANK(I1),ISNUMBER(I2)),1,  I31*(1+I2/100)))</f>
        <v/>
      </c>
      <c r="J32" t="str">
        <f t="shared" ref="J32:J59" si="9">IF(ISBLANK(J2),"",IF(AND(ISBLANK(J1),ISNUMBER(J2)),1,  J31*(1+J2/100)))</f>
        <v/>
      </c>
      <c r="K32" t="str">
        <f t="shared" ref="K32:K59" si="10">IF(ISBLANK(K2),"",IF(AND(ISBLANK(K1),ISNUMBER(K2)),1,  K31*(1+K2/100)))</f>
        <v/>
      </c>
      <c r="L32" t="str">
        <f t="shared" ref="L32:L59" si="11">IF(ISBLANK(L2),"",IF(AND(ISBLANK(L1),ISNUMBER(L2)),1,  L31*(1+L2/100)))</f>
        <v/>
      </c>
      <c r="M32" t="str">
        <f t="shared" ref="M32:M59" si="12">IF(ISBLANK(M2),"",IF(AND(ISBLANK(M1),ISNUMBER(M2)),1,  M31*(1+M2/100)))</f>
        <v/>
      </c>
      <c r="N32" t="str">
        <f t="shared" ref="N32:N59" si="13">IF(ISBLANK(N2),"",IF(AND(ISBLANK(N1),ISNUMBER(N2)),1,  N31*(1+N2/100)))</f>
        <v/>
      </c>
      <c r="O32" t="str">
        <f t="shared" ref="O32:O59" si="14">IF(ISBLANK(O2),"",IF(AND(ISBLANK(O1),ISNUMBER(O2)),1,  O31*(1+O2/100)))</f>
        <v/>
      </c>
      <c r="P32" t="str">
        <f t="shared" ref="P32:P59" si="15">IF(ISBLANK(P2),"",IF(AND(ISBLANK(P1),ISNUMBER(P2)),1,  P31*(1+P2/100)))</f>
        <v/>
      </c>
      <c r="Q32" t="str">
        <f t="shared" ref="Q32:Q59" si="16">IF(ISBLANK(Q2),"",IF(AND(ISBLANK(Q1),ISNUMBER(Q2)),1,  Q31*(1+Q2/100)))</f>
        <v/>
      </c>
      <c r="R32" t="str">
        <f t="shared" ref="R32:R59" si="17">IF(ISBLANK(R2),"",IF(AND(ISBLANK(R1),ISNUMBER(R2)),1,  R31*(1+R2/100)))</f>
        <v/>
      </c>
      <c r="S32" t="str">
        <f t="shared" ref="S32:S59" si="18">IF(ISBLANK(S2),"",IF(AND(ISBLANK(S1),ISNUMBER(S2)),1,  S31*(1+S2/100)))</f>
        <v/>
      </c>
      <c r="T32" t="str">
        <f t="shared" ref="T32:T59" si="19">IF(ISBLANK(T2),"",IF(AND(ISBLANK(T1),ISNUMBER(T2)),1,  T31*(1+T2/100)))</f>
        <v/>
      </c>
      <c r="U32" t="str">
        <f t="shared" ref="U32:U59" si="20">IF(ISBLANK(U2),"",IF(AND(ISBLANK(U1),ISNUMBER(U2)),1,  U31*(1+U2/100)))</f>
        <v/>
      </c>
      <c r="V32" t="str">
        <f t="shared" ref="V32:V59" si="21">IF(ISBLANK(V2),"",IF(AND(ISBLANK(V1),ISNUMBER(V2)),1,  V31*(1+V2/100)))</f>
        <v/>
      </c>
      <c r="W32" t="str">
        <f t="shared" ref="W32:W59" si="22">IF(ISBLANK(W2),"",IF(AND(ISBLANK(W1),ISNUMBER(W2)),1,  W31*(1+W2/100)))</f>
        <v/>
      </c>
      <c r="X32" t="str">
        <f t="shared" ref="X32:X59" si="23">IF(ISBLANK(X2),"",IF(AND(ISBLANK(X1),ISNUMBER(X2)),1,  X31*(1+X2/100)))</f>
        <v/>
      </c>
      <c r="Y32" t="str">
        <f t="shared" ref="Y32:Y59" si="24">IF(ISBLANK(Y2),"",IF(AND(ISBLANK(Y1),ISNUMBER(Y2)),1,  Y31*(1+Y2/100)))</f>
        <v/>
      </c>
      <c r="Z32" t="str">
        <f t="shared" ref="Z32:Z59" si="25">IF(ISBLANK(Z2),"",IF(AND(ISBLANK(Z1),ISNUMBER(Z2)),1,  Z31*(1+Z2/100)))</f>
        <v/>
      </c>
      <c r="AA32" t="str">
        <f t="shared" ref="AA32:AA59" si="26">IF(ISBLANK(AA2),"",IF(AND(ISBLANK(AA1),ISNUMBER(AA2)),1,  AA31*(1+AA2/100)))</f>
        <v/>
      </c>
      <c r="AB32" t="str">
        <f t="shared" ref="AB32:AB59" si="27">IF(ISBLANK(AB2),"",IF(AND(ISBLANK(AB1),ISNUMBER(AB2)),1,  AB31*(1+AB2/100)))</f>
        <v/>
      </c>
      <c r="AC32" t="str">
        <f t="shared" ref="AC32:AC59" si="28">IF(ISBLANK(AC2),"",IF(AND(ISBLANK(AC1),ISNUMBER(AC2)),1,  AC31*(1+AC2/100)))</f>
        <v/>
      </c>
      <c r="AD32" t="str">
        <f t="shared" ref="AD32:AD59" si="29">IF(ISBLANK(AD2),"",IF(AND(ISBLANK(AD1),ISNUMBER(AD2)),1,  AD31*(1+AD2/100)))</f>
        <v/>
      </c>
      <c r="AE32" t="str">
        <f t="shared" ref="AE32:AE59" si="30">IF(ISBLANK(AE2),"",IF(AND(ISBLANK(AE1),ISNUMBER(AE2)),1,  AE31*(1+AE2/100)))</f>
        <v/>
      </c>
      <c r="AF32" t="str">
        <f t="shared" ref="AF32:AF59" si="31">IF(ISBLANK(AF2),"",IF(AND(ISBLANK(AF1),ISNUMBER(AF2)),1,  AF31*(1+AF2/100)))</f>
        <v/>
      </c>
      <c r="AG32" t="str">
        <f t="shared" ref="AG32:AG59" si="32">IF(ISBLANK(AG2),"",IF(AND(ISBLANK(AG1),ISNUMBER(AG2)),1,  AG31*(1+AG2/100)))</f>
        <v/>
      </c>
      <c r="AH32" t="str">
        <f t="shared" ref="AH32:AH59" si="33">IF(ISBLANK(AH2),"",IF(AND(ISBLANK(AH1),ISNUMBER(AH2)),1,  AH31*(1+AH2/100)))</f>
        <v/>
      </c>
      <c r="AI32" t="str">
        <f t="shared" ref="AI32:AI59" si="34">IF(ISBLANK(AI2),"",IF(AND(ISBLANK(AI1),ISNUMBER(AI2)),1,  AI31*(1+AI2/100)))</f>
        <v/>
      </c>
      <c r="AJ32" t="str">
        <f t="shared" ref="AJ32:AJ59" si="35">IF(ISBLANK(AJ2),"",IF(AND(ISBLANK(AJ1),ISNUMBER(AJ2)),1,  AJ31*(1+AJ2/100)))</f>
        <v/>
      </c>
      <c r="AK32" t="str">
        <f t="shared" ref="AK32:AK59" si="36">IF(ISBLANK(AK2),"",IF(AND(ISBLANK(AK1),ISNUMBER(AK2)),1,  AK31*(1+AK2/100)))</f>
        <v/>
      </c>
      <c r="AL32" t="str">
        <f t="shared" ref="AL32:AL59" si="37">IF(ISBLANK(AL2),"",IF(AND(ISBLANK(AL1),ISNUMBER(AL2)),1,  AL31*(1+AL2/100)))</f>
        <v/>
      </c>
      <c r="AM32" t="str">
        <f t="shared" ref="AM32:AM59" si="38">IF(ISBLANK(AM2),"",IF(AND(ISBLANK(AM1),ISNUMBER(AM2)),1,  AM31*(1+AM2/100)))</f>
        <v/>
      </c>
      <c r="AN32" t="str">
        <f t="shared" ref="AN32:AN59" si="39">IF(ISBLANK(AN2),"",IF(AND(ISBLANK(AN1),ISNUMBER(AN2)),1,  AN31*(1+AN2/100)))</f>
        <v/>
      </c>
      <c r="AO32" t="str">
        <f t="shared" ref="AO32:AO59" si="40">IF(ISBLANK(AO2),"",IF(AND(ISBLANK(AO1),ISNUMBER(AO2)),1,  AO31*(1+AO2/100)))</f>
        <v/>
      </c>
      <c r="AP32" t="str">
        <f t="shared" ref="AP32:AP59" si="41">IF(ISBLANK(AP2),"",IF(AND(ISBLANK(AP1),ISNUMBER(AP2)),1,  AP31*(1+AP2/100)))</f>
        <v/>
      </c>
      <c r="AQ32" t="str">
        <f t="shared" ref="AQ32:AQ59" si="42">IF(ISBLANK(AQ2),"",IF(AND(ISBLANK(AQ1),ISNUMBER(AQ2)),1,  AQ31*(1+AQ2/100)))</f>
        <v/>
      </c>
      <c r="AR32" t="str">
        <f t="shared" ref="AR32:AR59" si="43">IF(ISBLANK(AR2),"",IF(AND(ISBLANK(AR1),ISNUMBER(AR2)),1,  AR31*(1+AR2/100)))</f>
        <v/>
      </c>
      <c r="AS32" t="str">
        <f t="shared" ref="AS32:AS59" si="44">IF(ISBLANK(AS2),"",IF(AND(ISBLANK(AS1),ISNUMBER(AS2)),1,  AS31*(1+AS2/100)))</f>
        <v/>
      </c>
      <c r="AT32" t="str">
        <f t="shared" ref="AT32:AT59" si="45">IF(ISBLANK(AT2),"",IF(AND(ISBLANK(AT1),ISNUMBER(AT2)),1,  AT31*(1+AT2/100)))</f>
        <v/>
      </c>
      <c r="AU32" t="str">
        <f t="shared" ref="AU32:AU59" si="46">IF(ISBLANK(AU2),"",IF(AND(ISBLANK(AU1),ISNUMBER(AU2)),1,  AU31*(1+AU2/100)))</f>
        <v/>
      </c>
      <c r="AV32" t="str">
        <f t="shared" ref="AV32:AV59" si="47">IF(ISBLANK(AV2),"",IF(AND(ISBLANK(AV1),ISNUMBER(AV2)),1,  AV31*(1+AV2/100)))</f>
        <v/>
      </c>
      <c r="AW32" t="str">
        <f t="shared" ref="AW32:AW59" si="48">IF(ISBLANK(AW2),"",IF(AND(ISBLANK(AW1),ISNUMBER(AW2)),1,  AW31*(1+AW2/100)))</f>
        <v/>
      </c>
      <c r="AX32" t="str">
        <f t="shared" ref="AX32:AX59" si="49">IF(ISBLANK(AX2),"",IF(AND(ISBLANK(AX1),ISNUMBER(AX2)),1,  AX31*(1+AX2/100)))</f>
        <v/>
      </c>
      <c r="AY32" t="str">
        <f t="shared" ref="AY32:AY59" si="50">IF(ISBLANK(AY2),"",IF(AND(ISBLANK(AY1),ISNUMBER(AY2)),1,  AY31*(1+AY2/100)))</f>
        <v/>
      </c>
    </row>
    <row r="33" spans="1:51" x14ac:dyDescent="0.4">
      <c r="A33" s="8">
        <v>1997</v>
      </c>
      <c r="B33" t="str">
        <f t="shared" si="1"/>
        <v/>
      </c>
      <c r="C33" t="str">
        <f t="shared" si="2"/>
        <v/>
      </c>
      <c r="D33" t="str">
        <f t="shared" si="3"/>
        <v/>
      </c>
      <c r="E33" t="str">
        <f t="shared" si="4"/>
        <v/>
      </c>
      <c r="F33" t="str">
        <f t="shared" si="5"/>
        <v/>
      </c>
      <c r="G33" t="str">
        <f t="shared" si="6"/>
        <v/>
      </c>
      <c r="H33" t="str">
        <f t="shared" si="7"/>
        <v/>
      </c>
      <c r="I33" t="str">
        <f t="shared" si="8"/>
        <v/>
      </c>
      <c r="J33" t="str">
        <f t="shared" si="9"/>
        <v/>
      </c>
      <c r="K33" t="str">
        <f t="shared" si="10"/>
        <v/>
      </c>
      <c r="L33" t="str">
        <f t="shared" si="11"/>
        <v/>
      </c>
      <c r="M33" t="str">
        <f t="shared" si="12"/>
        <v/>
      </c>
      <c r="N33" t="str">
        <f t="shared" si="13"/>
        <v/>
      </c>
      <c r="O33" t="str">
        <f t="shared" si="14"/>
        <v/>
      </c>
      <c r="P33" t="str">
        <f t="shared" si="15"/>
        <v/>
      </c>
      <c r="Q33" t="str">
        <f t="shared" si="16"/>
        <v/>
      </c>
      <c r="R33" t="str">
        <f t="shared" si="17"/>
        <v/>
      </c>
      <c r="S33" t="str">
        <f t="shared" si="18"/>
        <v/>
      </c>
      <c r="T33" t="str">
        <f t="shared" si="19"/>
        <v/>
      </c>
      <c r="U33" t="str">
        <f t="shared" si="20"/>
        <v/>
      </c>
      <c r="V33" t="str">
        <f t="shared" si="21"/>
        <v/>
      </c>
      <c r="W33" t="str">
        <f t="shared" si="22"/>
        <v/>
      </c>
      <c r="X33" t="str">
        <f t="shared" si="23"/>
        <v/>
      </c>
      <c r="Y33" t="str">
        <f t="shared" si="24"/>
        <v/>
      </c>
      <c r="Z33" t="str">
        <f t="shared" si="25"/>
        <v/>
      </c>
      <c r="AA33" t="str">
        <f t="shared" si="26"/>
        <v/>
      </c>
      <c r="AB33" t="str">
        <f t="shared" si="27"/>
        <v/>
      </c>
      <c r="AC33" t="str">
        <f t="shared" si="28"/>
        <v/>
      </c>
      <c r="AD33" t="str">
        <f t="shared" si="29"/>
        <v/>
      </c>
      <c r="AE33" t="str">
        <f t="shared" si="30"/>
        <v/>
      </c>
      <c r="AF33" t="str">
        <f t="shared" si="31"/>
        <v/>
      </c>
      <c r="AG33" t="str">
        <f t="shared" si="32"/>
        <v/>
      </c>
      <c r="AH33" t="str">
        <f t="shared" si="33"/>
        <v/>
      </c>
      <c r="AI33" t="str">
        <f t="shared" si="34"/>
        <v/>
      </c>
      <c r="AJ33" t="str">
        <f t="shared" si="35"/>
        <v/>
      </c>
      <c r="AK33" t="str">
        <f t="shared" si="36"/>
        <v/>
      </c>
      <c r="AL33" t="str">
        <f t="shared" si="37"/>
        <v/>
      </c>
      <c r="AM33" t="str">
        <f t="shared" si="38"/>
        <v/>
      </c>
      <c r="AN33" t="str">
        <f t="shared" si="39"/>
        <v/>
      </c>
      <c r="AO33" t="str">
        <f t="shared" si="40"/>
        <v/>
      </c>
      <c r="AP33" t="str">
        <f t="shared" si="41"/>
        <v/>
      </c>
      <c r="AQ33" t="str">
        <f t="shared" si="42"/>
        <v/>
      </c>
      <c r="AR33" t="str">
        <f t="shared" si="43"/>
        <v/>
      </c>
      <c r="AS33" t="str">
        <f t="shared" si="44"/>
        <v/>
      </c>
      <c r="AT33" t="str">
        <f t="shared" si="45"/>
        <v/>
      </c>
      <c r="AU33" t="str">
        <f t="shared" si="46"/>
        <v/>
      </c>
      <c r="AV33" t="str">
        <f t="shared" si="47"/>
        <v/>
      </c>
      <c r="AW33" t="str">
        <f t="shared" si="48"/>
        <v/>
      </c>
      <c r="AX33" t="str">
        <f t="shared" si="49"/>
        <v/>
      </c>
      <c r="AY33" t="str">
        <f t="shared" si="50"/>
        <v/>
      </c>
    </row>
    <row r="34" spans="1:51" x14ac:dyDescent="0.4">
      <c r="A34" s="8">
        <v>1998</v>
      </c>
      <c r="B34" t="str">
        <f t="shared" si="1"/>
        <v/>
      </c>
      <c r="C34" t="str">
        <f t="shared" si="2"/>
        <v/>
      </c>
      <c r="D34" t="str">
        <f t="shared" si="3"/>
        <v/>
      </c>
      <c r="E34" t="str">
        <f t="shared" si="4"/>
        <v/>
      </c>
      <c r="F34" t="str">
        <f t="shared" si="5"/>
        <v/>
      </c>
      <c r="G34" t="str">
        <f t="shared" si="6"/>
        <v/>
      </c>
      <c r="H34" t="str">
        <f t="shared" si="7"/>
        <v/>
      </c>
      <c r="I34" t="str">
        <f t="shared" si="8"/>
        <v/>
      </c>
      <c r="J34" t="str">
        <f t="shared" si="9"/>
        <v/>
      </c>
      <c r="K34" t="str">
        <f t="shared" si="10"/>
        <v/>
      </c>
      <c r="L34" t="str">
        <f t="shared" si="11"/>
        <v/>
      </c>
      <c r="M34" t="str">
        <f t="shared" si="12"/>
        <v/>
      </c>
      <c r="N34" t="str">
        <f t="shared" si="13"/>
        <v/>
      </c>
      <c r="O34" t="str">
        <f t="shared" si="14"/>
        <v/>
      </c>
      <c r="P34" t="str">
        <f t="shared" si="15"/>
        <v/>
      </c>
      <c r="Q34" t="str">
        <f t="shared" si="16"/>
        <v/>
      </c>
      <c r="R34" t="str">
        <f t="shared" si="17"/>
        <v/>
      </c>
      <c r="S34" t="str">
        <f t="shared" si="18"/>
        <v/>
      </c>
      <c r="T34" t="str">
        <f t="shared" si="19"/>
        <v/>
      </c>
      <c r="U34" t="str">
        <f t="shared" si="20"/>
        <v/>
      </c>
      <c r="V34" t="str">
        <f t="shared" si="21"/>
        <v/>
      </c>
      <c r="W34" t="str">
        <f t="shared" si="22"/>
        <v/>
      </c>
      <c r="X34" t="str">
        <f t="shared" si="23"/>
        <v/>
      </c>
      <c r="Y34" t="str">
        <f t="shared" si="24"/>
        <v/>
      </c>
      <c r="Z34" t="str">
        <f t="shared" si="25"/>
        <v/>
      </c>
      <c r="AA34" t="str">
        <f t="shared" si="26"/>
        <v/>
      </c>
      <c r="AB34" t="str">
        <f t="shared" si="27"/>
        <v/>
      </c>
      <c r="AC34" t="str">
        <f t="shared" si="28"/>
        <v/>
      </c>
      <c r="AD34" t="str">
        <f t="shared" si="29"/>
        <v/>
      </c>
      <c r="AE34" t="str">
        <f t="shared" si="30"/>
        <v/>
      </c>
      <c r="AF34" t="str">
        <f t="shared" si="31"/>
        <v/>
      </c>
      <c r="AG34" t="str">
        <f t="shared" si="32"/>
        <v/>
      </c>
      <c r="AH34" t="str">
        <f t="shared" si="33"/>
        <v/>
      </c>
      <c r="AI34" t="str">
        <f t="shared" si="34"/>
        <v/>
      </c>
      <c r="AJ34" t="str">
        <f t="shared" si="35"/>
        <v/>
      </c>
      <c r="AK34" t="str">
        <f t="shared" si="36"/>
        <v/>
      </c>
      <c r="AL34" t="str">
        <f t="shared" si="37"/>
        <v/>
      </c>
      <c r="AM34" t="str">
        <f t="shared" si="38"/>
        <v/>
      </c>
      <c r="AN34" t="str">
        <f t="shared" si="39"/>
        <v/>
      </c>
      <c r="AO34" t="str">
        <f t="shared" si="40"/>
        <v/>
      </c>
      <c r="AP34" t="str">
        <f t="shared" si="41"/>
        <v/>
      </c>
      <c r="AQ34" t="str">
        <f t="shared" si="42"/>
        <v/>
      </c>
      <c r="AR34" t="str">
        <f t="shared" si="43"/>
        <v/>
      </c>
      <c r="AS34" t="str">
        <f t="shared" si="44"/>
        <v/>
      </c>
      <c r="AT34" t="str">
        <f t="shared" si="45"/>
        <v/>
      </c>
      <c r="AU34" t="str">
        <f t="shared" si="46"/>
        <v/>
      </c>
      <c r="AV34" t="str">
        <f t="shared" si="47"/>
        <v/>
      </c>
      <c r="AW34" t="str">
        <f t="shared" si="48"/>
        <v/>
      </c>
      <c r="AX34" t="str">
        <f t="shared" si="49"/>
        <v/>
      </c>
      <c r="AY34" t="str">
        <f t="shared" si="50"/>
        <v/>
      </c>
    </row>
    <row r="35" spans="1:51" x14ac:dyDescent="0.4">
      <c r="A35" s="8">
        <v>1999</v>
      </c>
      <c r="B35" t="str">
        <f t="shared" si="1"/>
        <v/>
      </c>
      <c r="C35" t="str">
        <f t="shared" si="2"/>
        <v/>
      </c>
      <c r="D35" t="str">
        <f t="shared" si="3"/>
        <v/>
      </c>
      <c r="E35" t="str">
        <f t="shared" si="4"/>
        <v/>
      </c>
      <c r="F35" t="str">
        <f t="shared" si="5"/>
        <v/>
      </c>
      <c r="G35" t="str">
        <f t="shared" si="6"/>
        <v/>
      </c>
      <c r="H35" t="str">
        <f t="shared" si="7"/>
        <v/>
      </c>
      <c r="I35" t="str">
        <f t="shared" si="8"/>
        <v/>
      </c>
      <c r="J35" t="str">
        <f t="shared" si="9"/>
        <v/>
      </c>
      <c r="K35" t="str">
        <f t="shared" si="10"/>
        <v/>
      </c>
      <c r="L35" t="str">
        <f t="shared" si="11"/>
        <v/>
      </c>
      <c r="M35" t="str">
        <f t="shared" si="12"/>
        <v/>
      </c>
      <c r="N35" t="str">
        <f t="shared" si="13"/>
        <v/>
      </c>
      <c r="O35" t="str">
        <f t="shared" si="14"/>
        <v/>
      </c>
      <c r="P35" t="str">
        <f t="shared" si="15"/>
        <v/>
      </c>
      <c r="Q35" t="str">
        <f t="shared" si="16"/>
        <v/>
      </c>
      <c r="R35" t="str">
        <f t="shared" si="17"/>
        <v/>
      </c>
      <c r="S35" t="str">
        <f t="shared" si="18"/>
        <v/>
      </c>
      <c r="T35" t="str">
        <f t="shared" si="19"/>
        <v/>
      </c>
      <c r="U35" t="str">
        <f t="shared" si="20"/>
        <v/>
      </c>
      <c r="V35" t="str">
        <f t="shared" si="21"/>
        <v/>
      </c>
      <c r="W35" t="str">
        <f t="shared" si="22"/>
        <v/>
      </c>
      <c r="X35" t="str">
        <f t="shared" si="23"/>
        <v/>
      </c>
      <c r="Y35" t="str">
        <f t="shared" si="24"/>
        <v/>
      </c>
      <c r="Z35" t="str">
        <f t="shared" si="25"/>
        <v/>
      </c>
      <c r="AA35" t="str">
        <f t="shared" si="26"/>
        <v/>
      </c>
      <c r="AB35" t="str">
        <f t="shared" si="27"/>
        <v/>
      </c>
      <c r="AC35" t="str">
        <f t="shared" si="28"/>
        <v/>
      </c>
      <c r="AD35" t="str">
        <f t="shared" si="29"/>
        <v/>
      </c>
      <c r="AE35" t="str">
        <f t="shared" si="30"/>
        <v/>
      </c>
      <c r="AF35" t="str">
        <f t="shared" si="31"/>
        <v/>
      </c>
      <c r="AG35" t="str">
        <f t="shared" si="32"/>
        <v/>
      </c>
      <c r="AH35" t="str">
        <f t="shared" si="33"/>
        <v/>
      </c>
      <c r="AI35" t="str">
        <f t="shared" si="34"/>
        <v/>
      </c>
      <c r="AJ35" t="str">
        <f t="shared" si="35"/>
        <v/>
      </c>
      <c r="AK35" t="str">
        <f t="shared" si="36"/>
        <v/>
      </c>
      <c r="AL35" t="str">
        <f t="shared" si="37"/>
        <v/>
      </c>
      <c r="AM35" t="str">
        <f t="shared" si="38"/>
        <v/>
      </c>
      <c r="AN35" t="str">
        <f t="shared" si="39"/>
        <v/>
      </c>
      <c r="AO35" t="str">
        <f t="shared" si="40"/>
        <v/>
      </c>
      <c r="AP35" t="str">
        <f t="shared" si="41"/>
        <v/>
      </c>
      <c r="AQ35" t="str">
        <f t="shared" si="42"/>
        <v/>
      </c>
      <c r="AR35" t="str">
        <f t="shared" si="43"/>
        <v/>
      </c>
      <c r="AS35" t="str">
        <f t="shared" si="44"/>
        <v/>
      </c>
      <c r="AT35" t="str">
        <f t="shared" si="45"/>
        <v/>
      </c>
      <c r="AU35" t="str">
        <f t="shared" si="46"/>
        <v/>
      </c>
      <c r="AV35" t="str">
        <f t="shared" si="47"/>
        <v/>
      </c>
      <c r="AW35" t="str">
        <f t="shared" si="48"/>
        <v/>
      </c>
      <c r="AX35" t="str">
        <f t="shared" si="49"/>
        <v/>
      </c>
      <c r="AY35" t="str">
        <f t="shared" si="50"/>
        <v/>
      </c>
    </row>
    <row r="36" spans="1:51" x14ac:dyDescent="0.4">
      <c r="A36" s="8">
        <v>2000</v>
      </c>
      <c r="B36" t="str">
        <f t="shared" si="1"/>
        <v/>
      </c>
      <c r="C36" t="str">
        <f t="shared" si="2"/>
        <v/>
      </c>
      <c r="D36" t="str">
        <f t="shared" si="3"/>
        <v/>
      </c>
      <c r="E36" t="str">
        <f t="shared" si="4"/>
        <v/>
      </c>
      <c r="F36" t="str">
        <f t="shared" si="5"/>
        <v/>
      </c>
      <c r="G36" t="str">
        <f t="shared" si="6"/>
        <v/>
      </c>
      <c r="H36" t="str">
        <f t="shared" si="7"/>
        <v/>
      </c>
      <c r="I36" t="str">
        <f t="shared" si="8"/>
        <v/>
      </c>
      <c r="J36" t="str">
        <f t="shared" si="9"/>
        <v/>
      </c>
      <c r="K36" t="str">
        <f t="shared" si="10"/>
        <v/>
      </c>
      <c r="L36" t="str">
        <f t="shared" si="11"/>
        <v/>
      </c>
      <c r="M36" t="str">
        <f t="shared" si="12"/>
        <v/>
      </c>
      <c r="N36" t="str">
        <f t="shared" si="13"/>
        <v/>
      </c>
      <c r="O36" t="str">
        <f t="shared" si="14"/>
        <v/>
      </c>
      <c r="P36" t="str">
        <f t="shared" si="15"/>
        <v/>
      </c>
      <c r="Q36" t="str">
        <f t="shared" si="16"/>
        <v/>
      </c>
      <c r="R36" t="str">
        <f t="shared" si="17"/>
        <v/>
      </c>
      <c r="S36" t="str">
        <f t="shared" si="18"/>
        <v/>
      </c>
      <c r="T36" t="str">
        <f t="shared" si="19"/>
        <v/>
      </c>
      <c r="U36" t="str">
        <f t="shared" si="20"/>
        <v/>
      </c>
      <c r="V36" t="str">
        <f t="shared" si="21"/>
        <v/>
      </c>
      <c r="W36" t="str">
        <f t="shared" si="22"/>
        <v/>
      </c>
      <c r="X36" t="str">
        <f t="shared" si="23"/>
        <v/>
      </c>
      <c r="Y36" t="str">
        <f t="shared" si="24"/>
        <v/>
      </c>
      <c r="Z36" t="str">
        <f t="shared" si="25"/>
        <v/>
      </c>
      <c r="AA36" t="str">
        <f t="shared" si="26"/>
        <v/>
      </c>
      <c r="AB36" t="str">
        <f t="shared" si="27"/>
        <v/>
      </c>
      <c r="AC36" t="str">
        <f t="shared" si="28"/>
        <v/>
      </c>
      <c r="AD36" t="str">
        <f t="shared" si="29"/>
        <v/>
      </c>
      <c r="AE36" t="str">
        <f t="shared" si="30"/>
        <v/>
      </c>
      <c r="AF36" t="str">
        <f t="shared" si="31"/>
        <v/>
      </c>
      <c r="AG36" t="str">
        <f t="shared" si="32"/>
        <v/>
      </c>
      <c r="AH36" t="str">
        <f t="shared" si="33"/>
        <v/>
      </c>
      <c r="AI36" t="str">
        <f t="shared" si="34"/>
        <v/>
      </c>
      <c r="AJ36" t="str">
        <f t="shared" si="35"/>
        <v/>
      </c>
      <c r="AK36" t="str">
        <f t="shared" si="36"/>
        <v/>
      </c>
      <c r="AL36" t="str">
        <f t="shared" si="37"/>
        <v/>
      </c>
      <c r="AM36" t="str">
        <f t="shared" si="38"/>
        <v/>
      </c>
      <c r="AN36" t="str">
        <f t="shared" si="39"/>
        <v/>
      </c>
      <c r="AO36" t="str">
        <f t="shared" si="40"/>
        <v/>
      </c>
      <c r="AP36" t="str">
        <f t="shared" si="41"/>
        <v/>
      </c>
      <c r="AQ36" t="str">
        <f t="shared" si="42"/>
        <v/>
      </c>
      <c r="AR36" t="str">
        <f t="shared" si="43"/>
        <v/>
      </c>
      <c r="AS36" t="str">
        <f t="shared" si="44"/>
        <v/>
      </c>
      <c r="AT36" t="str">
        <f t="shared" si="45"/>
        <v/>
      </c>
      <c r="AU36" t="str">
        <f t="shared" si="46"/>
        <v/>
      </c>
      <c r="AV36" t="str">
        <f t="shared" si="47"/>
        <v/>
      </c>
      <c r="AW36" t="str">
        <f t="shared" si="48"/>
        <v/>
      </c>
      <c r="AX36" t="str">
        <f t="shared" si="49"/>
        <v/>
      </c>
      <c r="AY36" t="str">
        <f t="shared" si="50"/>
        <v/>
      </c>
    </row>
    <row r="37" spans="1:51" x14ac:dyDescent="0.4">
      <c r="A37" s="8">
        <v>2001</v>
      </c>
      <c r="B37" t="str">
        <f t="shared" si="1"/>
        <v/>
      </c>
      <c r="C37" t="str">
        <f t="shared" si="2"/>
        <v/>
      </c>
      <c r="D37" t="str">
        <f t="shared" si="3"/>
        <v/>
      </c>
      <c r="E37" t="str">
        <f t="shared" si="4"/>
        <v/>
      </c>
      <c r="F37" t="str">
        <f t="shared" si="5"/>
        <v/>
      </c>
      <c r="G37" t="str">
        <f t="shared" si="6"/>
        <v/>
      </c>
      <c r="H37" t="str">
        <f t="shared" si="7"/>
        <v/>
      </c>
      <c r="I37" t="str">
        <f t="shared" si="8"/>
        <v/>
      </c>
      <c r="J37" t="str">
        <f t="shared" si="9"/>
        <v/>
      </c>
      <c r="K37" t="str">
        <f t="shared" si="10"/>
        <v/>
      </c>
      <c r="L37" t="str">
        <f t="shared" si="11"/>
        <v/>
      </c>
      <c r="M37" t="str">
        <f t="shared" si="12"/>
        <v/>
      </c>
      <c r="N37" t="str">
        <f t="shared" si="13"/>
        <v/>
      </c>
      <c r="O37" t="str">
        <f t="shared" si="14"/>
        <v/>
      </c>
      <c r="P37" t="str">
        <f t="shared" si="15"/>
        <v/>
      </c>
      <c r="Q37" t="str">
        <f t="shared" si="16"/>
        <v/>
      </c>
      <c r="R37" t="str">
        <f t="shared" si="17"/>
        <v/>
      </c>
      <c r="S37" t="str">
        <f t="shared" si="18"/>
        <v/>
      </c>
      <c r="T37" t="str">
        <f t="shared" si="19"/>
        <v/>
      </c>
      <c r="U37" t="str">
        <f t="shared" si="20"/>
        <v/>
      </c>
      <c r="V37" t="str">
        <f t="shared" si="21"/>
        <v/>
      </c>
      <c r="W37" t="str">
        <f t="shared" si="22"/>
        <v/>
      </c>
      <c r="X37" t="str">
        <f t="shared" si="23"/>
        <v/>
      </c>
      <c r="Y37" t="str">
        <f t="shared" si="24"/>
        <v/>
      </c>
      <c r="Z37" t="str">
        <f t="shared" si="25"/>
        <v/>
      </c>
      <c r="AA37" t="str">
        <f t="shared" si="26"/>
        <v/>
      </c>
      <c r="AB37" t="str">
        <f t="shared" si="27"/>
        <v/>
      </c>
      <c r="AC37" t="str">
        <f t="shared" si="28"/>
        <v/>
      </c>
      <c r="AD37" t="str">
        <f t="shared" si="29"/>
        <v/>
      </c>
      <c r="AE37" t="str">
        <f t="shared" si="30"/>
        <v/>
      </c>
      <c r="AF37" t="str">
        <f t="shared" si="31"/>
        <v/>
      </c>
      <c r="AG37" t="str">
        <f t="shared" si="32"/>
        <v/>
      </c>
      <c r="AH37" t="str">
        <f t="shared" si="33"/>
        <v/>
      </c>
      <c r="AI37" t="str">
        <f t="shared" si="34"/>
        <v/>
      </c>
      <c r="AJ37" t="str">
        <f t="shared" si="35"/>
        <v/>
      </c>
      <c r="AK37" t="str">
        <f t="shared" si="36"/>
        <v/>
      </c>
      <c r="AL37" t="str">
        <f t="shared" si="37"/>
        <v/>
      </c>
      <c r="AM37" t="str">
        <f t="shared" si="38"/>
        <v/>
      </c>
      <c r="AN37" t="str">
        <f t="shared" si="39"/>
        <v/>
      </c>
      <c r="AO37" t="str">
        <f t="shared" si="40"/>
        <v/>
      </c>
      <c r="AP37" t="str">
        <f t="shared" si="41"/>
        <v/>
      </c>
      <c r="AQ37" t="str">
        <f t="shared" si="42"/>
        <v/>
      </c>
      <c r="AR37" t="str">
        <f t="shared" si="43"/>
        <v/>
      </c>
      <c r="AS37" t="str">
        <f t="shared" si="44"/>
        <v/>
      </c>
      <c r="AT37" t="str">
        <f t="shared" si="45"/>
        <v/>
      </c>
      <c r="AU37" t="str">
        <f t="shared" si="46"/>
        <v/>
      </c>
      <c r="AV37" t="str">
        <f t="shared" si="47"/>
        <v/>
      </c>
      <c r="AW37" t="str">
        <f t="shared" si="48"/>
        <v/>
      </c>
      <c r="AX37" t="str">
        <f t="shared" si="49"/>
        <v/>
      </c>
      <c r="AY37" t="str">
        <f t="shared" si="50"/>
        <v/>
      </c>
    </row>
    <row r="38" spans="1:51" x14ac:dyDescent="0.4">
      <c r="A38" s="8">
        <v>2002</v>
      </c>
      <c r="B38" t="str">
        <f t="shared" si="1"/>
        <v/>
      </c>
      <c r="C38" t="str">
        <f t="shared" si="2"/>
        <v/>
      </c>
      <c r="D38" t="str">
        <f t="shared" si="3"/>
        <v/>
      </c>
      <c r="E38" t="str">
        <f t="shared" si="4"/>
        <v/>
      </c>
      <c r="F38" t="str">
        <f t="shared" si="5"/>
        <v/>
      </c>
      <c r="G38" t="str">
        <f t="shared" si="6"/>
        <v/>
      </c>
      <c r="H38" t="str">
        <f t="shared" si="7"/>
        <v/>
      </c>
      <c r="I38" t="str">
        <f t="shared" si="8"/>
        <v/>
      </c>
      <c r="J38" t="str">
        <f t="shared" si="9"/>
        <v/>
      </c>
      <c r="K38" t="str">
        <f t="shared" si="10"/>
        <v/>
      </c>
      <c r="L38" t="str">
        <f t="shared" si="11"/>
        <v/>
      </c>
      <c r="M38" t="str">
        <f t="shared" si="12"/>
        <v/>
      </c>
      <c r="N38" t="str">
        <f t="shared" si="13"/>
        <v/>
      </c>
      <c r="O38" t="str">
        <f t="shared" si="14"/>
        <v/>
      </c>
      <c r="P38" t="str">
        <f t="shared" si="15"/>
        <v/>
      </c>
      <c r="Q38" t="str">
        <f t="shared" si="16"/>
        <v/>
      </c>
      <c r="R38" t="str">
        <f t="shared" si="17"/>
        <v/>
      </c>
      <c r="S38" t="str">
        <f t="shared" si="18"/>
        <v/>
      </c>
      <c r="T38" t="str">
        <f t="shared" si="19"/>
        <v/>
      </c>
      <c r="U38" t="str">
        <f t="shared" si="20"/>
        <v/>
      </c>
      <c r="V38" t="str">
        <f t="shared" si="21"/>
        <v/>
      </c>
      <c r="W38" t="str">
        <f t="shared" si="22"/>
        <v/>
      </c>
      <c r="X38" t="str">
        <f t="shared" si="23"/>
        <v/>
      </c>
      <c r="Y38" t="str">
        <f t="shared" si="24"/>
        <v/>
      </c>
      <c r="Z38" t="str">
        <f t="shared" si="25"/>
        <v/>
      </c>
      <c r="AA38" t="str">
        <f t="shared" si="26"/>
        <v/>
      </c>
      <c r="AB38" t="str">
        <f t="shared" si="27"/>
        <v/>
      </c>
      <c r="AC38" t="str">
        <f t="shared" si="28"/>
        <v/>
      </c>
      <c r="AD38" t="str">
        <f t="shared" si="29"/>
        <v/>
      </c>
      <c r="AE38" t="str">
        <f t="shared" si="30"/>
        <v/>
      </c>
      <c r="AF38" t="str">
        <f t="shared" si="31"/>
        <v/>
      </c>
      <c r="AG38" t="str">
        <f t="shared" si="32"/>
        <v/>
      </c>
      <c r="AH38" t="str">
        <f t="shared" si="33"/>
        <v/>
      </c>
      <c r="AI38" t="str">
        <f t="shared" si="34"/>
        <v/>
      </c>
      <c r="AJ38" t="str">
        <f t="shared" si="35"/>
        <v/>
      </c>
      <c r="AK38" t="str">
        <f t="shared" si="36"/>
        <v/>
      </c>
      <c r="AL38" t="str">
        <f t="shared" si="37"/>
        <v/>
      </c>
      <c r="AM38" t="str">
        <f t="shared" si="38"/>
        <v/>
      </c>
      <c r="AN38" t="str">
        <f t="shared" si="39"/>
        <v/>
      </c>
      <c r="AO38" t="str">
        <f t="shared" si="40"/>
        <v/>
      </c>
      <c r="AP38" t="str">
        <f t="shared" si="41"/>
        <v/>
      </c>
      <c r="AQ38" t="str">
        <f t="shared" si="42"/>
        <v/>
      </c>
      <c r="AR38" t="str">
        <f t="shared" si="43"/>
        <v/>
      </c>
      <c r="AS38" t="str">
        <f t="shared" si="44"/>
        <v/>
      </c>
      <c r="AT38" t="str">
        <f t="shared" si="45"/>
        <v/>
      </c>
      <c r="AU38" t="str">
        <f t="shared" si="46"/>
        <v/>
      </c>
      <c r="AV38" t="str">
        <f t="shared" si="47"/>
        <v/>
      </c>
      <c r="AW38" t="str">
        <f t="shared" si="48"/>
        <v/>
      </c>
      <c r="AX38" t="str">
        <f t="shared" si="49"/>
        <v/>
      </c>
      <c r="AY38" t="str">
        <f t="shared" si="50"/>
        <v/>
      </c>
    </row>
    <row r="39" spans="1:51" x14ac:dyDescent="0.4">
      <c r="A39" s="8">
        <v>2003</v>
      </c>
      <c r="B39" t="str">
        <f t="shared" si="1"/>
        <v/>
      </c>
      <c r="C39" t="str">
        <f t="shared" si="2"/>
        <v/>
      </c>
      <c r="D39" t="str">
        <f t="shared" si="3"/>
        <v/>
      </c>
      <c r="E39" t="str">
        <f t="shared" si="4"/>
        <v/>
      </c>
      <c r="F39" t="str">
        <f t="shared" si="5"/>
        <v/>
      </c>
      <c r="G39" t="str">
        <f t="shared" si="6"/>
        <v/>
      </c>
      <c r="H39" t="str">
        <f t="shared" si="7"/>
        <v/>
      </c>
      <c r="I39" t="str">
        <f t="shared" si="8"/>
        <v/>
      </c>
      <c r="J39" t="str">
        <f t="shared" si="9"/>
        <v/>
      </c>
      <c r="K39" t="str">
        <f t="shared" si="10"/>
        <v/>
      </c>
      <c r="L39" t="str">
        <f t="shared" si="11"/>
        <v/>
      </c>
      <c r="M39" t="str">
        <f t="shared" si="12"/>
        <v/>
      </c>
      <c r="N39" t="str">
        <f t="shared" si="13"/>
        <v/>
      </c>
      <c r="O39" t="str">
        <f t="shared" si="14"/>
        <v/>
      </c>
      <c r="P39" t="str">
        <f t="shared" si="15"/>
        <v/>
      </c>
      <c r="Q39" t="str">
        <f t="shared" si="16"/>
        <v/>
      </c>
      <c r="R39" t="str">
        <f t="shared" si="17"/>
        <v/>
      </c>
      <c r="S39" t="str">
        <f t="shared" si="18"/>
        <v/>
      </c>
      <c r="T39" t="str">
        <f t="shared" si="19"/>
        <v/>
      </c>
      <c r="U39" t="str">
        <f t="shared" si="20"/>
        <v/>
      </c>
      <c r="V39" t="str">
        <f t="shared" si="21"/>
        <v/>
      </c>
      <c r="W39" t="str">
        <f t="shared" si="22"/>
        <v/>
      </c>
      <c r="X39" t="str">
        <f t="shared" si="23"/>
        <v/>
      </c>
      <c r="Y39" t="str">
        <f t="shared" si="24"/>
        <v/>
      </c>
      <c r="Z39" t="str">
        <f t="shared" si="25"/>
        <v/>
      </c>
      <c r="AA39" t="str">
        <f t="shared" si="26"/>
        <v/>
      </c>
      <c r="AB39" t="str">
        <f t="shared" si="27"/>
        <v/>
      </c>
      <c r="AC39" t="str">
        <f t="shared" si="28"/>
        <v/>
      </c>
      <c r="AD39" t="str">
        <f t="shared" si="29"/>
        <v/>
      </c>
      <c r="AE39" t="str">
        <f t="shared" si="30"/>
        <v/>
      </c>
      <c r="AF39" t="str">
        <f t="shared" si="31"/>
        <v/>
      </c>
      <c r="AG39" t="str">
        <f t="shared" si="32"/>
        <v/>
      </c>
      <c r="AH39" t="str">
        <f t="shared" si="33"/>
        <v/>
      </c>
      <c r="AI39" t="str">
        <f t="shared" si="34"/>
        <v/>
      </c>
      <c r="AJ39" t="str">
        <f t="shared" si="35"/>
        <v/>
      </c>
      <c r="AK39" t="str">
        <f t="shared" si="36"/>
        <v/>
      </c>
      <c r="AL39" t="str">
        <f t="shared" si="37"/>
        <v/>
      </c>
      <c r="AM39" t="str">
        <f t="shared" si="38"/>
        <v/>
      </c>
      <c r="AN39" t="str">
        <f t="shared" si="39"/>
        <v/>
      </c>
      <c r="AO39" t="str">
        <f t="shared" si="40"/>
        <v/>
      </c>
      <c r="AP39" t="str">
        <f t="shared" si="41"/>
        <v/>
      </c>
      <c r="AQ39" t="str">
        <f t="shared" si="42"/>
        <v/>
      </c>
      <c r="AR39" t="str">
        <f t="shared" si="43"/>
        <v/>
      </c>
      <c r="AS39" t="str">
        <f t="shared" si="44"/>
        <v/>
      </c>
      <c r="AT39" t="str">
        <f t="shared" si="45"/>
        <v/>
      </c>
      <c r="AU39" t="str">
        <f t="shared" si="46"/>
        <v/>
      </c>
      <c r="AV39" t="str">
        <f t="shared" si="47"/>
        <v/>
      </c>
      <c r="AW39" t="str">
        <f t="shared" si="48"/>
        <v/>
      </c>
      <c r="AX39" t="str">
        <f t="shared" si="49"/>
        <v/>
      </c>
      <c r="AY39" t="str">
        <f t="shared" si="50"/>
        <v/>
      </c>
    </row>
    <row r="40" spans="1:51" x14ac:dyDescent="0.4">
      <c r="A40" s="8">
        <v>2004</v>
      </c>
      <c r="B40" t="str">
        <f t="shared" si="1"/>
        <v/>
      </c>
      <c r="C40" t="str">
        <f t="shared" si="2"/>
        <v/>
      </c>
      <c r="D40" t="str">
        <f t="shared" si="3"/>
        <v/>
      </c>
      <c r="E40" t="str">
        <f t="shared" si="4"/>
        <v/>
      </c>
      <c r="F40" t="str">
        <f t="shared" si="5"/>
        <v/>
      </c>
      <c r="G40" t="str">
        <f t="shared" si="6"/>
        <v/>
      </c>
      <c r="H40" t="str">
        <f t="shared" si="7"/>
        <v/>
      </c>
      <c r="I40" t="str">
        <f t="shared" si="8"/>
        <v/>
      </c>
      <c r="J40" t="str">
        <f t="shared" si="9"/>
        <v/>
      </c>
      <c r="K40" t="str">
        <f t="shared" si="10"/>
        <v/>
      </c>
      <c r="L40" t="str">
        <f t="shared" si="11"/>
        <v/>
      </c>
      <c r="M40" t="str">
        <f t="shared" si="12"/>
        <v/>
      </c>
      <c r="N40" t="str">
        <f t="shared" si="13"/>
        <v/>
      </c>
      <c r="O40" t="str">
        <f t="shared" si="14"/>
        <v/>
      </c>
      <c r="P40" t="str">
        <f t="shared" si="15"/>
        <v/>
      </c>
      <c r="Q40" t="str">
        <f t="shared" si="16"/>
        <v/>
      </c>
      <c r="R40" t="str">
        <f t="shared" si="17"/>
        <v/>
      </c>
      <c r="S40" t="str">
        <f t="shared" si="18"/>
        <v/>
      </c>
      <c r="T40" t="str">
        <f t="shared" si="19"/>
        <v/>
      </c>
      <c r="U40" t="str">
        <f t="shared" si="20"/>
        <v/>
      </c>
      <c r="V40" t="str">
        <f t="shared" si="21"/>
        <v/>
      </c>
      <c r="W40" t="str">
        <f t="shared" si="22"/>
        <v/>
      </c>
      <c r="X40" t="str">
        <f t="shared" si="23"/>
        <v/>
      </c>
      <c r="Y40" t="str">
        <f t="shared" si="24"/>
        <v/>
      </c>
      <c r="Z40" t="str">
        <f t="shared" si="25"/>
        <v/>
      </c>
      <c r="AA40" t="str">
        <f t="shared" si="26"/>
        <v/>
      </c>
      <c r="AB40" t="str">
        <f t="shared" si="27"/>
        <v/>
      </c>
      <c r="AC40" t="str">
        <f t="shared" si="28"/>
        <v/>
      </c>
      <c r="AD40" t="str">
        <f t="shared" si="29"/>
        <v/>
      </c>
      <c r="AE40" t="str">
        <f t="shared" si="30"/>
        <v/>
      </c>
      <c r="AF40" t="str">
        <f t="shared" si="31"/>
        <v/>
      </c>
      <c r="AG40" t="str">
        <f t="shared" si="32"/>
        <v/>
      </c>
      <c r="AH40" t="str">
        <f t="shared" si="33"/>
        <v/>
      </c>
      <c r="AI40" t="str">
        <f t="shared" si="34"/>
        <v/>
      </c>
      <c r="AJ40" t="str">
        <f t="shared" si="35"/>
        <v/>
      </c>
      <c r="AK40" t="str">
        <f t="shared" si="36"/>
        <v/>
      </c>
      <c r="AL40" t="str">
        <f t="shared" si="37"/>
        <v/>
      </c>
      <c r="AM40" t="str">
        <f t="shared" si="38"/>
        <v/>
      </c>
      <c r="AN40" t="str">
        <f t="shared" si="39"/>
        <v/>
      </c>
      <c r="AO40" t="str">
        <f t="shared" si="40"/>
        <v/>
      </c>
      <c r="AP40" t="str">
        <f t="shared" si="41"/>
        <v/>
      </c>
      <c r="AQ40" t="str">
        <f t="shared" si="42"/>
        <v/>
      </c>
      <c r="AR40" t="str">
        <f t="shared" si="43"/>
        <v/>
      </c>
      <c r="AS40" t="str">
        <f t="shared" si="44"/>
        <v/>
      </c>
      <c r="AT40" t="str">
        <f t="shared" si="45"/>
        <v/>
      </c>
      <c r="AU40" t="str">
        <f t="shared" si="46"/>
        <v/>
      </c>
      <c r="AV40" t="str">
        <f t="shared" si="47"/>
        <v/>
      </c>
      <c r="AW40" t="str">
        <f t="shared" si="48"/>
        <v/>
      </c>
      <c r="AX40" t="str">
        <f t="shared" si="49"/>
        <v/>
      </c>
      <c r="AY40" t="str">
        <f t="shared" si="50"/>
        <v/>
      </c>
    </row>
    <row r="41" spans="1:51" x14ac:dyDescent="0.4">
      <c r="A41" s="8">
        <v>2005</v>
      </c>
      <c r="B41" t="str">
        <f t="shared" si="1"/>
        <v/>
      </c>
      <c r="C41" t="str">
        <f t="shared" si="2"/>
        <v/>
      </c>
      <c r="D41" t="str">
        <f t="shared" si="3"/>
        <v/>
      </c>
      <c r="E41" t="str">
        <f t="shared" si="4"/>
        <v/>
      </c>
      <c r="F41" t="str">
        <f t="shared" si="5"/>
        <v/>
      </c>
      <c r="G41" t="str">
        <f t="shared" si="6"/>
        <v/>
      </c>
      <c r="H41" t="str">
        <f t="shared" si="7"/>
        <v/>
      </c>
      <c r="I41" t="str">
        <f t="shared" si="8"/>
        <v/>
      </c>
      <c r="J41" t="str">
        <f t="shared" si="9"/>
        <v/>
      </c>
      <c r="K41" t="str">
        <f t="shared" si="10"/>
        <v/>
      </c>
      <c r="L41" t="str">
        <f t="shared" si="11"/>
        <v/>
      </c>
      <c r="M41" t="str">
        <f t="shared" si="12"/>
        <v/>
      </c>
      <c r="N41" t="str">
        <f t="shared" si="13"/>
        <v/>
      </c>
      <c r="O41" t="str">
        <f t="shared" si="14"/>
        <v/>
      </c>
      <c r="P41" t="str">
        <f t="shared" si="15"/>
        <v/>
      </c>
      <c r="Q41" t="str">
        <f t="shared" si="16"/>
        <v/>
      </c>
      <c r="R41" t="str">
        <f t="shared" si="17"/>
        <v/>
      </c>
      <c r="S41" t="str">
        <f t="shared" si="18"/>
        <v/>
      </c>
      <c r="T41" t="str">
        <f t="shared" si="19"/>
        <v/>
      </c>
      <c r="U41" t="str">
        <f t="shared" si="20"/>
        <v/>
      </c>
      <c r="V41" t="str">
        <f t="shared" si="21"/>
        <v/>
      </c>
      <c r="W41" t="str">
        <f t="shared" si="22"/>
        <v/>
      </c>
      <c r="X41" t="str">
        <f t="shared" si="23"/>
        <v/>
      </c>
      <c r="Y41" t="str">
        <f t="shared" si="24"/>
        <v/>
      </c>
      <c r="Z41" t="str">
        <f t="shared" si="25"/>
        <v/>
      </c>
      <c r="AA41" t="str">
        <f t="shared" si="26"/>
        <v/>
      </c>
      <c r="AB41" t="str">
        <f t="shared" si="27"/>
        <v/>
      </c>
      <c r="AC41" t="str">
        <f t="shared" si="28"/>
        <v/>
      </c>
      <c r="AD41" t="str">
        <f t="shared" si="29"/>
        <v/>
      </c>
      <c r="AE41" t="str">
        <f t="shared" si="30"/>
        <v/>
      </c>
      <c r="AF41" t="str">
        <f t="shared" si="31"/>
        <v/>
      </c>
      <c r="AG41" t="str">
        <f t="shared" si="32"/>
        <v/>
      </c>
      <c r="AH41" t="str">
        <f t="shared" si="33"/>
        <v/>
      </c>
      <c r="AI41" t="str">
        <f t="shared" si="34"/>
        <v/>
      </c>
      <c r="AJ41" t="str">
        <f t="shared" si="35"/>
        <v/>
      </c>
      <c r="AK41" t="str">
        <f t="shared" si="36"/>
        <v/>
      </c>
      <c r="AL41" t="str">
        <f t="shared" si="37"/>
        <v/>
      </c>
      <c r="AM41" t="str">
        <f t="shared" si="38"/>
        <v/>
      </c>
      <c r="AN41" t="str">
        <f t="shared" si="39"/>
        <v/>
      </c>
      <c r="AO41" t="str">
        <f t="shared" si="40"/>
        <v/>
      </c>
      <c r="AP41" t="str">
        <f t="shared" si="41"/>
        <v/>
      </c>
      <c r="AQ41" t="str">
        <f t="shared" si="42"/>
        <v/>
      </c>
      <c r="AR41" t="str">
        <f t="shared" si="43"/>
        <v/>
      </c>
      <c r="AS41" t="str">
        <f t="shared" si="44"/>
        <v/>
      </c>
      <c r="AT41" t="str">
        <f t="shared" si="45"/>
        <v/>
      </c>
      <c r="AU41" t="str">
        <f t="shared" si="46"/>
        <v/>
      </c>
      <c r="AV41" t="str">
        <f t="shared" si="47"/>
        <v/>
      </c>
      <c r="AW41" t="str">
        <f t="shared" si="48"/>
        <v/>
      </c>
      <c r="AX41" t="str">
        <f t="shared" si="49"/>
        <v/>
      </c>
      <c r="AY41" t="str">
        <f t="shared" si="50"/>
        <v/>
      </c>
    </row>
    <row r="42" spans="1:51" x14ac:dyDescent="0.4">
      <c r="A42" s="8">
        <v>2006</v>
      </c>
      <c r="B42" t="str">
        <f t="shared" si="1"/>
        <v/>
      </c>
      <c r="C42" t="str">
        <f t="shared" si="2"/>
        <v/>
      </c>
      <c r="D42" t="str">
        <f t="shared" si="3"/>
        <v/>
      </c>
      <c r="E42" t="str">
        <f t="shared" si="4"/>
        <v/>
      </c>
      <c r="F42" t="str">
        <f t="shared" si="5"/>
        <v/>
      </c>
      <c r="G42" t="str">
        <f t="shared" si="6"/>
        <v/>
      </c>
      <c r="H42" t="str">
        <f t="shared" si="7"/>
        <v/>
      </c>
      <c r="I42" t="str">
        <f t="shared" si="8"/>
        <v/>
      </c>
      <c r="J42" t="str">
        <f t="shared" si="9"/>
        <v/>
      </c>
      <c r="K42" t="str">
        <f t="shared" si="10"/>
        <v/>
      </c>
      <c r="L42" t="str">
        <f t="shared" si="11"/>
        <v/>
      </c>
      <c r="M42" t="str">
        <f t="shared" si="12"/>
        <v/>
      </c>
      <c r="N42" t="str">
        <f t="shared" si="13"/>
        <v/>
      </c>
      <c r="O42" t="str">
        <f t="shared" si="14"/>
        <v/>
      </c>
      <c r="P42" t="str">
        <f t="shared" si="15"/>
        <v/>
      </c>
      <c r="Q42" t="str">
        <f t="shared" si="16"/>
        <v/>
      </c>
      <c r="R42" t="str">
        <f t="shared" si="17"/>
        <v/>
      </c>
      <c r="S42" t="str">
        <f t="shared" si="18"/>
        <v/>
      </c>
      <c r="T42" t="str">
        <f t="shared" si="19"/>
        <v/>
      </c>
      <c r="U42" t="str">
        <f t="shared" si="20"/>
        <v/>
      </c>
      <c r="V42" t="str">
        <f t="shared" si="21"/>
        <v/>
      </c>
      <c r="W42" t="str">
        <f t="shared" si="22"/>
        <v/>
      </c>
      <c r="X42" t="str">
        <f t="shared" si="23"/>
        <v/>
      </c>
      <c r="Y42" t="str">
        <f t="shared" si="24"/>
        <v/>
      </c>
      <c r="Z42" t="str">
        <f t="shared" si="25"/>
        <v/>
      </c>
      <c r="AA42" t="str">
        <f t="shared" si="26"/>
        <v/>
      </c>
      <c r="AB42" t="str">
        <f t="shared" si="27"/>
        <v/>
      </c>
      <c r="AC42" t="str">
        <f t="shared" si="28"/>
        <v/>
      </c>
      <c r="AD42" t="str">
        <f t="shared" si="29"/>
        <v/>
      </c>
      <c r="AE42" t="str">
        <f t="shared" si="30"/>
        <v/>
      </c>
      <c r="AF42" t="str">
        <f t="shared" si="31"/>
        <v/>
      </c>
      <c r="AG42" t="str">
        <f t="shared" si="32"/>
        <v/>
      </c>
      <c r="AH42" t="str">
        <f t="shared" si="33"/>
        <v/>
      </c>
      <c r="AI42" t="str">
        <f t="shared" si="34"/>
        <v/>
      </c>
      <c r="AJ42" t="str">
        <f t="shared" si="35"/>
        <v/>
      </c>
      <c r="AK42" t="str">
        <f t="shared" si="36"/>
        <v/>
      </c>
      <c r="AL42" t="str">
        <f t="shared" si="37"/>
        <v/>
      </c>
      <c r="AM42" t="str">
        <f t="shared" si="38"/>
        <v/>
      </c>
      <c r="AN42" t="str">
        <f t="shared" si="39"/>
        <v/>
      </c>
      <c r="AO42" t="str">
        <f t="shared" si="40"/>
        <v/>
      </c>
      <c r="AP42" t="str">
        <f t="shared" si="41"/>
        <v/>
      </c>
      <c r="AQ42" t="str">
        <f t="shared" si="42"/>
        <v/>
      </c>
      <c r="AR42" t="str">
        <f t="shared" si="43"/>
        <v/>
      </c>
      <c r="AS42" t="str">
        <f t="shared" si="44"/>
        <v/>
      </c>
      <c r="AT42" t="str">
        <f t="shared" si="45"/>
        <v/>
      </c>
      <c r="AU42" t="str">
        <f t="shared" si="46"/>
        <v/>
      </c>
      <c r="AV42" t="str">
        <f t="shared" si="47"/>
        <v/>
      </c>
      <c r="AW42" t="str">
        <f t="shared" si="48"/>
        <v/>
      </c>
      <c r="AX42" t="str">
        <f t="shared" si="49"/>
        <v/>
      </c>
      <c r="AY42" t="str">
        <f t="shared" si="50"/>
        <v/>
      </c>
    </row>
    <row r="43" spans="1:51" x14ac:dyDescent="0.4">
      <c r="A43" s="8">
        <v>2007</v>
      </c>
      <c r="B43" t="str">
        <f t="shared" si="1"/>
        <v/>
      </c>
      <c r="C43" t="str">
        <f t="shared" si="2"/>
        <v/>
      </c>
      <c r="D43" t="str">
        <f t="shared" si="3"/>
        <v/>
      </c>
      <c r="E43" t="str">
        <f t="shared" si="4"/>
        <v/>
      </c>
      <c r="F43" t="str">
        <f t="shared" si="5"/>
        <v/>
      </c>
      <c r="G43" t="str">
        <f t="shared" si="6"/>
        <v/>
      </c>
      <c r="H43" t="str">
        <f t="shared" si="7"/>
        <v/>
      </c>
      <c r="I43" t="str">
        <f t="shared" si="8"/>
        <v/>
      </c>
      <c r="J43" t="str">
        <f t="shared" si="9"/>
        <v/>
      </c>
      <c r="K43" t="str">
        <f t="shared" si="10"/>
        <v/>
      </c>
      <c r="L43" t="str">
        <f t="shared" si="11"/>
        <v/>
      </c>
      <c r="M43" t="str">
        <f t="shared" si="12"/>
        <v/>
      </c>
      <c r="N43" t="str">
        <f t="shared" si="13"/>
        <v/>
      </c>
      <c r="O43" t="str">
        <f t="shared" si="14"/>
        <v/>
      </c>
      <c r="P43" t="str">
        <f t="shared" si="15"/>
        <v/>
      </c>
      <c r="Q43" t="str">
        <f t="shared" si="16"/>
        <v/>
      </c>
      <c r="R43" t="str">
        <f t="shared" si="17"/>
        <v/>
      </c>
      <c r="S43" t="str">
        <f t="shared" si="18"/>
        <v/>
      </c>
      <c r="T43" t="str">
        <f t="shared" si="19"/>
        <v/>
      </c>
      <c r="U43" t="str">
        <f t="shared" si="20"/>
        <v/>
      </c>
      <c r="V43" t="str">
        <f t="shared" si="21"/>
        <v/>
      </c>
      <c r="W43" t="str">
        <f t="shared" si="22"/>
        <v/>
      </c>
      <c r="X43" t="str">
        <f t="shared" si="23"/>
        <v/>
      </c>
      <c r="Y43" t="str">
        <f t="shared" si="24"/>
        <v/>
      </c>
      <c r="Z43" t="str">
        <f t="shared" si="25"/>
        <v/>
      </c>
      <c r="AA43" t="str">
        <f t="shared" si="26"/>
        <v/>
      </c>
      <c r="AB43" t="str">
        <f t="shared" si="27"/>
        <v/>
      </c>
      <c r="AC43" t="str">
        <f t="shared" si="28"/>
        <v/>
      </c>
      <c r="AD43" t="str">
        <f t="shared" si="29"/>
        <v/>
      </c>
      <c r="AE43" t="str">
        <f t="shared" si="30"/>
        <v/>
      </c>
      <c r="AF43" t="str">
        <f t="shared" si="31"/>
        <v/>
      </c>
      <c r="AG43" t="str">
        <f t="shared" si="32"/>
        <v/>
      </c>
      <c r="AH43" t="str">
        <f t="shared" si="33"/>
        <v/>
      </c>
      <c r="AI43" t="str">
        <f t="shared" si="34"/>
        <v/>
      </c>
      <c r="AJ43" t="str">
        <f t="shared" si="35"/>
        <v/>
      </c>
      <c r="AK43" t="str">
        <f t="shared" si="36"/>
        <v/>
      </c>
      <c r="AL43" t="str">
        <f t="shared" si="37"/>
        <v/>
      </c>
      <c r="AM43" t="str">
        <f t="shared" si="38"/>
        <v/>
      </c>
      <c r="AN43" t="str">
        <f t="shared" si="39"/>
        <v/>
      </c>
      <c r="AO43" t="str">
        <f t="shared" si="40"/>
        <v/>
      </c>
      <c r="AP43" t="str">
        <f t="shared" si="41"/>
        <v/>
      </c>
      <c r="AQ43" t="str">
        <f t="shared" si="42"/>
        <v/>
      </c>
      <c r="AR43" t="str">
        <f t="shared" si="43"/>
        <v/>
      </c>
      <c r="AS43" t="str">
        <f t="shared" si="44"/>
        <v/>
      </c>
      <c r="AT43" t="str">
        <f t="shared" si="45"/>
        <v/>
      </c>
      <c r="AU43" t="str">
        <f t="shared" si="46"/>
        <v/>
      </c>
      <c r="AV43" t="str">
        <f t="shared" si="47"/>
        <v/>
      </c>
      <c r="AW43" t="str">
        <f t="shared" si="48"/>
        <v/>
      </c>
      <c r="AX43" t="str">
        <f t="shared" si="49"/>
        <v/>
      </c>
      <c r="AY43" t="str">
        <f t="shared" si="50"/>
        <v/>
      </c>
    </row>
    <row r="44" spans="1:51" x14ac:dyDescent="0.4">
      <c r="A44" s="8">
        <v>2008</v>
      </c>
      <c r="B44" t="str">
        <f t="shared" si="1"/>
        <v/>
      </c>
      <c r="C44" t="str">
        <f t="shared" si="2"/>
        <v/>
      </c>
      <c r="D44" t="str">
        <f t="shared" si="3"/>
        <v/>
      </c>
      <c r="E44" t="str">
        <f t="shared" si="4"/>
        <v/>
      </c>
      <c r="F44" t="str">
        <f t="shared" si="5"/>
        <v/>
      </c>
      <c r="G44" t="str">
        <f t="shared" si="6"/>
        <v/>
      </c>
      <c r="H44" t="str">
        <f t="shared" si="7"/>
        <v/>
      </c>
      <c r="I44" t="str">
        <f t="shared" si="8"/>
        <v/>
      </c>
      <c r="J44" t="str">
        <f t="shared" si="9"/>
        <v/>
      </c>
      <c r="K44" t="str">
        <f t="shared" si="10"/>
        <v/>
      </c>
      <c r="L44" t="str">
        <f t="shared" si="11"/>
        <v/>
      </c>
      <c r="M44" t="str">
        <f t="shared" si="12"/>
        <v/>
      </c>
      <c r="N44" t="str">
        <f t="shared" si="13"/>
        <v/>
      </c>
      <c r="O44" t="str">
        <f t="shared" si="14"/>
        <v/>
      </c>
      <c r="P44" t="str">
        <f t="shared" si="15"/>
        <v/>
      </c>
      <c r="Q44" t="str">
        <f t="shared" si="16"/>
        <v/>
      </c>
      <c r="R44" t="str">
        <f t="shared" si="17"/>
        <v/>
      </c>
      <c r="S44" t="str">
        <f t="shared" si="18"/>
        <v/>
      </c>
      <c r="T44" t="str">
        <f t="shared" si="19"/>
        <v/>
      </c>
      <c r="U44" t="str">
        <f t="shared" si="20"/>
        <v/>
      </c>
      <c r="V44" t="str">
        <f t="shared" si="21"/>
        <v/>
      </c>
      <c r="W44" t="str">
        <f t="shared" si="22"/>
        <v/>
      </c>
      <c r="X44" t="str">
        <f t="shared" si="23"/>
        <v/>
      </c>
      <c r="Y44" t="str">
        <f t="shared" si="24"/>
        <v/>
      </c>
      <c r="Z44" t="str">
        <f t="shared" si="25"/>
        <v/>
      </c>
      <c r="AA44" t="str">
        <f t="shared" si="26"/>
        <v/>
      </c>
      <c r="AB44" t="str">
        <f t="shared" si="27"/>
        <v/>
      </c>
      <c r="AC44" t="str">
        <f t="shared" si="28"/>
        <v/>
      </c>
      <c r="AD44" t="str">
        <f t="shared" si="29"/>
        <v/>
      </c>
      <c r="AE44" t="str">
        <f t="shared" si="30"/>
        <v/>
      </c>
      <c r="AF44" t="str">
        <f t="shared" si="31"/>
        <v/>
      </c>
      <c r="AG44" t="str">
        <f t="shared" si="32"/>
        <v/>
      </c>
      <c r="AH44" t="str">
        <f t="shared" si="33"/>
        <v/>
      </c>
      <c r="AI44" t="str">
        <f t="shared" si="34"/>
        <v/>
      </c>
      <c r="AJ44" t="str">
        <f t="shared" si="35"/>
        <v/>
      </c>
      <c r="AK44" t="str">
        <f t="shared" si="36"/>
        <v/>
      </c>
      <c r="AL44" t="str">
        <f t="shared" si="37"/>
        <v/>
      </c>
      <c r="AM44" t="str">
        <f t="shared" si="38"/>
        <v/>
      </c>
      <c r="AN44" t="str">
        <f t="shared" si="39"/>
        <v/>
      </c>
      <c r="AO44" t="str">
        <f t="shared" si="40"/>
        <v/>
      </c>
      <c r="AP44" t="str">
        <f t="shared" si="41"/>
        <v/>
      </c>
      <c r="AQ44" t="str">
        <f t="shared" si="42"/>
        <v/>
      </c>
      <c r="AR44" t="str">
        <f t="shared" si="43"/>
        <v/>
      </c>
      <c r="AS44" t="str">
        <f t="shared" si="44"/>
        <v/>
      </c>
      <c r="AT44" t="str">
        <f t="shared" si="45"/>
        <v/>
      </c>
      <c r="AU44" t="str">
        <f t="shared" si="46"/>
        <v/>
      </c>
      <c r="AV44" t="str">
        <f t="shared" si="47"/>
        <v/>
      </c>
      <c r="AW44" t="str">
        <f t="shared" si="48"/>
        <v/>
      </c>
      <c r="AX44" t="str">
        <f t="shared" si="49"/>
        <v/>
      </c>
      <c r="AY44" t="str">
        <f t="shared" si="50"/>
        <v/>
      </c>
    </row>
    <row r="45" spans="1:51" x14ac:dyDescent="0.4">
      <c r="A45" s="8">
        <v>2009</v>
      </c>
      <c r="B45" t="str">
        <f t="shared" si="1"/>
        <v/>
      </c>
      <c r="C45" t="str">
        <f t="shared" si="2"/>
        <v/>
      </c>
      <c r="D45" t="str">
        <f t="shared" si="3"/>
        <v/>
      </c>
      <c r="E45" t="str">
        <f t="shared" si="4"/>
        <v/>
      </c>
      <c r="F45" t="str">
        <f t="shared" si="5"/>
        <v/>
      </c>
      <c r="G45" t="str">
        <f t="shared" si="6"/>
        <v/>
      </c>
      <c r="H45" t="str">
        <f t="shared" si="7"/>
        <v/>
      </c>
      <c r="I45" t="str">
        <f t="shared" si="8"/>
        <v/>
      </c>
      <c r="J45" t="str">
        <f t="shared" si="9"/>
        <v/>
      </c>
      <c r="K45" t="str">
        <f t="shared" si="10"/>
        <v/>
      </c>
      <c r="L45" t="str">
        <f t="shared" si="11"/>
        <v/>
      </c>
      <c r="M45" t="str">
        <f t="shared" si="12"/>
        <v/>
      </c>
      <c r="N45" t="str">
        <f t="shared" si="13"/>
        <v/>
      </c>
      <c r="O45" t="str">
        <f t="shared" si="14"/>
        <v/>
      </c>
      <c r="P45" t="str">
        <f t="shared" si="15"/>
        <v/>
      </c>
      <c r="Q45" t="str">
        <f t="shared" si="16"/>
        <v/>
      </c>
      <c r="R45" t="str">
        <f t="shared" si="17"/>
        <v/>
      </c>
      <c r="S45" t="str">
        <f t="shared" si="18"/>
        <v/>
      </c>
      <c r="T45" t="str">
        <f t="shared" si="19"/>
        <v/>
      </c>
      <c r="U45" t="str">
        <f t="shared" si="20"/>
        <v/>
      </c>
      <c r="V45" t="str">
        <f t="shared" si="21"/>
        <v/>
      </c>
      <c r="W45" t="str">
        <f t="shared" si="22"/>
        <v/>
      </c>
      <c r="X45" t="str">
        <f t="shared" si="23"/>
        <v/>
      </c>
      <c r="Y45" t="str">
        <f t="shared" si="24"/>
        <v/>
      </c>
      <c r="Z45" t="str">
        <f t="shared" si="25"/>
        <v/>
      </c>
      <c r="AA45" t="str">
        <f t="shared" si="26"/>
        <v/>
      </c>
      <c r="AB45" t="str">
        <f t="shared" si="27"/>
        <v/>
      </c>
      <c r="AC45" t="str">
        <f t="shared" si="28"/>
        <v/>
      </c>
      <c r="AD45" t="str">
        <f t="shared" si="29"/>
        <v/>
      </c>
      <c r="AE45" t="str">
        <f t="shared" si="30"/>
        <v/>
      </c>
      <c r="AF45" t="str">
        <f t="shared" si="31"/>
        <v/>
      </c>
      <c r="AG45" t="str">
        <f t="shared" si="32"/>
        <v/>
      </c>
      <c r="AH45" t="str">
        <f t="shared" si="33"/>
        <v/>
      </c>
      <c r="AI45" t="str">
        <f t="shared" si="34"/>
        <v/>
      </c>
      <c r="AJ45" t="str">
        <f t="shared" si="35"/>
        <v/>
      </c>
      <c r="AK45" t="str">
        <f t="shared" si="36"/>
        <v/>
      </c>
      <c r="AL45" t="str">
        <f t="shared" si="37"/>
        <v/>
      </c>
      <c r="AM45" t="str">
        <f t="shared" si="38"/>
        <v/>
      </c>
      <c r="AN45" t="str">
        <f t="shared" si="39"/>
        <v/>
      </c>
      <c r="AO45" t="str">
        <f t="shared" si="40"/>
        <v/>
      </c>
      <c r="AP45" t="str">
        <f t="shared" si="41"/>
        <v/>
      </c>
      <c r="AQ45" t="str">
        <f t="shared" si="42"/>
        <v/>
      </c>
      <c r="AR45" t="str">
        <f t="shared" si="43"/>
        <v/>
      </c>
      <c r="AS45" t="str">
        <f t="shared" si="44"/>
        <v/>
      </c>
      <c r="AT45" t="str">
        <f t="shared" si="45"/>
        <v/>
      </c>
      <c r="AU45" t="str">
        <f t="shared" si="46"/>
        <v/>
      </c>
      <c r="AV45" t="str">
        <f t="shared" si="47"/>
        <v/>
      </c>
      <c r="AW45" t="str">
        <f t="shared" si="48"/>
        <v/>
      </c>
      <c r="AX45" t="str">
        <f t="shared" si="49"/>
        <v/>
      </c>
      <c r="AY45" t="str">
        <f t="shared" si="50"/>
        <v/>
      </c>
    </row>
    <row r="46" spans="1:51" x14ac:dyDescent="0.4">
      <c r="A46" s="8">
        <v>2010</v>
      </c>
      <c r="B46" t="str">
        <f t="shared" si="1"/>
        <v/>
      </c>
      <c r="C46" t="str">
        <f t="shared" si="2"/>
        <v/>
      </c>
      <c r="D46" t="str">
        <f t="shared" si="3"/>
        <v/>
      </c>
      <c r="E46" t="str">
        <f t="shared" si="4"/>
        <v/>
      </c>
      <c r="F46" t="str">
        <f t="shared" si="5"/>
        <v/>
      </c>
      <c r="G46" t="str">
        <f t="shared" si="6"/>
        <v/>
      </c>
      <c r="H46" t="str">
        <f t="shared" si="7"/>
        <v/>
      </c>
      <c r="I46" t="str">
        <f t="shared" si="8"/>
        <v/>
      </c>
      <c r="J46" t="str">
        <f t="shared" si="9"/>
        <v/>
      </c>
      <c r="K46" t="str">
        <f t="shared" si="10"/>
        <v/>
      </c>
      <c r="L46" t="str">
        <f t="shared" si="11"/>
        <v/>
      </c>
      <c r="M46" t="str">
        <f t="shared" si="12"/>
        <v/>
      </c>
      <c r="N46" t="str">
        <f t="shared" si="13"/>
        <v/>
      </c>
      <c r="O46" t="str">
        <f t="shared" si="14"/>
        <v/>
      </c>
      <c r="P46" t="str">
        <f t="shared" si="15"/>
        <v/>
      </c>
      <c r="Q46" t="str">
        <f t="shared" si="16"/>
        <v/>
      </c>
      <c r="R46" t="str">
        <f t="shared" si="17"/>
        <v/>
      </c>
      <c r="S46" t="str">
        <f t="shared" si="18"/>
        <v/>
      </c>
      <c r="T46" t="str">
        <f t="shared" si="19"/>
        <v/>
      </c>
      <c r="U46" t="str">
        <f t="shared" si="20"/>
        <v/>
      </c>
      <c r="V46" t="str">
        <f t="shared" si="21"/>
        <v/>
      </c>
      <c r="W46" t="str">
        <f t="shared" si="22"/>
        <v/>
      </c>
      <c r="X46" t="str">
        <f t="shared" si="23"/>
        <v/>
      </c>
      <c r="Y46" t="str">
        <f t="shared" si="24"/>
        <v/>
      </c>
      <c r="Z46" t="str">
        <f t="shared" si="25"/>
        <v/>
      </c>
      <c r="AA46" t="str">
        <f t="shared" si="26"/>
        <v/>
      </c>
      <c r="AB46" t="str">
        <f t="shared" si="27"/>
        <v/>
      </c>
      <c r="AC46" t="str">
        <f t="shared" si="28"/>
        <v/>
      </c>
      <c r="AD46" t="str">
        <f t="shared" si="29"/>
        <v/>
      </c>
      <c r="AE46" t="str">
        <f t="shared" si="30"/>
        <v/>
      </c>
      <c r="AF46" t="str">
        <f t="shared" si="31"/>
        <v/>
      </c>
      <c r="AG46" t="str">
        <f t="shared" si="32"/>
        <v/>
      </c>
      <c r="AH46" t="str">
        <f t="shared" si="33"/>
        <v/>
      </c>
      <c r="AI46" t="str">
        <f t="shared" si="34"/>
        <v/>
      </c>
      <c r="AJ46" t="str">
        <f t="shared" si="35"/>
        <v/>
      </c>
      <c r="AK46" t="str">
        <f t="shared" si="36"/>
        <v/>
      </c>
      <c r="AL46" t="str">
        <f t="shared" si="37"/>
        <v/>
      </c>
      <c r="AM46" t="str">
        <f t="shared" si="38"/>
        <v/>
      </c>
      <c r="AN46" t="str">
        <f t="shared" si="39"/>
        <v/>
      </c>
      <c r="AO46" t="str">
        <f t="shared" si="40"/>
        <v/>
      </c>
      <c r="AP46" t="str">
        <f t="shared" si="41"/>
        <v/>
      </c>
      <c r="AQ46" t="str">
        <f t="shared" si="42"/>
        <v/>
      </c>
      <c r="AR46" t="str">
        <f t="shared" si="43"/>
        <v/>
      </c>
      <c r="AS46" t="str">
        <f t="shared" si="44"/>
        <v/>
      </c>
      <c r="AT46" t="str">
        <f t="shared" si="45"/>
        <v/>
      </c>
      <c r="AU46" t="str">
        <f t="shared" si="46"/>
        <v/>
      </c>
      <c r="AV46" t="str">
        <f t="shared" si="47"/>
        <v/>
      </c>
      <c r="AW46" t="str">
        <f t="shared" si="48"/>
        <v/>
      </c>
      <c r="AX46" t="str">
        <f t="shared" si="49"/>
        <v/>
      </c>
      <c r="AY46" t="str">
        <f t="shared" si="50"/>
        <v/>
      </c>
    </row>
    <row r="47" spans="1:51" x14ac:dyDescent="0.4">
      <c r="A47" s="8">
        <v>2011</v>
      </c>
      <c r="B47">
        <f t="shared" si="1"/>
        <v>1</v>
      </c>
      <c r="C47">
        <f t="shared" si="2"/>
        <v>1</v>
      </c>
      <c r="D47">
        <f t="shared" si="3"/>
        <v>1</v>
      </c>
      <c r="E47" t="str">
        <f t="shared" si="4"/>
        <v/>
      </c>
      <c r="F47">
        <f t="shared" si="5"/>
        <v>1</v>
      </c>
      <c r="G47">
        <f t="shared" si="6"/>
        <v>1</v>
      </c>
      <c r="H47" t="str">
        <f t="shared" si="7"/>
        <v/>
      </c>
      <c r="I47">
        <f t="shared" si="8"/>
        <v>1</v>
      </c>
      <c r="J47" t="str">
        <f t="shared" si="9"/>
        <v/>
      </c>
      <c r="K47">
        <f t="shared" si="10"/>
        <v>1</v>
      </c>
      <c r="L47">
        <f t="shared" si="11"/>
        <v>1</v>
      </c>
      <c r="M47">
        <f t="shared" si="12"/>
        <v>1</v>
      </c>
      <c r="N47">
        <f t="shared" si="13"/>
        <v>1</v>
      </c>
      <c r="O47">
        <f t="shared" si="14"/>
        <v>1</v>
      </c>
      <c r="P47">
        <f t="shared" si="15"/>
        <v>1</v>
      </c>
      <c r="Q47" t="str">
        <f t="shared" si="16"/>
        <v/>
      </c>
      <c r="R47" t="str">
        <f t="shared" si="17"/>
        <v/>
      </c>
      <c r="S47">
        <f t="shared" si="18"/>
        <v>1</v>
      </c>
      <c r="T47" t="str">
        <f t="shared" si="19"/>
        <v/>
      </c>
      <c r="U47">
        <f t="shared" si="20"/>
        <v>1</v>
      </c>
      <c r="V47">
        <f t="shared" si="21"/>
        <v>1</v>
      </c>
      <c r="W47">
        <f t="shared" si="22"/>
        <v>1</v>
      </c>
      <c r="X47">
        <f t="shared" si="23"/>
        <v>1</v>
      </c>
      <c r="Y47">
        <f t="shared" si="24"/>
        <v>1</v>
      </c>
      <c r="Z47">
        <f t="shared" si="25"/>
        <v>1</v>
      </c>
      <c r="AA47">
        <f t="shared" si="26"/>
        <v>1</v>
      </c>
      <c r="AB47" t="str">
        <f t="shared" si="27"/>
        <v/>
      </c>
      <c r="AC47" t="str">
        <f t="shared" si="28"/>
        <v/>
      </c>
      <c r="AD47" t="str">
        <f t="shared" si="29"/>
        <v/>
      </c>
      <c r="AE47" t="str">
        <f t="shared" si="30"/>
        <v/>
      </c>
      <c r="AF47">
        <f t="shared" si="31"/>
        <v>1</v>
      </c>
      <c r="AG47" t="str">
        <f t="shared" si="32"/>
        <v/>
      </c>
      <c r="AH47">
        <f t="shared" si="33"/>
        <v>1</v>
      </c>
      <c r="AI47">
        <f t="shared" si="34"/>
        <v>1</v>
      </c>
      <c r="AJ47">
        <f t="shared" si="35"/>
        <v>1</v>
      </c>
      <c r="AK47">
        <f t="shared" si="36"/>
        <v>1</v>
      </c>
      <c r="AL47">
        <f t="shared" si="37"/>
        <v>1</v>
      </c>
      <c r="AM47" t="str">
        <f t="shared" si="38"/>
        <v/>
      </c>
      <c r="AN47" t="str">
        <f t="shared" si="39"/>
        <v/>
      </c>
      <c r="AO47" t="str">
        <f t="shared" si="40"/>
        <v/>
      </c>
      <c r="AP47">
        <f t="shared" si="41"/>
        <v>1</v>
      </c>
      <c r="AQ47">
        <f t="shared" si="42"/>
        <v>1</v>
      </c>
      <c r="AR47">
        <f t="shared" si="43"/>
        <v>1</v>
      </c>
      <c r="AS47">
        <f t="shared" si="44"/>
        <v>1</v>
      </c>
      <c r="AT47">
        <f t="shared" si="45"/>
        <v>1</v>
      </c>
      <c r="AU47" t="str">
        <f t="shared" si="46"/>
        <v/>
      </c>
      <c r="AV47" t="str">
        <f t="shared" si="47"/>
        <v/>
      </c>
      <c r="AW47" t="str">
        <f t="shared" si="48"/>
        <v/>
      </c>
      <c r="AX47">
        <f t="shared" si="49"/>
        <v>1</v>
      </c>
      <c r="AY47">
        <f t="shared" si="50"/>
        <v>1</v>
      </c>
    </row>
    <row r="48" spans="1:51" x14ac:dyDescent="0.4">
      <c r="A48" s="8">
        <v>2012</v>
      </c>
      <c r="B48">
        <f t="shared" si="1"/>
        <v>1.0349999999999999</v>
      </c>
      <c r="C48">
        <f t="shared" si="2"/>
        <v>1.0003</v>
      </c>
      <c r="D48">
        <f t="shared" si="3"/>
        <v>1.115</v>
      </c>
      <c r="E48" t="str">
        <f t="shared" si="4"/>
        <v/>
      </c>
      <c r="F48">
        <f t="shared" si="5"/>
        <v>1.0250337685699999</v>
      </c>
      <c r="G48">
        <f t="shared" si="6"/>
        <v>1.1008</v>
      </c>
      <c r="H48" t="str">
        <f t="shared" si="7"/>
        <v/>
      </c>
      <c r="I48">
        <f t="shared" si="8"/>
        <v>1.236</v>
      </c>
      <c r="J48">
        <f t="shared" si="9"/>
        <v>1</v>
      </c>
      <c r="K48">
        <f t="shared" si="10"/>
        <v>0.98399999999999999</v>
      </c>
      <c r="L48">
        <f t="shared" si="11"/>
        <v>1.0197956985614021</v>
      </c>
      <c r="M48">
        <f t="shared" si="12"/>
        <v>1.0269999999999999</v>
      </c>
      <c r="N48">
        <f t="shared" si="13"/>
        <v>0.97929999999999995</v>
      </c>
      <c r="O48">
        <f t="shared" si="14"/>
        <v>1.03</v>
      </c>
      <c r="P48">
        <f t="shared" si="15"/>
        <v>0.87230381041821303</v>
      </c>
      <c r="Q48" t="str">
        <f t="shared" si="16"/>
        <v/>
      </c>
      <c r="R48" t="str">
        <f t="shared" si="17"/>
        <v/>
      </c>
      <c r="S48">
        <f t="shared" si="18"/>
        <v>1.00068</v>
      </c>
      <c r="T48" t="str">
        <f t="shared" si="19"/>
        <v/>
      </c>
      <c r="U48">
        <f t="shared" si="20"/>
        <v>1.0869565217391304</v>
      </c>
      <c r="V48">
        <f t="shared" si="21"/>
        <v>0.92900000000000005</v>
      </c>
      <c r="W48">
        <f t="shared" si="22"/>
        <v>1.0922438841699165</v>
      </c>
      <c r="X48">
        <f t="shared" si="23"/>
        <v>0.9974154394354221</v>
      </c>
      <c r="Y48">
        <f t="shared" si="24"/>
        <v>1.0860000000000001</v>
      </c>
      <c r="Z48">
        <f t="shared" si="25"/>
        <v>0.98799999999999999</v>
      </c>
      <c r="AA48">
        <f t="shared" si="26"/>
        <v>1.0609111436025449</v>
      </c>
      <c r="AB48" t="str">
        <f t="shared" si="27"/>
        <v/>
      </c>
      <c r="AC48">
        <f t="shared" si="28"/>
        <v>1</v>
      </c>
      <c r="AD48" t="str">
        <f t="shared" si="29"/>
        <v/>
      </c>
      <c r="AE48">
        <f t="shared" si="30"/>
        <v>1</v>
      </c>
      <c r="AF48">
        <f t="shared" si="31"/>
        <v>1.0156756479295908</v>
      </c>
      <c r="AG48" t="str">
        <f t="shared" si="32"/>
        <v/>
      </c>
      <c r="AH48">
        <f t="shared" si="33"/>
        <v>0.95450404757200247</v>
      </c>
      <c r="AI48">
        <f t="shared" si="34"/>
        <v>1.077</v>
      </c>
      <c r="AJ48">
        <f t="shared" si="35"/>
        <v>0.93048061178570574</v>
      </c>
      <c r="AK48">
        <f t="shared" si="36"/>
        <v>0.95989821882951654</v>
      </c>
      <c r="AL48">
        <f t="shared" si="37"/>
        <v>1.121</v>
      </c>
      <c r="AM48" t="str">
        <f t="shared" si="38"/>
        <v/>
      </c>
      <c r="AN48" t="str">
        <f t="shared" si="39"/>
        <v/>
      </c>
      <c r="AO48" t="str">
        <f t="shared" si="40"/>
        <v/>
      </c>
      <c r="AP48">
        <f t="shared" si="41"/>
        <v>1.0740335077448135</v>
      </c>
      <c r="AQ48">
        <f t="shared" si="42"/>
        <v>0.86250000000000004</v>
      </c>
      <c r="AR48">
        <f t="shared" si="43"/>
        <v>0.99</v>
      </c>
      <c r="AS48">
        <f t="shared" si="44"/>
        <v>1.0740000000000001</v>
      </c>
      <c r="AT48">
        <f t="shared" si="45"/>
        <v>1.05</v>
      </c>
      <c r="AU48" t="str">
        <f t="shared" si="46"/>
        <v/>
      </c>
      <c r="AV48" t="str">
        <f t="shared" si="47"/>
        <v/>
      </c>
      <c r="AW48" t="str">
        <f t="shared" si="48"/>
        <v/>
      </c>
      <c r="AX48">
        <f t="shared" si="49"/>
        <v>1.0001599999999999</v>
      </c>
      <c r="AY48">
        <f t="shared" si="50"/>
        <v>1.0316160761208413</v>
      </c>
    </row>
    <row r="49" spans="1:51" x14ac:dyDescent="0.4">
      <c r="A49" s="8">
        <v>2013</v>
      </c>
      <c r="B49">
        <f t="shared" si="1"/>
        <v>1.0660499999999999</v>
      </c>
      <c r="C49">
        <f t="shared" si="2"/>
        <v>1.0013002999999998</v>
      </c>
      <c r="D49">
        <f t="shared" si="3"/>
        <v>1.1607149999999999</v>
      </c>
      <c r="E49" t="str">
        <f t="shared" si="4"/>
        <v/>
      </c>
      <c r="F49">
        <f t="shared" si="5"/>
        <v>1.0425393966659786</v>
      </c>
      <c r="G49">
        <f t="shared" si="6"/>
        <v>1.1966796799999999</v>
      </c>
      <c r="H49" t="str">
        <f t="shared" si="7"/>
        <v/>
      </c>
      <c r="I49">
        <f t="shared" si="8"/>
        <v>1.3427903999999999</v>
      </c>
      <c r="J49">
        <f t="shared" si="9"/>
        <v>1.3904199475065619</v>
      </c>
      <c r="K49">
        <f t="shared" si="10"/>
        <v>0.94463999999999992</v>
      </c>
      <c r="L49">
        <f t="shared" si="11"/>
        <v>1.0562092840319552</v>
      </c>
      <c r="M49">
        <f t="shared" si="12"/>
        <v>1.0362429999999998</v>
      </c>
      <c r="N49">
        <f t="shared" si="13"/>
        <v>0.96421877999999994</v>
      </c>
      <c r="O49">
        <f t="shared" si="14"/>
        <v>1.0609</v>
      </c>
      <c r="P49">
        <f t="shared" si="15"/>
        <v>0.78824645746360822</v>
      </c>
      <c r="Q49" t="str">
        <f t="shared" si="16"/>
        <v/>
      </c>
      <c r="R49" t="str">
        <f t="shared" si="17"/>
        <v/>
      </c>
      <c r="S49">
        <f t="shared" si="18"/>
        <v>1.0018307820000001</v>
      </c>
      <c r="T49" t="str">
        <f t="shared" si="19"/>
        <v/>
      </c>
      <c r="U49">
        <f t="shared" si="20"/>
        <v>1.1666666666666667</v>
      </c>
      <c r="V49">
        <f t="shared" si="21"/>
        <v>0.86954399999999998</v>
      </c>
      <c r="W49">
        <f t="shared" si="22"/>
        <v>1.2235920468800248</v>
      </c>
      <c r="X49">
        <f t="shared" si="23"/>
        <v>1.0011070619548557</v>
      </c>
      <c r="Y49">
        <f t="shared" si="24"/>
        <v>1.4041980000000001</v>
      </c>
      <c r="Z49">
        <f t="shared" si="25"/>
        <v>1.0176400000000001</v>
      </c>
      <c r="AA49">
        <f t="shared" si="26"/>
        <v>1.0462949057096971</v>
      </c>
      <c r="AB49" t="str">
        <f t="shared" si="27"/>
        <v/>
      </c>
      <c r="AC49">
        <f t="shared" si="28"/>
        <v>1.0409999999999999</v>
      </c>
      <c r="AD49" t="str">
        <f t="shared" si="29"/>
        <v/>
      </c>
      <c r="AE49">
        <f t="shared" si="30"/>
        <v>1.0682800345721695</v>
      </c>
      <c r="AF49">
        <f t="shared" si="31"/>
        <v>1.021431734589477</v>
      </c>
      <c r="AG49" t="str">
        <f t="shared" si="32"/>
        <v/>
      </c>
      <c r="AH49">
        <f t="shared" si="33"/>
        <v>0.93087970625607996</v>
      </c>
      <c r="AI49">
        <f t="shared" si="34"/>
        <v>1.070538</v>
      </c>
      <c r="AJ49">
        <f t="shared" si="35"/>
        <v>0.94417468040853991</v>
      </c>
      <c r="AK49">
        <f t="shared" si="36"/>
        <v>0.96580152671755726</v>
      </c>
      <c r="AL49">
        <f t="shared" si="37"/>
        <v>1.1613560000000001</v>
      </c>
      <c r="AM49" t="str">
        <f t="shared" si="38"/>
        <v/>
      </c>
      <c r="AN49" t="str">
        <f t="shared" si="39"/>
        <v/>
      </c>
      <c r="AO49" t="str">
        <f t="shared" si="40"/>
        <v/>
      </c>
      <c r="AP49">
        <f t="shared" si="41"/>
        <v>1.1666331134823043</v>
      </c>
      <c r="AQ49">
        <f t="shared" si="42"/>
        <v>0.77193750000000005</v>
      </c>
      <c r="AR49">
        <f t="shared" si="43"/>
        <v>1.02861</v>
      </c>
      <c r="AS49">
        <f t="shared" si="44"/>
        <v>1.1277000000000001</v>
      </c>
      <c r="AT49">
        <f t="shared" si="45"/>
        <v>1.1000000000000001</v>
      </c>
      <c r="AU49" t="str">
        <f t="shared" si="46"/>
        <v/>
      </c>
      <c r="AV49">
        <f t="shared" si="47"/>
        <v>1</v>
      </c>
      <c r="AW49" t="str">
        <f t="shared" si="48"/>
        <v/>
      </c>
      <c r="AX49">
        <f t="shared" si="49"/>
        <v>1.0004570475199999</v>
      </c>
      <c r="AY49">
        <f t="shared" si="50"/>
        <v>1.1150789251398894</v>
      </c>
    </row>
    <row r="50" spans="1:51" x14ac:dyDescent="0.4">
      <c r="A50" s="8">
        <v>2014</v>
      </c>
      <c r="B50">
        <f t="shared" si="1"/>
        <v>1.0681821</v>
      </c>
      <c r="C50">
        <f t="shared" si="2"/>
        <v>1.0020012102099998</v>
      </c>
      <c r="D50">
        <f t="shared" si="3"/>
        <v>1.1885721599999999</v>
      </c>
      <c r="E50" t="str">
        <f t="shared" si="4"/>
        <v/>
      </c>
      <c r="F50">
        <f t="shared" si="5"/>
        <v>1.0483746060269401</v>
      </c>
      <c r="G50">
        <f t="shared" si="6"/>
        <v>1.2567529999359999</v>
      </c>
      <c r="H50" t="str">
        <f t="shared" si="7"/>
        <v/>
      </c>
      <c r="I50">
        <f t="shared" si="8"/>
        <v>1.50217962048</v>
      </c>
      <c r="J50">
        <f t="shared" si="9"/>
        <v>1.5419947506561678</v>
      </c>
      <c r="K50">
        <f t="shared" si="10"/>
        <v>0.92952575999999987</v>
      </c>
      <c r="L50">
        <f t="shared" si="11"/>
        <v>1.1219009505863109</v>
      </c>
      <c r="M50">
        <f t="shared" si="12"/>
        <v>1.0227718409999997</v>
      </c>
      <c r="N50">
        <f t="shared" si="13"/>
        <v>0.94348807622999997</v>
      </c>
      <c r="O50">
        <f t="shared" si="14"/>
        <v>1.0916660999999999</v>
      </c>
      <c r="P50">
        <f t="shared" si="15"/>
        <v>0.7445890165613579</v>
      </c>
      <c r="Q50" t="str">
        <f t="shared" si="16"/>
        <v/>
      </c>
      <c r="R50">
        <f t="shared" si="17"/>
        <v>1</v>
      </c>
      <c r="S50">
        <f t="shared" si="18"/>
        <v>1.0648459381878002</v>
      </c>
      <c r="T50" t="str">
        <f t="shared" si="19"/>
        <v/>
      </c>
      <c r="U50">
        <f t="shared" si="20"/>
        <v>1.2163561076604554</v>
      </c>
      <c r="V50">
        <f t="shared" si="21"/>
        <v>0.84345767999999999</v>
      </c>
      <c r="W50">
        <f t="shared" si="22"/>
        <v>1.4102183195755291</v>
      </c>
      <c r="X50">
        <f t="shared" si="23"/>
        <v>1.0079476594216363</v>
      </c>
      <c r="Y50">
        <f t="shared" si="24"/>
        <v>1.6190402940000002</v>
      </c>
      <c r="Z50">
        <f t="shared" si="25"/>
        <v>1.07157492</v>
      </c>
      <c r="AA50">
        <f t="shared" si="26"/>
        <v>1.1036231131661693</v>
      </c>
      <c r="AB50" t="str">
        <f t="shared" si="27"/>
        <v/>
      </c>
      <c r="AC50">
        <f t="shared" si="28"/>
        <v>1.0942752311064516</v>
      </c>
      <c r="AD50" t="str">
        <f t="shared" si="29"/>
        <v/>
      </c>
      <c r="AE50">
        <f t="shared" si="30"/>
        <v>0.89628349178910949</v>
      </c>
      <c r="AF50">
        <f t="shared" si="31"/>
        <v>1.0258267041193465</v>
      </c>
      <c r="AG50" t="str">
        <f t="shared" si="32"/>
        <v/>
      </c>
      <c r="AH50">
        <f t="shared" si="33"/>
        <v>0.91798261774164536</v>
      </c>
      <c r="AI50">
        <f t="shared" si="34"/>
        <v>1.1569304166000001</v>
      </c>
      <c r="AJ50">
        <f t="shared" si="35"/>
        <v>0.95092141862815127</v>
      </c>
      <c r="AK50">
        <f t="shared" si="36"/>
        <v>0.9870737913486004</v>
      </c>
      <c r="AL50">
        <f t="shared" si="37"/>
        <v>1.2205851560000001</v>
      </c>
      <c r="AM50" t="str">
        <f t="shared" si="38"/>
        <v/>
      </c>
      <c r="AN50" t="str">
        <f t="shared" si="39"/>
        <v/>
      </c>
      <c r="AO50" t="str">
        <f t="shared" si="40"/>
        <v/>
      </c>
      <c r="AP50">
        <f t="shared" si="41"/>
        <v>1.2724537031500545</v>
      </c>
      <c r="AQ50">
        <f t="shared" si="42"/>
        <v>0.77448489375000007</v>
      </c>
      <c r="AR50">
        <f t="shared" si="43"/>
        <v>1.1167618770000001</v>
      </c>
      <c r="AS50">
        <f t="shared" si="44"/>
        <v>1.2010005000000001</v>
      </c>
      <c r="AT50">
        <f t="shared" si="45"/>
        <v>1.2</v>
      </c>
      <c r="AU50" t="str">
        <f t="shared" si="46"/>
        <v/>
      </c>
      <c r="AV50">
        <f t="shared" si="47"/>
        <v>2.0477345577406201</v>
      </c>
      <c r="AW50" t="str">
        <f t="shared" si="48"/>
        <v/>
      </c>
      <c r="AX50">
        <f t="shared" si="49"/>
        <v>1.0774637949041368</v>
      </c>
      <c r="AY50">
        <f t="shared" si="50"/>
        <v>1.1721939192204291</v>
      </c>
    </row>
    <row r="51" spans="1:51" x14ac:dyDescent="0.4">
      <c r="A51" s="8">
        <v>2015</v>
      </c>
      <c r="B51">
        <f t="shared" si="1"/>
        <v>1.0703184642000001</v>
      </c>
      <c r="C51">
        <f t="shared" si="2"/>
        <v>1.0029030112991886</v>
      </c>
      <c r="D51">
        <f t="shared" si="3"/>
        <v>1.2789036441599999</v>
      </c>
      <c r="E51" t="str">
        <f t="shared" si="4"/>
        <v/>
      </c>
      <c r="F51">
        <f t="shared" si="5"/>
        <v>1.0921453706940218</v>
      </c>
      <c r="G51">
        <f t="shared" si="6"/>
        <v>1.2370219778370046</v>
      </c>
      <c r="H51" t="str">
        <f t="shared" si="7"/>
        <v/>
      </c>
      <c r="I51">
        <f t="shared" si="8"/>
        <v>1.6079330657617921</v>
      </c>
      <c r="J51">
        <f t="shared" si="9"/>
        <v>1.3871391076115478</v>
      </c>
      <c r="K51">
        <f t="shared" si="10"/>
        <v>0.90256951295999988</v>
      </c>
      <c r="L51">
        <f t="shared" si="11"/>
        <v>1.2011071576977044</v>
      </c>
      <c r="M51">
        <f t="shared" si="12"/>
        <v>1.0207262973179998</v>
      </c>
      <c r="N51">
        <f t="shared" si="13"/>
        <v>0.94254458815376996</v>
      </c>
      <c r="O51">
        <f t="shared" si="14"/>
        <v>1.1429744066999998</v>
      </c>
      <c r="P51">
        <f t="shared" si="15"/>
        <v>0.70649941215689327</v>
      </c>
      <c r="Q51" t="str">
        <f t="shared" si="16"/>
        <v/>
      </c>
      <c r="R51">
        <f t="shared" si="17"/>
        <v>1.0975247524752474</v>
      </c>
      <c r="S51">
        <f t="shared" si="18"/>
        <v>1.1140418205320766</v>
      </c>
      <c r="T51" t="str">
        <f t="shared" si="19"/>
        <v/>
      </c>
      <c r="U51">
        <f t="shared" si="20"/>
        <v>1.3126293995859211</v>
      </c>
      <c r="V51" t="str">
        <f t="shared" si="21"/>
        <v/>
      </c>
      <c r="W51">
        <f t="shared" si="22"/>
        <v>1.5572384056447606</v>
      </c>
      <c r="X51">
        <f t="shared" si="23"/>
        <v>1.0083931722871007</v>
      </c>
      <c r="Y51">
        <f t="shared" si="24"/>
        <v>1.593135649296</v>
      </c>
      <c r="Z51">
        <f t="shared" si="25"/>
        <v>1.1069368923599998</v>
      </c>
      <c r="AA51">
        <f t="shared" si="26"/>
        <v>1.1937194091713847</v>
      </c>
      <c r="AB51" t="str">
        <f t="shared" si="27"/>
        <v/>
      </c>
      <c r="AC51">
        <f t="shared" si="28"/>
        <v>1.185100075288287</v>
      </c>
      <c r="AD51" t="str">
        <f t="shared" si="29"/>
        <v/>
      </c>
      <c r="AE51">
        <f t="shared" si="30"/>
        <v>0.96283491789109732</v>
      </c>
      <c r="AF51">
        <f t="shared" si="31"/>
        <v>1.0187412786398164</v>
      </c>
      <c r="AG51" t="str">
        <f t="shared" si="32"/>
        <v/>
      </c>
      <c r="AH51">
        <f t="shared" si="33"/>
        <v>0.92833686489942846</v>
      </c>
      <c r="AI51">
        <f t="shared" si="34"/>
        <v>1.2379155457620001</v>
      </c>
      <c r="AJ51">
        <f t="shared" si="35"/>
        <v>0.96984969360158424</v>
      </c>
      <c r="AK51">
        <f t="shared" si="36"/>
        <v>1.0365394402035621</v>
      </c>
      <c r="AL51">
        <f t="shared" si="37"/>
        <v>1.1814043724923999</v>
      </c>
      <c r="AM51" t="str">
        <f t="shared" si="38"/>
        <v/>
      </c>
      <c r="AN51" t="str">
        <f t="shared" si="39"/>
        <v/>
      </c>
      <c r="AO51" t="str">
        <f t="shared" si="40"/>
        <v/>
      </c>
      <c r="AP51" t="str">
        <f t="shared" si="41"/>
        <v/>
      </c>
      <c r="AQ51">
        <f t="shared" si="42"/>
        <v>0.80701325928750012</v>
      </c>
      <c r="AR51">
        <f t="shared" si="43"/>
        <v>1.2545702926218001</v>
      </c>
      <c r="AS51">
        <f t="shared" si="44"/>
        <v>1.2142115055</v>
      </c>
      <c r="AT51">
        <f t="shared" si="45"/>
        <v>1.1496</v>
      </c>
      <c r="AU51" t="str">
        <f t="shared" si="46"/>
        <v/>
      </c>
      <c r="AV51">
        <f t="shared" si="47"/>
        <v>3.9994954175051793</v>
      </c>
      <c r="AW51" t="str">
        <f t="shared" si="48"/>
        <v/>
      </c>
      <c r="AX51">
        <f t="shared" si="49"/>
        <v>1.1519535785041197</v>
      </c>
      <c r="AY51">
        <f t="shared" si="50"/>
        <v>1.2461176286078215</v>
      </c>
    </row>
    <row r="52" spans="1:51" x14ac:dyDescent="0.4">
      <c r="A52" s="8">
        <v>2016</v>
      </c>
      <c r="B52">
        <f t="shared" si="1"/>
        <v>1.0735294195926</v>
      </c>
      <c r="C52">
        <f t="shared" si="2"/>
        <v>1.0037053337082278</v>
      </c>
      <c r="D52">
        <f t="shared" si="3"/>
        <v>1.3377332117913601</v>
      </c>
      <c r="E52">
        <f t="shared" si="4"/>
        <v>1</v>
      </c>
      <c r="F52">
        <f t="shared" si="5"/>
        <v>1.092243646615229</v>
      </c>
      <c r="G52">
        <f t="shared" si="6"/>
        <v>1.2020142558642175</v>
      </c>
      <c r="H52" t="str">
        <f t="shared" si="7"/>
        <v/>
      </c>
      <c r="I52">
        <f t="shared" si="8"/>
        <v>1.6758430453784343</v>
      </c>
      <c r="J52">
        <f t="shared" si="9"/>
        <v>1.5295275590551178</v>
      </c>
      <c r="K52">
        <f t="shared" si="10"/>
        <v>0.91069263857663973</v>
      </c>
      <c r="L52">
        <f t="shared" si="11"/>
        <v>1.2515536583210081</v>
      </c>
      <c r="M52">
        <f t="shared" si="12"/>
        <v>1.0258299288045898</v>
      </c>
      <c r="N52">
        <f t="shared" si="13"/>
        <v>0.95762530156423031</v>
      </c>
      <c r="O52">
        <f t="shared" si="14"/>
        <v>1.2286974872024998</v>
      </c>
      <c r="P52">
        <f t="shared" si="15"/>
        <v>0.69921876077490752</v>
      </c>
      <c r="Q52">
        <f t="shared" si="16"/>
        <v>1</v>
      </c>
      <c r="R52">
        <f t="shared" si="17"/>
        <v>1.1891089108910891</v>
      </c>
      <c r="S52">
        <f t="shared" si="18"/>
        <v>1.14055601586074</v>
      </c>
      <c r="T52" t="str">
        <f t="shared" si="19"/>
        <v/>
      </c>
      <c r="U52">
        <f t="shared" si="20"/>
        <v>1.3875086266390613</v>
      </c>
      <c r="V52" t="str">
        <f t="shared" si="21"/>
        <v/>
      </c>
      <c r="W52">
        <f t="shared" si="22"/>
        <v>1.5808628920765353</v>
      </c>
      <c r="X52">
        <f t="shared" si="23"/>
        <v>1.0208972476234608</v>
      </c>
      <c r="Y52">
        <f t="shared" si="24"/>
        <v>1.4178907278734401</v>
      </c>
      <c r="Z52">
        <f t="shared" si="25"/>
        <v>1.2120958971341997</v>
      </c>
      <c r="AA52">
        <f t="shared" si="26"/>
        <v>1.2524131760176449</v>
      </c>
      <c r="AB52" t="str">
        <f t="shared" si="27"/>
        <v/>
      </c>
      <c r="AC52">
        <f t="shared" si="28"/>
        <v>1.2729710083379451</v>
      </c>
      <c r="AD52" t="str">
        <f t="shared" si="29"/>
        <v/>
      </c>
      <c r="AE52">
        <f t="shared" si="30"/>
        <v>0.84269662921348309</v>
      </c>
      <c r="AF52">
        <f t="shared" si="31"/>
        <v>1.0584497404992277</v>
      </c>
      <c r="AG52" t="str">
        <f t="shared" si="32"/>
        <v/>
      </c>
      <c r="AH52">
        <f t="shared" si="33"/>
        <v>0.94271135968051489</v>
      </c>
      <c r="AI52">
        <f t="shared" si="34"/>
        <v>1.3926549889822502</v>
      </c>
      <c r="AJ52">
        <f t="shared" si="35"/>
        <v>0.99803875309581669</v>
      </c>
      <c r="AK52">
        <f t="shared" si="36"/>
        <v>1.1152162849872769</v>
      </c>
      <c r="AL52">
        <f t="shared" si="37"/>
        <v>1.1461985221921263</v>
      </c>
      <c r="AM52" t="str">
        <f t="shared" si="38"/>
        <v/>
      </c>
      <c r="AN52" t="str">
        <f t="shared" si="39"/>
        <v/>
      </c>
      <c r="AO52" t="str">
        <f t="shared" si="40"/>
        <v/>
      </c>
      <c r="AP52" t="str">
        <f t="shared" si="41"/>
        <v/>
      </c>
      <c r="AQ52">
        <f t="shared" si="42"/>
        <v>0.84332885595543761</v>
      </c>
      <c r="AR52">
        <f t="shared" si="43"/>
        <v>1.3359407869393147</v>
      </c>
      <c r="AS52">
        <f t="shared" si="44"/>
        <v>1.209354659478</v>
      </c>
      <c r="AT52" t="str">
        <f t="shared" si="45"/>
        <v/>
      </c>
      <c r="AU52" t="str">
        <f t="shared" si="46"/>
        <v/>
      </c>
      <c r="AV52">
        <f t="shared" si="47"/>
        <v>7.3890677838408196</v>
      </c>
      <c r="AW52" t="str">
        <f t="shared" si="48"/>
        <v/>
      </c>
      <c r="AX52">
        <f t="shared" si="49"/>
        <v>1.2114264176131257</v>
      </c>
      <c r="AY52">
        <f t="shared" si="50"/>
        <v>1.3147870513279476</v>
      </c>
    </row>
    <row r="53" spans="1:51" x14ac:dyDescent="0.4">
      <c r="A53" s="8">
        <v>2017</v>
      </c>
      <c r="B53">
        <f t="shared" si="1"/>
        <v>1.0421823889088495</v>
      </c>
      <c r="C53">
        <f t="shared" si="2"/>
        <v>1.0042071863750819</v>
      </c>
      <c r="D53">
        <f t="shared" si="3"/>
        <v>1.4006066727455539</v>
      </c>
      <c r="E53">
        <f t="shared" si="4"/>
        <v>1.0839000000000001</v>
      </c>
      <c r="F53">
        <f t="shared" si="5"/>
        <v>1.0925032279749134</v>
      </c>
      <c r="G53">
        <f t="shared" si="6"/>
        <v>1.1886718976241246</v>
      </c>
      <c r="H53" t="str">
        <f t="shared" si="7"/>
        <v/>
      </c>
      <c r="I53">
        <f t="shared" si="8"/>
        <v>1.906880538076801</v>
      </c>
      <c r="J53">
        <f t="shared" si="9"/>
        <v>1.6332020997375325</v>
      </c>
      <c r="K53">
        <f t="shared" si="10"/>
        <v>0.94529895884255211</v>
      </c>
      <c r="L53">
        <f t="shared" si="11"/>
        <v>1.312254010749577</v>
      </c>
      <c r="M53">
        <f t="shared" si="12"/>
        <v>1.0401915478078541</v>
      </c>
      <c r="N53">
        <f t="shared" si="13"/>
        <v>0.9896099866364757</v>
      </c>
      <c r="O53">
        <f t="shared" si="14"/>
        <v>1.3036480339218524</v>
      </c>
      <c r="P53">
        <f t="shared" si="15"/>
        <v>0.69624179203568337</v>
      </c>
      <c r="Q53">
        <f t="shared" si="16"/>
        <v>1.1369</v>
      </c>
      <c r="R53">
        <f t="shared" si="17"/>
        <v>1.2792433663366336</v>
      </c>
      <c r="S53">
        <f t="shared" si="18"/>
        <v>1.1804754764158658</v>
      </c>
      <c r="T53" t="str">
        <f t="shared" si="19"/>
        <v/>
      </c>
      <c r="U53">
        <f t="shared" si="20"/>
        <v>1.4071773636991025</v>
      </c>
      <c r="V53" t="str">
        <f t="shared" si="21"/>
        <v/>
      </c>
      <c r="W53">
        <f t="shared" si="22"/>
        <v>1.5861458196892768</v>
      </c>
      <c r="X53">
        <f t="shared" si="23"/>
        <v>1.0335525999752004</v>
      </c>
      <c r="Y53">
        <f t="shared" si="24"/>
        <v>1.5057999530015935</v>
      </c>
      <c r="Z53">
        <f t="shared" si="25"/>
        <v>1.2957305140364594</v>
      </c>
      <c r="AA53">
        <f t="shared" si="26"/>
        <v>1.3140166684468582</v>
      </c>
      <c r="AB53" t="str">
        <f t="shared" si="27"/>
        <v/>
      </c>
      <c r="AC53">
        <f t="shared" si="28"/>
        <v>1.3668811807724595</v>
      </c>
      <c r="AD53" t="str">
        <f t="shared" si="29"/>
        <v/>
      </c>
      <c r="AE53">
        <f t="shared" si="30"/>
        <v>0.93258426966292152</v>
      </c>
      <c r="AF53">
        <f t="shared" si="31"/>
        <v>1.0942216680183063</v>
      </c>
      <c r="AG53" t="str">
        <f t="shared" si="32"/>
        <v/>
      </c>
      <c r="AH53">
        <f t="shared" si="33"/>
        <v>0.93846466879698964</v>
      </c>
      <c r="AI53">
        <f t="shared" si="34"/>
        <v>1.3773357841034455</v>
      </c>
      <c r="AJ53">
        <f t="shared" si="35"/>
        <v>1.0470786855059058</v>
      </c>
      <c r="AK53">
        <f t="shared" si="36"/>
        <v>1.2321628498727737</v>
      </c>
      <c r="AL53">
        <f t="shared" si="37"/>
        <v>1.1276301061326137</v>
      </c>
      <c r="AM53">
        <f t="shared" si="38"/>
        <v>1</v>
      </c>
      <c r="AN53" t="str">
        <f t="shared" si="39"/>
        <v/>
      </c>
      <c r="AO53" t="str">
        <f t="shared" si="40"/>
        <v/>
      </c>
      <c r="AP53" t="str">
        <f t="shared" si="41"/>
        <v/>
      </c>
      <c r="AQ53">
        <f t="shared" si="42"/>
        <v>0.90404853358422921</v>
      </c>
      <c r="AR53">
        <f t="shared" si="43"/>
        <v>1.3729043572804063</v>
      </c>
      <c r="AS53">
        <f t="shared" si="44"/>
        <v>1.2625662644950322</v>
      </c>
      <c r="AT53" t="str">
        <f t="shared" si="45"/>
        <v/>
      </c>
      <c r="AU53">
        <f t="shared" si="46"/>
        <v>1</v>
      </c>
      <c r="AV53">
        <f t="shared" si="47"/>
        <v>14.44710533096557</v>
      </c>
      <c r="AW53">
        <f t="shared" si="48"/>
        <v>1</v>
      </c>
      <c r="AX53">
        <f t="shared" si="49"/>
        <v>1.2666863156492787</v>
      </c>
      <c r="AY53">
        <f t="shared" si="50"/>
        <v>1.399134776469201</v>
      </c>
    </row>
    <row r="54" spans="1:51" x14ac:dyDescent="0.4">
      <c r="A54" s="8">
        <v>2018</v>
      </c>
      <c r="B54">
        <f t="shared" si="1"/>
        <v>1.1526537221331876</v>
      </c>
      <c r="C54">
        <f t="shared" si="2"/>
        <v>1.0037050827818943</v>
      </c>
      <c r="D54">
        <f t="shared" si="3"/>
        <v>1.504251566528725</v>
      </c>
      <c r="E54">
        <f t="shared" si="4"/>
        <v>1.26068409</v>
      </c>
      <c r="F54">
        <f t="shared" si="5"/>
        <v>1.0929242059551536</v>
      </c>
      <c r="G54">
        <f t="shared" si="6"/>
        <v>1.2062642417089615</v>
      </c>
      <c r="H54" t="str">
        <f t="shared" si="7"/>
        <v/>
      </c>
      <c r="I54">
        <f t="shared" si="8"/>
        <v>2.0192111444864977</v>
      </c>
      <c r="J54">
        <f t="shared" si="9"/>
        <v>1.7637795275590549</v>
      </c>
      <c r="K54">
        <f t="shared" si="10"/>
        <v>1.0029621953319476</v>
      </c>
      <c r="L54">
        <f t="shared" si="11"/>
        <v>1.339942570376393</v>
      </c>
      <c r="M54">
        <f t="shared" si="12"/>
        <v>1.0485130801903169</v>
      </c>
      <c r="N54">
        <f t="shared" si="13"/>
        <v>1.0215743892048339</v>
      </c>
      <c r="O54">
        <f t="shared" si="14"/>
        <v>1.3896888041606947</v>
      </c>
      <c r="P54">
        <f t="shared" si="15"/>
        <v>0.71851164746929208</v>
      </c>
      <c r="Q54">
        <f t="shared" si="16"/>
        <v>1.2037992836431861</v>
      </c>
      <c r="R54">
        <f t="shared" si="17"/>
        <v>1.3250491212180973</v>
      </c>
      <c r="S54">
        <f t="shared" si="18"/>
        <v>1.2152995029701339</v>
      </c>
      <c r="T54" t="str">
        <f t="shared" si="19"/>
        <v/>
      </c>
      <c r="U54">
        <f t="shared" si="20"/>
        <v>1.3964803312629395</v>
      </c>
      <c r="V54" t="str">
        <f t="shared" si="21"/>
        <v/>
      </c>
      <c r="W54">
        <f t="shared" si="22"/>
        <v>1.6251039402395748</v>
      </c>
      <c r="X54">
        <f t="shared" si="23"/>
        <v>1.0662128621344169</v>
      </c>
      <c r="Y54">
        <f t="shared" si="24"/>
        <v>1.6051827498996989</v>
      </c>
      <c r="Z54">
        <f t="shared" si="25"/>
        <v>1.3916145720751576</v>
      </c>
      <c r="AA54">
        <f t="shared" si="26"/>
        <v>1.3949725430609776</v>
      </c>
      <c r="AB54" t="str">
        <f t="shared" si="27"/>
        <v/>
      </c>
      <c r="AC54">
        <f t="shared" si="28"/>
        <v>1.4745809498023954</v>
      </c>
      <c r="AD54" t="str">
        <f t="shared" si="29"/>
        <v/>
      </c>
      <c r="AE54">
        <f t="shared" si="30"/>
        <v>0.94900605012964578</v>
      </c>
      <c r="AF54">
        <f t="shared" si="31"/>
        <v>1.0970860830501288</v>
      </c>
      <c r="AG54" t="str">
        <f t="shared" si="32"/>
        <v/>
      </c>
      <c r="AH54">
        <f t="shared" si="33"/>
        <v>0.95924379650971836</v>
      </c>
      <c r="AI54">
        <f t="shared" si="34"/>
        <v>1.4159011860583419</v>
      </c>
      <c r="AJ54">
        <f t="shared" si="35"/>
        <v>1.1563863722527392</v>
      </c>
      <c r="AK54">
        <f t="shared" si="36"/>
        <v>1.3469720101781173</v>
      </c>
      <c r="AL54">
        <f t="shared" si="37"/>
        <v>1.1737501774734376</v>
      </c>
      <c r="AM54">
        <f t="shared" si="38"/>
        <v>2.0965281862348499</v>
      </c>
      <c r="AN54" t="str">
        <f t="shared" si="39"/>
        <v/>
      </c>
      <c r="AO54" t="str">
        <f t="shared" si="40"/>
        <v/>
      </c>
      <c r="AP54" t="str">
        <f t="shared" si="41"/>
        <v/>
      </c>
      <c r="AQ54">
        <f t="shared" si="42"/>
        <v>0.96371573680078837</v>
      </c>
      <c r="AR54">
        <f t="shared" si="43"/>
        <v>1.3828392385776687</v>
      </c>
      <c r="AS54">
        <f t="shared" si="44"/>
        <v>1.3041046945969186</v>
      </c>
      <c r="AT54" t="str">
        <f t="shared" si="45"/>
        <v/>
      </c>
      <c r="AU54">
        <f t="shared" si="46"/>
        <v>1.044777562862669</v>
      </c>
      <c r="AV54">
        <f t="shared" si="47"/>
        <v>15.469534477084995</v>
      </c>
      <c r="AW54">
        <f t="shared" si="48"/>
        <v>2.0510000000000002</v>
      </c>
      <c r="AX54">
        <f t="shared" si="49"/>
        <v>1.2914167566373667</v>
      </c>
      <c r="AY54">
        <f t="shared" si="50"/>
        <v>1.4807565513440457</v>
      </c>
    </row>
    <row r="55" spans="1:51" x14ac:dyDescent="0.4">
      <c r="A55" s="8">
        <v>2019</v>
      </c>
      <c r="B55">
        <f t="shared" si="1"/>
        <v>1.3313150490638317</v>
      </c>
      <c r="C55">
        <f t="shared" si="2"/>
        <v>1.0039058237984506</v>
      </c>
      <c r="D55">
        <f t="shared" si="3"/>
        <v>1.5493791135245869</v>
      </c>
      <c r="E55">
        <f t="shared" si="4"/>
        <v>1.3166584635960001</v>
      </c>
      <c r="F55">
        <f t="shared" si="5"/>
        <v>1.0933110817802705</v>
      </c>
      <c r="G55">
        <f t="shared" si="6"/>
        <v>1.2663362009460679</v>
      </c>
      <c r="H55" t="str">
        <f t="shared" si="7"/>
        <v/>
      </c>
      <c r="I55">
        <f t="shared" si="8"/>
        <v>2.0871943597773814</v>
      </c>
      <c r="J55">
        <f t="shared" si="9"/>
        <v>1.7565616797900259</v>
      </c>
      <c r="K55">
        <f t="shared" si="10"/>
        <v>1.093228792911823</v>
      </c>
      <c r="L55">
        <f t="shared" si="11"/>
        <v>1.385634612026228</v>
      </c>
      <c r="M55">
        <f t="shared" si="12"/>
        <v>1.0432705147893653</v>
      </c>
      <c r="N55">
        <f t="shared" si="13"/>
        <v>1.0601899011167766</v>
      </c>
      <c r="O55">
        <f t="shared" si="14"/>
        <v>1.4702907548020152</v>
      </c>
      <c r="P55">
        <f t="shared" si="15"/>
        <v>0.77220859968704403</v>
      </c>
      <c r="Q55">
        <f t="shared" si="16"/>
        <v>1.2314866671669793</v>
      </c>
      <c r="R55">
        <f t="shared" si="17"/>
        <v>1.3644585775182325</v>
      </c>
      <c r="S55">
        <f t="shared" si="18"/>
        <v>1.2303773443412667</v>
      </c>
      <c r="T55" t="str">
        <f t="shared" si="19"/>
        <v/>
      </c>
      <c r="U55">
        <f t="shared" si="20"/>
        <v>1.4547964113181502</v>
      </c>
      <c r="V55" t="str">
        <f t="shared" si="21"/>
        <v/>
      </c>
      <c r="W55">
        <f t="shared" si="22"/>
        <v>1.7833428248476879</v>
      </c>
      <c r="X55">
        <f t="shared" si="23"/>
        <v>1.0687717730035395</v>
      </c>
      <c r="Y55">
        <f t="shared" si="24"/>
        <v>1.7576751111401703</v>
      </c>
      <c r="Z55">
        <f t="shared" si="25"/>
        <v>1.4820695192600428</v>
      </c>
      <c r="AA55">
        <f t="shared" si="26"/>
        <v>1.4748986271200601</v>
      </c>
      <c r="AB55" t="str">
        <f t="shared" si="27"/>
        <v/>
      </c>
      <c r="AC55">
        <f t="shared" si="28"/>
        <v>1.5875052255664257</v>
      </c>
      <c r="AD55" t="str">
        <f t="shared" si="29"/>
        <v/>
      </c>
      <c r="AE55">
        <f t="shared" si="30"/>
        <v>0.98098530682800356</v>
      </c>
      <c r="AF55">
        <f t="shared" si="31"/>
        <v>1.096439576699155</v>
      </c>
      <c r="AG55">
        <f t="shared" si="32"/>
        <v>1</v>
      </c>
      <c r="AH55">
        <f t="shared" si="33"/>
        <v>0.99102407147169591</v>
      </c>
      <c r="AI55">
        <f t="shared" si="34"/>
        <v>1.4569623204540336</v>
      </c>
      <c r="AJ55">
        <f t="shared" si="35"/>
        <v>1.2760777195397481</v>
      </c>
      <c r="AK55">
        <f t="shared" si="36"/>
        <v>1.4867175572519089</v>
      </c>
      <c r="AL55">
        <f t="shared" si="37"/>
        <v>1.2181179341819335</v>
      </c>
      <c r="AM55">
        <f t="shared" si="38"/>
        <v>4.6978788686304824</v>
      </c>
      <c r="AN55" t="str">
        <f t="shared" si="39"/>
        <v/>
      </c>
      <c r="AO55" t="str">
        <f t="shared" si="40"/>
        <v/>
      </c>
      <c r="AP55" t="str">
        <f t="shared" si="41"/>
        <v/>
      </c>
      <c r="AQ55">
        <f t="shared" si="42"/>
        <v>0.99840950332561673</v>
      </c>
      <c r="AR55">
        <f t="shared" si="43"/>
        <v>1.4281894389294685</v>
      </c>
      <c r="AS55">
        <f t="shared" si="44"/>
        <v>1.3230142126685738</v>
      </c>
      <c r="AT55" t="str">
        <f t="shared" si="45"/>
        <v/>
      </c>
      <c r="AU55">
        <f t="shared" si="46"/>
        <v>1.1485239748549319</v>
      </c>
      <c r="AV55">
        <f t="shared" si="47"/>
        <v>15.623806330493547</v>
      </c>
      <c r="AW55">
        <f t="shared" si="48"/>
        <v>4.1655809999999995</v>
      </c>
      <c r="AX55">
        <f t="shared" si="49"/>
        <v>1.3030140550692164</v>
      </c>
      <c r="AY55">
        <f t="shared" si="50"/>
        <v>1.5525112095212261</v>
      </c>
    </row>
    <row r="56" spans="1:51" x14ac:dyDescent="0.4">
      <c r="A56" s="8">
        <v>2020</v>
      </c>
      <c r="B56">
        <f t="shared" si="1"/>
        <v>1.2792810632007157</v>
      </c>
      <c r="C56">
        <f t="shared" si="2"/>
        <v>1.0043073861279699</v>
      </c>
      <c r="D56">
        <f t="shared" si="3"/>
        <v>1.7043170248770458</v>
      </c>
      <c r="E56">
        <f t="shared" si="4"/>
        <v>1.5397004073291625</v>
      </c>
      <c r="F56">
        <f t="shared" si="5"/>
        <v>1.0939596339139825</v>
      </c>
      <c r="G56">
        <f t="shared" si="6"/>
        <v>1.379673290930741</v>
      </c>
      <c r="H56" t="str">
        <f t="shared" si="7"/>
        <v/>
      </c>
      <c r="I56">
        <f t="shared" si="8"/>
        <v>2.08500250431949</v>
      </c>
      <c r="J56">
        <f t="shared" si="9"/>
        <v>1.7637795275590549</v>
      </c>
      <c r="K56">
        <f t="shared" si="10"/>
        <v>1.1774074099660332</v>
      </c>
      <c r="L56">
        <f t="shared" si="11"/>
        <v>1.5025821732812417</v>
      </c>
      <c r="M56">
        <f t="shared" si="12"/>
        <v>1.0808282533217826</v>
      </c>
      <c r="N56">
        <f t="shared" si="13"/>
        <v>1.1223170293222198</v>
      </c>
      <c r="O56">
        <f t="shared" si="14"/>
        <v>1.5835031429217703</v>
      </c>
      <c r="P56">
        <f t="shared" si="15"/>
        <v>0.79554940330136914</v>
      </c>
      <c r="Q56">
        <f t="shared" si="16"/>
        <v>1.3263111405388366</v>
      </c>
      <c r="R56">
        <f t="shared" si="17"/>
        <v>1.3796040677286852</v>
      </c>
      <c r="S56">
        <f t="shared" si="18"/>
        <v>1.2457869924260416</v>
      </c>
      <c r="T56" t="str">
        <f t="shared" si="19"/>
        <v/>
      </c>
      <c r="U56">
        <f t="shared" si="20"/>
        <v>1.5124223602484468</v>
      </c>
      <c r="V56" t="str">
        <f t="shared" si="21"/>
        <v/>
      </c>
      <c r="W56">
        <f t="shared" si="22"/>
        <v>1.9184020480212114</v>
      </c>
      <c r="X56">
        <f t="shared" si="23"/>
        <v>1.1579658531117625</v>
      </c>
      <c r="Y56">
        <f t="shared" si="24"/>
        <v>1.9949612511440933</v>
      </c>
      <c r="Z56">
        <f t="shared" si="25"/>
        <v>1.6213840540704869</v>
      </c>
      <c r="AA56">
        <f t="shared" si="26"/>
        <v>1.4990928112654951</v>
      </c>
      <c r="AB56" t="str">
        <f t="shared" si="27"/>
        <v/>
      </c>
      <c r="AC56">
        <f t="shared" si="28"/>
        <v>1.6728549688764485</v>
      </c>
      <c r="AD56" t="str">
        <f t="shared" si="29"/>
        <v/>
      </c>
      <c r="AE56">
        <f t="shared" si="30"/>
        <v>0.87035436473638705</v>
      </c>
      <c r="AF56">
        <f t="shared" si="31"/>
        <v>1.0982051959643624</v>
      </c>
      <c r="AG56">
        <f t="shared" si="32"/>
        <v>1.0875999999999999</v>
      </c>
      <c r="AH56">
        <f t="shared" si="33"/>
        <v>1.0095238197050131</v>
      </c>
      <c r="AI56">
        <f t="shared" si="34"/>
        <v>1.5837180423335344</v>
      </c>
      <c r="AJ56">
        <f t="shared" si="35"/>
        <v>1.3893664884556003</v>
      </c>
      <c r="AK56">
        <f t="shared" si="36"/>
        <v>1.6049872773536902</v>
      </c>
      <c r="AL56">
        <f t="shared" si="37"/>
        <v>1.3333518907555444</v>
      </c>
      <c r="AM56">
        <f t="shared" si="38"/>
        <v>4.3041116502402739</v>
      </c>
      <c r="AN56" t="str">
        <f t="shared" si="39"/>
        <v/>
      </c>
      <c r="AO56" t="str">
        <f t="shared" si="40"/>
        <v/>
      </c>
      <c r="AP56" t="str">
        <f t="shared" si="41"/>
        <v/>
      </c>
      <c r="AQ56">
        <f t="shared" si="42"/>
        <v>1.0133856458755008</v>
      </c>
      <c r="AR56">
        <f t="shared" si="43"/>
        <v>1.5035228117639554</v>
      </c>
      <c r="AS56">
        <f t="shared" si="44"/>
        <v>1.3748763698051818</v>
      </c>
      <c r="AT56" t="str">
        <f t="shared" si="45"/>
        <v/>
      </c>
      <c r="AU56">
        <f t="shared" si="46"/>
        <v>1.4976752632108312</v>
      </c>
      <c r="AV56">
        <f t="shared" si="47"/>
        <v>16.437514733766108</v>
      </c>
      <c r="AW56">
        <f t="shared" si="48"/>
        <v>8.8227005579999993</v>
      </c>
      <c r="AX56">
        <f t="shared" si="49"/>
        <v>1.3940319784980992</v>
      </c>
      <c r="AY56">
        <f t="shared" si="50"/>
        <v>1.6998885786442672</v>
      </c>
    </row>
    <row r="57" spans="1:51" x14ac:dyDescent="0.4">
      <c r="A57" s="8">
        <v>2021</v>
      </c>
      <c r="B57" t="str">
        <f t="shared" si="1"/>
        <v/>
      </c>
      <c r="C57">
        <f t="shared" si="2"/>
        <v>1.0066847647420722</v>
      </c>
      <c r="D57">
        <f t="shared" si="3"/>
        <v>1.9190609700115535</v>
      </c>
      <c r="E57">
        <f t="shared" si="4"/>
        <v>1.5525546363816463</v>
      </c>
      <c r="F57">
        <f t="shared" si="5"/>
        <v>1.0948761449811826</v>
      </c>
      <c r="G57">
        <f t="shared" si="6"/>
        <v>1.4643852309938883</v>
      </c>
      <c r="H57" t="str">
        <f t="shared" si="7"/>
        <v/>
      </c>
      <c r="I57">
        <f t="shared" si="8"/>
        <v>2.1606016492475217</v>
      </c>
      <c r="J57">
        <f t="shared" si="9"/>
        <v>1.7559055118110234</v>
      </c>
      <c r="K57">
        <f t="shared" si="10"/>
        <v>1.2633581508935536</v>
      </c>
      <c r="L57">
        <f t="shared" si="11"/>
        <v>1.6127214465827566</v>
      </c>
      <c r="M57">
        <f t="shared" si="12"/>
        <v>1.1143339291747578</v>
      </c>
      <c r="N57">
        <f t="shared" si="13"/>
        <v>1.1994202092366562</v>
      </c>
      <c r="O57">
        <f t="shared" si="14"/>
        <v>1.7671895075006958</v>
      </c>
      <c r="P57">
        <f t="shared" si="15"/>
        <v>0.87595511448436125</v>
      </c>
      <c r="Q57">
        <f t="shared" si="16"/>
        <v>1.5707897764428671</v>
      </c>
      <c r="R57">
        <f t="shared" si="17"/>
        <v>1.4227856750485932</v>
      </c>
      <c r="S57">
        <f t="shared" si="18"/>
        <v>1.2606318572923387</v>
      </c>
      <c r="T57" t="str">
        <f t="shared" si="19"/>
        <v/>
      </c>
      <c r="U57">
        <f t="shared" si="20"/>
        <v>1.7111801242236022</v>
      </c>
      <c r="V57" t="str">
        <f t="shared" si="21"/>
        <v/>
      </c>
      <c r="W57">
        <f t="shared" si="22"/>
        <v>3.1862962725450594</v>
      </c>
      <c r="X57">
        <f t="shared" si="23"/>
        <v>1.3313133413225933</v>
      </c>
      <c r="Y57">
        <f t="shared" si="24"/>
        <v>2.1385984612264681</v>
      </c>
      <c r="Z57">
        <f t="shared" si="25"/>
        <v>1.9424180967764433</v>
      </c>
      <c r="AA57">
        <f t="shared" si="26"/>
        <v>1.5664905633996782</v>
      </c>
      <c r="AB57" t="str">
        <f t="shared" si="27"/>
        <v/>
      </c>
      <c r="AC57">
        <f t="shared" si="28"/>
        <v>1.8159799230424867</v>
      </c>
      <c r="AD57" t="str">
        <f t="shared" si="29"/>
        <v/>
      </c>
      <c r="AE57">
        <f t="shared" si="30"/>
        <v>1.0034572169403631</v>
      </c>
      <c r="AF57">
        <f t="shared" si="31"/>
        <v>1.0236836471229969</v>
      </c>
      <c r="AG57">
        <f t="shared" si="32"/>
        <v>1.299682</v>
      </c>
      <c r="AH57">
        <f t="shared" si="33"/>
        <v>1.1239340562725413</v>
      </c>
      <c r="AI57">
        <f t="shared" si="34"/>
        <v>1.6833339071963136</v>
      </c>
      <c r="AJ57">
        <f t="shared" si="35"/>
        <v>1.5856200311466628</v>
      </c>
      <c r="AK57">
        <f t="shared" si="36"/>
        <v>1.7909414758269735</v>
      </c>
      <c r="AL57">
        <f t="shared" si="37"/>
        <v>1.5626884159654979</v>
      </c>
      <c r="AM57">
        <f t="shared" si="38"/>
        <v>4.2982563623647341</v>
      </c>
      <c r="AN57">
        <f t="shared" si="39"/>
        <v>1</v>
      </c>
      <c r="AO57" t="str">
        <f t="shared" si="40"/>
        <v/>
      </c>
      <c r="AP57" t="str">
        <f t="shared" si="41"/>
        <v/>
      </c>
      <c r="AQ57">
        <f t="shared" si="42"/>
        <v>1.0782423272115329</v>
      </c>
      <c r="AR57">
        <f t="shared" si="43"/>
        <v>1.6674482704908904</v>
      </c>
      <c r="AS57">
        <f t="shared" si="44"/>
        <v>1.4078734026805062</v>
      </c>
      <c r="AT57" t="str">
        <f t="shared" si="45"/>
        <v/>
      </c>
      <c r="AU57">
        <f t="shared" si="46"/>
        <v>2.3920262112224644</v>
      </c>
      <c r="AV57">
        <f t="shared" si="47"/>
        <v>15.702454726348888</v>
      </c>
      <c r="AW57">
        <f t="shared" si="48"/>
        <v>20.424551791769996</v>
      </c>
      <c r="AX57">
        <f t="shared" si="49"/>
        <v>1.5071994905953452</v>
      </c>
      <c r="AY57">
        <f t="shared" si="50"/>
        <v>1.9697793528007539</v>
      </c>
    </row>
    <row r="58" spans="1:51" x14ac:dyDescent="0.4">
      <c r="A58" s="8">
        <v>2022</v>
      </c>
      <c r="B58" t="str">
        <f t="shared" si="1"/>
        <v/>
      </c>
      <c r="C58" t="str">
        <f t="shared" si="2"/>
        <v/>
      </c>
      <c r="D58">
        <f t="shared" si="3"/>
        <v>2.0188521404521542</v>
      </c>
      <c r="E58">
        <f t="shared" si="4"/>
        <v>1.6458221403205955</v>
      </c>
      <c r="F58">
        <f t="shared" si="5"/>
        <v>1.0955515716707684</v>
      </c>
      <c r="G58">
        <f t="shared" si="6"/>
        <v>1.4891333413976848</v>
      </c>
      <c r="H58">
        <f t="shared" si="7"/>
        <v>1</v>
      </c>
      <c r="I58">
        <f t="shared" si="8"/>
        <v>1.8670446190836003</v>
      </c>
      <c r="J58">
        <f t="shared" si="9"/>
        <v>1.622047244094488</v>
      </c>
      <c r="K58">
        <f t="shared" si="10"/>
        <v>1.4503351572257996</v>
      </c>
      <c r="L58">
        <f t="shared" si="11"/>
        <v>1.5245055834546799</v>
      </c>
      <c r="M58" t="str">
        <f t="shared" si="12"/>
        <v/>
      </c>
      <c r="N58">
        <f t="shared" si="13"/>
        <v>1.2559129010917025</v>
      </c>
      <c r="O58">
        <f t="shared" si="14"/>
        <v>1.8573161723832312</v>
      </c>
      <c r="P58">
        <f t="shared" si="15"/>
        <v>0.99650468947389004</v>
      </c>
      <c r="Q58">
        <f t="shared" si="16"/>
        <v>1.8435744241169127</v>
      </c>
      <c r="R58">
        <f t="shared" si="17"/>
        <v>1.4626236739499539</v>
      </c>
      <c r="S58">
        <f t="shared" si="18"/>
        <v>1.285846363771604</v>
      </c>
      <c r="T58">
        <f t="shared" si="19"/>
        <v>1</v>
      </c>
      <c r="U58">
        <f t="shared" si="20"/>
        <v>1.9623878536922019</v>
      </c>
      <c r="V58" t="str">
        <f t="shared" si="21"/>
        <v/>
      </c>
      <c r="W58" t="str">
        <f t="shared" si="22"/>
        <v/>
      </c>
      <c r="X58">
        <f t="shared" si="23"/>
        <v>1.3069307544402666</v>
      </c>
      <c r="Y58">
        <f t="shared" si="24"/>
        <v>2.7951481888229939</v>
      </c>
      <c r="Z58">
        <f t="shared" si="25"/>
        <v>2.2532049922606738</v>
      </c>
      <c r="AA58">
        <f t="shared" si="26"/>
        <v>1.6594724120797799</v>
      </c>
      <c r="AB58" t="str">
        <f t="shared" si="27"/>
        <v/>
      </c>
      <c r="AC58">
        <f t="shared" si="28"/>
        <v>2.0045372021089376</v>
      </c>
      <c r="AD58" t="str">
        <f t="shared" si="29"/>
        <v/>
      </c>
      <c r="AE58">
        <f t="shared" si="30"/>
        <v>1.2091616248919617</v>
      </c>
      <c r="AF58">
        <f t="shared" si="31"/>
        <v>1.0292723534515242</v>
      </c>
      <c r="AG58">
        <f t="shared" si="32"/>
        <v>1.3608970221999999</v>
      </c>
      <c r="AH58">
        <f t="shared" si="33"/>
        <v>1.3545020583731835</v>
      </c>
      <c r="AI58">
        <f t="shared" si="34"/>
        <v>1.7271005887834179</v>
      </c>
      <c r="AJ58">
        <f t="shared" si="35"/>
        <v>1.7529408455046946</v>
      </c>
      <c r="AK58">
        <f t="shared" si="36"/>
        <v>1.9939949109414781</v>
      </c>
      <c r="AL58">
        <f t="shared" si="37"/>
        <v>1.7470856490494269</v>
      </c>
      <c r="AM58">
        <f t="shared" si="38"/>
        <v>4.4791969743717779</v>
      </c>
      <c r="AN58">
        <f t="shared" si="39"/>
        <v>1.1143000000000001</v>
      </c>
      <c r="AO58">
        <f t="shared" si="40"/>
        <v>1</v>
      </c>
      <c r="AP58" t="str">
        <f t="shared" si="41"/>
        <v/>
      </c>
      <c r="AQ58">
        <f t="shared" si="42"/>
        <v>1.1375456552081671</v>
      </c>
      <c r="AR58">
        <f t="shared" si="43"/>
        <v>1.6058049436945292</v>
      </c>
      <c r="AS58">
        <f t="shared" si="44"/>
        <v>1.4748881766480983</v>
      </c>
      <c r="AT58" t="str">
        <f t="shared" si="45"/>
        <v/>
      </c>
      <c r="AU58">
        <f t="shared" si="46"/>
        <v>6.408238219864983</v>
      </c>
      <c r="AV58">
        <f t="shared" si="47"/>
        <v>14.900846076284845</v>
      </c>
      <c r="AW58">
        <f t="shared" si="48"/>
        <v>50.469067477463661</v>
      </c>
      <c r="AX58">
        <f t="shared" si="49"/>
        <v>1.6292826493335681</v>
      </c>
      <c r="AY58">
        <f t="shared" si="50"/>
        <v>2.1648896120196985</v>
      </c>
    </row>
    <row r="59" spans="1:51" x14ac:dyDescent="0.4">
      <c r="A59" s="8">
        <v>2023</v>
      </c>
      <c r="B59" t="str">
        <f t="shared" si="1"/>
        <v/>
      </c>
      <c r="C59" t="str">
        <f t="shared" si="2"/>
        <v/>
      </c>
      <c r="D59">
        <f t="shared" si="3"/>
        <v>1.9724185412217545</v>
      </c>
      <c r="E59">
        <f t="shared" si="4"/>
        <v>2.1202075265555611</v>
      </c>
      <c r="F59">
        <f t="shared" si="5"/>
        <v>1.0958253995429641</v>
      </c>
      <c r="G59">
        <f t="shared" si="6"/>
        <v>1.5594204351116554</v>
      </c>
      <c r="H59">
        <f t="shared" si="7"/>
        <v>0.97650921763564191</v>
      </c>
      <c r="I59">
        <f t="shared" si="8"/>
        <v>1.7544785193883312</v>
      </c>
      <c r="J59">
        <f t="shared" si="9"/>
        <v>1.534776902887139</v>
      </c>
      <c r="K59">
        <f t="shared" si="10"/>
        <v>1.6243753760928958</v>
      </c>
      <c r="L59">
        <f t="shared" si="11"/>
        <v>1.6194822813039065</v>
      </c>
      <c r="M59" t="str">
        <f t="shared" si="12"/>
        <v/>
      </c>
      <c r="N59">
        <f t="shared" si="13"/>
        <v>1.2107000366524012</v>
      </c>
      <c r="O59">
        <f t="shared" si="14"/>
        <v>1.6994442977306565</v>
      </c>
      <c r="P59">
        <f t="shared" si="15"/>
        <v>1.1143696914000991</v>
      </c>
      <c r="Q59">
        <f t="shared" si="16"/>
        <v>1.9273291986692851</v>
      </c>
      <c r="R59">
        <f t="shared" si="17"/>
        <v>1.5183496359274471</v>
      </c>
      <c r="S59">
        <f t="shared" si="18"/>
        <v>1.3082292763492975</v>
      </c>
      <c r="T59">
        <f t="shared" si="19"/>
        <v>1.0409999999999999</v>
      </c>
      <c r="U59">
        <f t="shared" si="20"/>
        <v>1.9427191166321605</v>
      </c>
      <c r="V59" t="str">
        <f t="shared" si="21"/>
        <v/>
      </c>
      <c r="W59" t="str">
        <f t="shared" si="22"/>
        <v/>
      </c>
      <c r="X59">
        <f t="shared" si="23"/>
        <v>1.2829947270001247</v>
      </c>
      <c r="Y59">
        <f t="shared" si="24"/>
        <v>3.0690727113276477</v>
      </c>
      <c r="Z59">
        <f t="shared" si="25"/>
        <v>2.4402210066183097</v>
      </c>
      <c r="AA59">
        <f t="shared" si="26"/>
        <v>1.7700362830557557</v>
      </c>
      <c r="AB59" t="str">
        <f t="shared" si="27"/>
        <v/>
      </c>
      <c r="AC59">
        <f t="shared" si="28"/>
        <v>2.2126728074761424</v>
      </c>
      <c r="AD59" t="str">
        <f t="shared" si="29"/>
        <v/>
      </c>
      <c r="AE59">
        <f t="shared" si="30"/>
        <v>1.5471045808124453</v>
      </c>
      <c r="AF59">
        <f t="shared" si="31"/>
        <v>1.0348915708061037</v>
      </c>
      <c r="AG59">
        <f t="shared" si="32"/>
        <v>1.3566782414311798</v>
      </c>
      <c r="AH59">
        <f t="shared" si="33"/>
        <v>1.448206151507571</v>
      </c>
      <c r="AI59">
        <f t="shared" si="34"/>
        <v>1.7150108846619339</v>
      </c>
      <c r="AJ59">
        <f t="shared" si="35"/>
        <v>1.9226238868758978</v>
      </c>
      <c r="AK59">
        <f t="shared" si="36"/>
        <v>2.1503307888040739</v>
      </c>
      <c r="AL59">
        <f t="shared" si="37"/>
        <v>1.9532417556372594</v>
      </c>
      <c r="AM59">
        <f t="shared" si="38"/>
        <v>4.5257964524287839</v>
      </c>
      <c r="AN59">
        <f t="shared" si="39"/>
        <v>1.1165286000000001</v>
      </c>
      <c r="AO59">
        <f t="shared" si="40"/>
        <v>1.0111173158477134</v>
      </c>
      <c r="AP59" t="str">
        <f t="shared" si="41"/>
        <v/>
      </c>
      <c r="AQ59">
        <f t="shared" si="42"/>
        <v>1.1853225727269101</v>
      </c>
      <c r="AR59">
        <f t="shared" si="43"/>
        <v>1.5588085378529506</v>
      </c>
      <c r="AS59">
        <f t="shared" si="44"/>
        <v>1.5182498890415526</v>
      </c>
      <c r="AT59" t="str">
        <f t="shared" si="45"/>
        <v/>
      </c>
      <c r="AU59">
        <f t="shared" si="46"/>
        <v>11.246458075863044</v>
      </c>
      <c r="AV59">
        <f t="shared" si="47"/>
        <v>15.947474728821296</v>
      </c>
      <c r="AW59">
        <f t="shared" si="48"/>
        <v>136.72070379644907</v>
      </c>
      <c r="AX59">
        <f t="shared" si="49"/>
        <v>1.5852920178015617</v>
      </c>
      <c r="AY59">
        <f t="shared" si="50"/>
        <v>2.2220393671556331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AZ87"/>
  <sheetViews>
    <sheetView topLeftCell="A19" workbookViewId="0">
      <selection activeCell="R38" sqref="R38:AD63"/>
    </sheetView>
  </sheetViews>
  <sheetFormatPr defaultRowHeight="13.5" x14ac:dyDescent="0.4"/>
  <cols>
    <col min="1" max="1" width="11.234375" customWidth="1"/>
    <col min="2" max="2" width="22" customWidth="1"/>
  </cols>
  <sheetData>
    <row r="5" spans="2:52" ht="67.5" x14ac:dyDescent="0.4">
      <c r="B5" t="s">
        <v>79</v>
      </c>
      <c r="C5" t="s">
        <v>28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  <c r="J5" t="s">
        <v>36</v>
      </c>
      <c r="K5" t="s">
        <v>37</v>
      </c>
      <c r="L5" t="s">
        <v>38</v>
      </c>
      <c r="M5" t="s">
        <v>39</v>
      </c>
      <c r="N5" t="s">
        <v>40</v>
      </c>
      <c r="O5" t="s">
        <v>41</v>
      </c>
      <c r="P5" t="s">
        <v>42</v>
      </c>
      <c r="Q5" t="s">
        <v>43</v>
      </c>
      <c r="R5" t="s">
        <v>44</v>
      </c>
      <c r="S5" t="s">
        <v>45</v>
      </c>
      <c r="T5" t="s">
        <v>46</v>
      </c>
      <c r="U5" t="s">
        <v>47</v>
      </c>
      <c r="V5" t="s">
        <v>48</v>
      </c>
      <c r="W5" t="s">
        <v>49</v>
      </c>
      <c r="X5" t="s">
        <v>50</v>
      </c>
      <c r="Y5" t="s">
        <v>51</v>
      </c>
      <c r="Z5" t="s">
        <v>52</v>
      </c>
      <c r="AA5" t="s">
        <v>53</v>
      </c>
      <c r="AB5" t="s">
        <v>54</v>
      </c>
      <c r="AC5" t="s">
        <v>55</v>
      </c>
      <c r="AD5" t="s">
        <v>56</v>
      </c>
      <c r="AE5" t="s">
        <v>57</v>
      </c>
      <c r="AF5" t="s">
        <v>58</v>
      </c>
      <c r="AG5" t="s">
        <v>59</v>
      </c>
      <c r="AH5" t="s">
        <v>60</v>
      </c>
      <c r="AI5" t="s">
        <v>61</v>
      </c>
      <c r="AJ5" t="s">
        <v>62</v>
      </c>
      <c r="AK5" t="s">
        <v>63</v>
      </c>
      <c r="AL5" t="s">
        <v>64</v>
      </c>
      <c r="AM5" t="s">
        <v>65</v>
      </c>
      <c r="AN5" t="s">
        <v>66</v>
      </c>
      <c r="AO5" t="s">
        <v>67</v>
      </c>
      <c r="AP5" t="s">
        <v>68</v>
      </c>
      <c r="AQ5" t="s">
        <v>69</v>
      </c>
      <c r="AR5" t="s">
        <v>70</v>
      </c>
      <c r="AS5" t="s">
        <v>71</v>
      </c>
      <c r="AT5" t="s">
        <v>72</v>
      </c>
      <c r="AU5" t="s">
        <v>73</v>
      </c>
      <c r="AV5" t="s">
        <v>74</v>
      </c>
      <c r="AW5" t="s">
        <v>75</v>
      </c>
      <c r="AX5" t="s">
        <v>76</v>
      </c>
      <c r="AY5" t="s">
        <v>77</v>
      </c>
      <c r="AZ5" t="s">
        <v>78</v>
      </c>
    </row>
    <row r="6" spans="2:52" x14ac:dyDescent="0.4">
      <c r="B6">
        <v>1996</v>
      </c>
      <c r="C6" t="s">
        <v>29</v>
      </c>
      <c r="D6" t="s">
        <v>29</v>
      </c>
      <c r="E6" t="s">
        <v>29</v>
      </c>
      <c r="F6" t="s">
        <v>29</v>
      </c>
      <c r="G6" t="s">
        <v>29</v>
      </c>
      <c r="H6" t="s">
        <v>29</v>
      </c>
      <c r="I6" t="s">
        <v>29</v>
      </c>
      <c r="J6" t="s">
        <v>29</v>
      </c>
      <c r="K6" t="s">
        <v>29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  <c r="U6" t="s">
        <v>29</v>
      </c>
      <c r="V6" t="s">
        <v>29</v>
      </c>
      <c r="W6" t="s">
        <v>29</v>
      </c>
      <c r="X6" t="s">
        <v>29</v>
      </c>
      <c r="Y6" t="s">
        <v>29</v>
      </c>
      <c r="Z6" t="s">
        <v>29</v>
      </c>
      <c r="AA6" t="s">
        <v>29</v>
      </c>
      <c r="AB6" t="s">
        <v>29</v>
      </c>
      <c r="AC6" t="s">
        <v>29</v>
      </c>
      <c r="AD6" t="s">
        <v>29</v>
      </c>
      <c r="AE6" t="s">
        <v>29</v>
      </c>
      <c r="AF6" t="s">
        <v>29</v>
      </c>
      <c r="AG6" t="s">
        <v>29</v>
      </c>
      <c r="AH6" t="s">
        <v>29</v>
      </c>
      <c r="AI6" t="s">
        <v>29</v>
      </c>
      <c r="AJ6" t="s">
        <v>29</v>
      </c>
      <c r="AK6" t="s">
        <v>29</v>
      </c>
      <c r="AL6" t="s">
        <v>29</v>
      </c>
      <c r="AM6" t="s">
        <v>29</v>
      </c>
      <c r="AN6" t="s">
        <v>29</v>
      </c>
      <c r="AO6" t="s">
        <v>29</v>
      </c>
      <c r="AP6" t="s">
        <v>29</v>
      </c>
      <c r="AQ6" t="s">
        <v>29</v>
      </c>
      <c r="AR6" t="s">
        <v>29</v>
      </c>
      <c r="AS6" t="s">
        <v>29</v>
      </c>
      <c r="AT6" t="s">
        <v>29</v>
      </c>
      <c r="AU6" t="s">
        <v>29</v>
      </c>
      <c r="AV6" t="s">
        <v>29</v>
      </c>
      <c r="AW6" t="s">
        <v>29</v>
      </c>
      <c r="AX6" t="s">
        <v>29</v>
      </c>
      <c r="AY6" t="s">
        <v>29</v>
      </c>
      <c r="AZ6" t="s">
        <v>29</v>
      </c>
    </row>
    <row r="7" spans="2:52" x14ac:dyDescent="0.4">
      <c r="B7">
        <v>1997</v>
      </c>
      <c r="C7" t="s">
        <v>29</v>
      </c>
      <c r="D7" t="s">
        <v>29</v>
      </c>
      <c r="E7" t="s">
        <v>29</v>
      </c>
      <c r="F7" t="s">
        <v>29</v>
      </c>
      <c r="G7" t="s">
        <v>29</v>
      </c>
      <c r="H7" t="s">
        <v>29</v>
      </c>
      <c r="I7" t="s">
        <v>29</v>
      </c>
      <c r="J7" t="s">
        <v>29</v>
      </c>
      <c r="K7" t="s">
        <v>29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  <c r="U7" t="s">
        <v>29</v>
      </c>
      <c r="V7" t="s">
        <v>29</v>
      </c>
      <c r="W7" t="s">
        <v>29</v>
      </c>
      <c r="X7" t="s">
        <v>29</v>
      </c>
      <c r="Y7" t="s">
        <v>29</v>
      </c>
      <c r="Z7" t="s">
        <v>29</v>
      </c>
      <c r="AA7" t="s">
        <v>29</v>
      </c>
      <c r="AB7" t="s">
        <v>29</v>
      </c>
      <c r="AC7" t="s">
        <v>29</v>
      </c>
      <c r="AD7" t="s">
        <v>29</v>
      </c>
      <c r="AE7" t="s">
        <v>29</v>
      </c>
      <c r="AF7" t="s">
        <v>29</v>
      </c>
      <c r="AG7" t="s">
        <v>29</v>
      </c>
      <c r="AH7" t="s">
        <v>29</v>
      </c>
      <c r="AI7" t="s">
        <v>29</v>
      </c>
      <c r="AJ7" t="s">
        <v>29</v>
      </c>
      <c r="AK7" t="s">
        <v>29</v>
      </c>
      <c r="AL7" t="s">
        <v>29</v>
      </c>
      <c r="AM7" t="s">
        <v>29</v>
      </c>
      <c r="AN7" t="s">
        <v>29</v>
      </c>
      <c r="AO7" t="s">
        <v>29</v>
      </c>
      <c r="AP7" t="s">
        <v>29</v>
      </c>
      <c r="AQ7" t="s">
        <v>29</v>
      </c>
      <c r="AR7" t="s">
        <v>29</v>
      </c>
      <c r="AS7" t="s">
        <v>29</v>
      </c>
      <c r="AT7" t="s">
        <v>29</v>
      </c>
      <c r="AU7" t="s">
        <v>29</v>
      </c>
      <c r="AV7" t="s">
        <v>29</v>
      </c>
      <c r="AW7" t="s">
        <v>29</v>
      </c>
      <c r="AX7" t="s">
        <v>29</v>
      </c>
      <c r="AY7" t="s">
        <v>29</v>
      </c>
      <c r="AZ7" t="s">
        <v>29</v>
      </c>
    </row>
    <row r="8" spans="2:52" x14ac:dyDescent="0.4">
      <c r="B8">
        <v>1998</v>
      </c>
      <c r="C8" t="s">
        <v>29</v>
      </c>
      <c r="D8" t="s">
        <v>29</v>
      </c>
      <c r="E8" t="s">
        <v>29</v>
      </c>
      <c r="F8" t="s">
        <v>29</v>
      </c>
      <c r="G8" t="s">
        <v>29</v>
      </c>
      <c r="H8" t="s">
        <v>29</v>
      </c>
      <c r="I8" t="s">
        <v>29</v>
      </c>
      <c r="J8" t="s">
        <v>29</v>
      </c>
      <c r="K8" t="s">
        <v>29</v>
      </c>
      <c r="L8" t="s">
        <v>29</v>
      </c>
      <c r="M8" t="s">
        <v>29</v>
      </c>
      <c r="N8" t="s">
        <v>29</v>
      </c>
      <c r="O8" t="s">
        <v>29</v>
      </c>
      <c r="P8" t="s">
        <v>29</v>
      </c>
      <c r="Q8" t="s">
        <v>29</v>
      </c>
      <c r="R8" t="s">
        <v>29</v>
      </c>
      <c r="S8" t="s">
        <v>29</v>
      </c>
      <c r="T8" t="s">
        <v>29</v>
      </c>
      <c r="U8" t="s">
        <v>29</v>
      </c>
      <c r="V8" t="s">
        <v>29</v>
      </c>
      <c r="W8" t="s">
        <v>29</v>
      </c>
      <c r="X8" t="s">
        <v>29</v>
      </c>
      <c r="Y8" t="s">
        <v>29</v>
      </c>
      <c r="Z8" t="s">
        <v>29</v>
      </c>
      <c r="AA8" t="s">
        <v>29</v>
      </c>
      <c r="AB8" t="s">
        <v>29</v>
      </c>
      <c r="AC8" t="s">
        <v>29</v>
      </c>
      <c r="AD8" t="s">
        <v>29</v>
      </c>
      <c r="AE8" t="s">
        <v>29</v>
      </c>
      <c r="AF8" t="s">
        <v>29</v>
      </c>
      <c r="AG8" t="s">
        <v>29</v>
      </c>
      <c r="AH8" t="s">
        <v>29</v>
      </c>
      <c r="AI8" t="s">
        <v>29</v>
      </c>
      <c r="AJ8" t="s">
        <v>29</v>
      </c>
      <c r="AK8" t="s">
        <v>29</v>
      </c>
      <c r="AL8" t="s">
        <v>29</v>
      </c>
      <c r="AM8" t="s">
        <v>29</v>
      </c>
      <c r="AN8" t="s">
        <v>29</v>
      </c>
      <c r="AO8" t="s">
        <v>29</v>
      </c>
      <c r="AP8" t="s">
        <v>29</v>
      </c>
      <c r="AQ8" t="s">
        <v>29</v>
      </c>
      <c r="AR8" t="s">
        <v>29</v>
      </c>
      <c r="AS8" t="s">
        <v>29</v>
      </c>
      <c r="AT8" t="s">
        <v>29</v>
      </c>
      <c r="AU8" t="s">
        <v>29</v>
      </c>
      <c r="AV8" t="s">
        <v>29</v>
      </c>
      <c r="AW8" t="s">
        <v>29</v>
      </c>
      <c r="AX8" t="s">
        <v>29</v>
      </c>
      <c r="AY8" t="s">
        <v>29</v>
      </c>
      <c r="AZ8" t="s">
        <v>29</v>
      </c>
    </row>
    <row r="9" spans="2:52" x14ac:dyDescent="0.4">
      <c r="B9">
        <v>1999</v>
      </c>
      <c r="C9" t="s">
        <v>29</v>
      </c>
      <c r="D9" t="s">
        <v>29</v>
      </c>
      <c r="E9" t="s">
        <v>29</v>
      </c>
      <c r="F9" t="s">
        <v>29</v>
      </c>
      <c r="G9" t="s">
        <v>29</v>
      </c>
      <c r="H9" t="s">
        <v>29</v>
      </c>
      <c r="I9" t="s">
        <v>29</v>
      </c>
      <c r="J9" t="s">
        <v>29</v>
      </c>
      <c r="K9" t="s">
        <v>29</v>
      </c>
      <c r="L9" t="s">
        <v>29</v>
      </c>
      <c r="M9" t="s">
        <v>29</v>
      </c>
      <c r="N9" t="s">
        <v>29</v>
      </c>
      <c r="O9" t="s">
        <v>29</v>
      </c>
      <c r="P9" t="s">
        <v>29</v>
      </c>
      <c r="Q9" t="s">
        <v>29</v>
      </c>
      <c r="R9" t="s">
        <v>29</v>
      </c>
      <c r="S9" t="s">
        <v>29</v>
      </c>
      <c r="T9" t="s">
        <v>29</v>
      </c>
      <c r="U9" t="s">
        <v>29</v>
      </c>
      <c r="V9" t="s">
        <v>29</v>
      </c>
      <c r="W9" t="s">
        <v>29</v>
      </c>
      <c r="X9" t="s">
        <v>29</v>
      </c>
      <c r="Y9" t="s">
        <v>29</v>
      </c>
      <c r="Z9" t="s">
        <v>29</v>
      </c>
      <c r="AA9" t="s">
        <v>29</v>
      </c>
      <c r="AB9" t="s">
        <v>29</v>
      </c>
      <c r="AC9" t="s">
        <v>29</v>
      </c>
      <c r="AD9" t="s">
        <v>29</v>
      </c>
      <c r="AE9" t="s">
        <v>29</v>
      </c>
      <c r="AF9" t="s">
        <v>29</v>
      </c>
      <c r="AG9" t="s">
        <v>29</v>
      </c>
      <c r="AH9" t="s">
        <v>29</v>
      </c>
      <c r="AI9" t="s">
        <v>29</v>
      </c>
      <c r="AJ9" t="s">
        <v>29</v>
      </c>
      <c r="AK9" t="s">
        <v>29</v>
      </c>
      <c r="AL9" t="s">
        <v>29</v>
      </c>
      <c r="AM9" t="s">
        <v>29</v>
      </c>
      <c r="AN9" t="s">
        <v>29</v>
      </c>
      <c r="AO9" t="s">
        <v>29</v>
      </c>
      <c r="AP9" t="s">
        <v>29</v>
      </c>
      <c r="AQ9" t="s">
        <v>29</v>
      </c>
      <c r="AR9" t="s">
        <v>29</v>
      </c>
      <c r="AS9" t="s">
        <v>29</v>
      </c>
      <c r="AT9" t="s">
        <v>29</v>
      </c>
      <c r="AU9" t="s">
        <v>29</v>
      </c>
      <c r="AV9" t="s">
        <v>29</v>
      </c>
      <c r="AW9" t="s">
        <v>29</v>
      </c>
      <c r="AX9" t="s">
        <v>29</v>
      </c>
      <c r="AY9" t="s">
        <v>29</v>
      </c>
      <c r="AZ9" t="s">
        <v>29</v>
      </c>
    </row>
    <row r="10" spans="2:52" x14ac:dyDescent="0.4">
      <c r="B10">
        <v>2000</v>
      </c>
      <c r="C10" t="s">
        <v>29</v>
      </c>
      <c r="D10" t="s">
        <v>29</v>
      </c>
      <c r="E10" t="s">
        <v>29</v>
      </c>
      <c r="F10" t="s">
        <v>29</v>
      </c>
      <c r="G10" t="s">
        <v>29</v>
      </c>
      <c r="H10" t="s">
        <v>29</v>
      </c>
      <c r="I10" t="s">
        <v>29</v>
      </c>
      <c r="J10" t="s">
        <v>29</v>
      </c>
      <c r="K10" t="s">
        <v>29</v>
      </c>
      <c r="L10" t="s">
        <v>29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  <c r="U10" t="s">
        <v>29</v>
      </c>
      <c r="V10" t="s">
        <v>29</v>
      </c>
      <c r="W10" t="s">
        <v>29</v>
      </c>
      <c r="X10" t="s">
        <v>29</v>
      </c>
      <c r="Y10" t="s">
        <v>29</v>
      </c>
      <c r="Z10" t="s">
        <v>29</v>
      </c>
      <c r="AA10" t="s">
        <v>29</v>
      </c>
      <c r="AB10" t="s">
        <v>29</v>
      </c>
      <c r="AC10" t="s">
        <v>29</v>
      </c>
      <c r="AD10" t="s">
        <v>29</v>
      </c>
      <c r="AE10" t="s">
        <v>29</v>
      </c>
      <c r="AF10" t="s">
        <v>29</v>
      </c>
      <c r="AG10" t="s">
        <v>29</v>
      </c>
      <c r="AH10" t="s">
        <v>29</v>
      </c>
      <c r="AI10" t="s">
        <v>29</v>
      </c>
      <c r="AJ10" t="s">
        <v>29</v>
      </c>
      <c r="AK10" t="s">
        <v>29</v>
      </c>
      <c r="AL10" t="s">
        <v>29</v>
      </c>
      <c r="AM10" t="s">
        <v>29</v>
      </c>
      <c r="AN10" t="s">
        <v>29</v>
      </c>
      <c r="AO10" t="s">
        <v>29</v>
      </c>
      <c r="AP10" t="s">
        <v>29</v>
      </c>
      <c r="AQ10" t="s">
        <v>29</v>
      </c>
      <c r="AR10" t="s">
        <v>29</v>
      </c>
      <c r="AS10" t="s">
        <v>29</v>
      </c>
      <c r="AT10" t="s">
        <v>29</v>
      </c>
      <c r="AU10" t="s">
        <v>29</v>
      </c>
      <c r="AV10" t="s">
        <v>29</v>
      </c>
      <c r="AW10" t="s">
        <v>29</v>
      </c>
      <c r="AX10" t="s">
        <v>29</v>
      </c>
      <c r="AY10" t="s">
        <v>29</v>
      </c>
      <c r="AZ10" t="s">
        <v>29</v>
      </c>
    </row>
    <row r="11" spans="2:52" x14ac:dyDescent="0.4">
      <c r="B11">
        <v>2001</v>
      </c>
      <c r="C11" t="s">
        <v>29</v>
      </c>
      <c r="D11" t="s">
        <v>29</v>
      </c>
      <c r="E11" t="s">
        <v>29</v>
      </c>
      <c r="F11" t="s">
        <v>29</v>
      </c>
      <c r="G11" t="s">
        <v>29</v>
      </c>
      <c r="H11" t="s">
        <v>29</v>
      </c>
      <c r="I11" t="s">
        <v>29</v>
      </c>
      <c r="J11" t="s">
        <v>29</v>
      </c>
      <c r="K11" t="s">
        <v>29</v>
      </c>
      <c r="L11" t="s">
        <v>29</v>
      </c>
      <c r="M11" t="s">
        <v>29</v>
      </c>
      <c r="N11" t="s">
        <v>29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  <c r="U11" t="s">
        <v>29</v>
      </c>
      <c r="V11" t="s">
        <v>29</v>
      </c>
      <c r="W11" t="s">
        <v>29</v>
      </c>
      <c r="X11" t="s">
        <v>29</v>
      </c>
      <c r="Y11" t="s">
        <v>29</v>
      </c>
      <c r="Z11" t="s">
        <v>29</v>
      </c>
      <c r="AA11" t="s">
        <v>29</v>
      </c>
      <c r="AB11" t="s">
        <v>29</v>
      </c>
      <c r="AC11" t="s">
        <v>29</v>
      </c>
      <c r="AD11" t="s">
        <v>29</v>
      </c>
      <c r="AE11" t="s">
        <v>29</v>
      </c>
      <c r="AF11" t="s">
        <v>29</v>
      </c>
      <c r="AG11" t="s">
        <v>29</v>
      </c>
      <c r="AH11" t="s">
        <v>29</v>
      </c>
      <c r="AI11" t="s">
        <v>29</v>
      </c>
      <c r="AJ11" t="s">
        <v>29</v>
      </c>
      <c r="AK11" t="s">
        <v>29</v>
      </c>
      <c r="AL11" t="s">
        <v>29</v>
      </c>
      <c r="AM11" t="s">
        <v>29</v>
      </c>
      <c r="AN11" t="s">
        <v>29</v>
      </c>
      <c r="AO11" t="s">
        <v>29</v>
      </c>
      <c r="AP11" t="s">
        <v>29</v>
      </c>
      <c r="AQ11" t="s">
        <v>29</v>
      </c>
      <c r="AR11" t="s">
        <v>29</v>
      </c>
      <c r="AS11" t="s">
        <v>29</v>
      </c>
      <c r="AT11" t="s">
        <v>29</v>
      </c>
      <c r="AU11" t="s">
        <v>29</v>
      </c>
      <c r="AV11" t="s">
        <v>29</v>
      </c>
      <c r="AW11" t="s">
        <v>29</v>
      </c>
      <c r="AX11" t="s">
        <v>29</v>
      </c>
      <c r="AY11" t="s">
        <v>29</v>
      </c>
      <c r="AZ11" t="s">
        <v>29</v>
      </c>
    </row>
    <row r="12" spans="2:52" x14ac:dyDescent="0.4">
      <c r="B12">
        <v>2002</v>
      </c>
      <c r="C12" t="s">
        <v>29</v>
      </c>
      <c r="D12" t="s">
        <v>29</v>
      </c>
      <c r="E12" t="s">
        <v>29</v>
      </c>
      <c r="F12" t="s">
        <v>29</v>
      </c>
      <c r="G12" t="s">
        <v>29</v>
      </c>
      <c r="H12" t="s">
        <v>29</v>
      </c>
      <c r="I12" t="s">
        <v>29</v>
      </c>
      <c r="J12" t="s">
        <v>29</v>
      </c>
      <c r="K12" t="s">
        <v>29</v>
      </c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  <c r="U12" t="s">
        <v>29</v>
      </c>
      <c r="V12" t="s">
        <v>29</v>
      </c>
      <c r="W12" t="s">
        <v>29</v>
      </c>
      <c r="X12" t="s">
        <v>29</v>
      </c>
      <c r="Y12" t="s">
        <v>29</v>
      </c>
      <c r="Z12" t="s">
        <v>29</v>
      </c>
      <c r="AA12" t="s">
        <v>29</v>
      </c>
      <c r="AB12" t="s">
        <v>29</v>
      </c>
      <c r="AC12" t="s">
        <v>29</v>
      </c>
      <c r="AD12" t="s">
        <v>29</v>
      </c>
      <c r="AE12" t="s">
        <v>29</v>
      </c>
      <c r="AF12" t="s">
        <v>29</v>
      </c>
      <c r="AG12" t="s">
        <v>29</v>
      </c>
      <c r="AH12" t="s">
        <v>29</v>
      </c>
      <c r="AI12" t="s">
        <v>29</v>
      </c>
      <c r="AJ12" t="s">
        <v>29</v>
      </c>
      <c r="AK12" t="s">
        <v>29</v>
      </c>
      <c r="AL12" t="s">
        <v>29</v>
      </c>
      <c r="AM12" t="s">
        <v>29</v>
      </c>
      <c r="AN12" t="s">
        <v>29</v>
      </c>
      <c r="AO12" t="s">
        <v>29</v>
      </c>
      <c r="AP12" t="s">
        <v>29</v>
      </c>
      <c r="AQ12" t="s">
        <v>29</v>
      </c>
      <c r="AR12" t="s">
        <v>29</v>
      </c>
      <c r="AS12" t="s">
        <v>29</v>
      </c>
      <c r="AT12" t="s">
        <v>29</v>
      </c>
      <c r="AU12" t="s">
        <v>29</v>
      </c>
      <c r="AV12" t="s">
        <v>29</v>
      </c>
      <c r="AW12" t="s">
        <v>29</v>
      </c>
      <c r="AX12" t="s">
        <v>29</v>
      </c>
      <c r="AY12" t="s">
        <v>29</v>
      </c>
      <c r="AZ12" t="s">
        <v>29</v>
      </c>
    </row>
    <row r="13" spans="2:52" x14ac:dyDescent="0.4">
      <c r="B13">
        <v>2003</v>
      </c>
      <c r="C13" t="s">
        <v>29</v>
      </c>
      <c r="D13" t="s">
        <v>29</v>
      </c>
      <c r="E13" t="s">
        <v>29</v>
      </c>
      <c r="F13" t="s">
        <v>29</v>
      </c>
      <c r="G13" t="s">
        <v>29</v>
      </c>
      <c r="H13" t="s">
        <v>29</v>
      </c>
      <c r="I13" t="s">
        <v>29</v>
      </c>
      <c r="J13" t="s">
        <v>29</v>
      </c>
      <c r="K13" t="s">
        <v>29</v>
      </c>
      <c r="L13" t="s">
        <v>29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  <c r="U13" t="s">
        <v>29</v>
      </c>
      <c r="V13" t="s">
        <v>29</v>
      </c>
      <c r="W13" t="s">
        <v>29</v>
      </c>
      <c r="X13" t="s">
        <v>29</v>
      </c>
      <c r="Y13" t="s">
        <v>29</v>
      </c>
      <c r="Z13" t="s">
        <v>29</v>
      </c>
      <c r="AA13" t="s">
        <v>29</v>
      </c>
      <c r="AB13" t="s">
        <v>29</v>
      </c>
      <c r="AC13" t="s">
        <v>29</v>
      </c>
      <c r="AD13" t="s">
        <v>29</v>
      </c>
      <c r="AE13" t="s">
        <v>29</v>
      </c>
      <c r="AF13" t="s">
        <v>29</v>
      </c>
      <c r="AG13" t="s">
        <v>29</v>
      </c>
      <c r="AH13" t="s">
        <v>29</v>
      </c>
      <c r="AI13" t="s">
        <v>29</v>
      </c>
      <c r="AJ13" t="s">
        <v>29</v>
      </c>
      <c r="AK13" t="s">
        <v>29</v>
      </c>
      <c r="AL13" t="s">
        <v>29</v>
      </c>
      <c r="AM13" t="s">
        <v>29</v>
      </c>
      <c r="AN13" t="s">
        <v>29</v>
      </c>
      <c r="AO13" t="s">
        <v>29</v>
      </c>
      <c r="AP13" t="s">
        <v>29</v>
      </c>
      <c r="AQ13" t="s">
        <v>29</v>
      </c>
      <c r="AR13" t="s">
        <v>29</v>
      </c>
      <c r="AS13" t="s">
        <v>29</v>
      </c>
      <c r="AT13" t="s">
        <v>29</v>
      </c>
      <c r="AU13" t="s">
        <v>29</v>
      </c>
      <c r="AV13" t="s">
        <v>29</v>
      </c>
      <c r="AW13" t="s">
        <v>29</v>
      </c>
      <c r="AX13" t="s">
        <v>29</v>
      </c>
      <c r="AY13" t="s">
        <v>29</v>
      </c>
      <c r="AZ13" t="s">
        <v>29</v>
      </c>
    </row>
    <row r="14" spans="2:52" x14ac:dyDescent="0.4">
      <c r="B14">
        <v>2004</v>
      </c>
      <c r="C14" t="s">
        <v>29</v>
      </c>
      <c r="D14" t="s">
        <v>29</v>
      </c>
      <c r="E14" t="s">
        <v>29</v>
      </c>
      <c r="F14" t="s">
        <v>29</v>
      </c>
      <c r="G14" t="s">
        <v>29</v>
      </c>
      <c r="H14" t="s">
        <v>29</v>
      </c>
      <c r="I14" t="s">
        <v>29</v>
      </c>
      <c r="J14" t="s">
        <v>29</v>
      </c>
      <c r="K14" t="s">
        <v>29</v>
      </c>
      <c r="L14" t="s">
        <v>29</v>
      </c>
      <c r="M14" t="s">
        <v>29</v>
      </c>
      <c r="N14" t="s">
        <v>29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29</v>
      </c>
      <c r="Z14" t="s">
        <v>29</v>
      </c>
      <c r="AA14" t="s">
        <v>29</v>
      </c>
      <c r="AB14" t="s">
        <v>29</v>
      </c>
      <c r="AC14" t="s">
        <v>29</v>
      </c>
      <c r="AD14" t="s">
        <v>29</v>
      </c>
      <c r="AE14" t="s">
        <v>29</v>
      </c>
      <c r="AF14" t="s">
        <v>29</v>
      </c>
      <c r="AG14" t="s">
        <v>29</v>
      </c>
      <c r="AH14" t="s">
        <v>29</v>
      </c>
      <c r="AI14" t="s">
        <v>29</v>
      </c>
      <c r="AJ14" t="s">
        <v>29</v>
      </c>
      <c r="AK14" t="s">
        <v>29</v>
      </c>
      <c r="AL14" t="s">
        <v>29</v>
      </c>
      <c r="AM14" t="s">
        <v>29</v>
      </c>
      <c r="AN14" t="s">
        <v>29</v>
      </c>
      <c r="AO14" t="s">
        <v>29</v>
      </c>
      <c r="AP14" t="s">
        <v>29</v>
      </c>
      <c r="AQ14" t="s">
        <v>29</v>
      </c>
      <c r="AR14" t="s">
        <v>29</v>
      </c>
      <c r="AS14" t="s">
        <v>29</v>
      </c>
      <c r="AT14" t="s">
        <v>29</v>
      </c>
      <c r="AU14" t="s">
        <v>29</v>
      </c>
      <c r="AV14" t="s">
        <v>29</v>
      </c>
      <c r="AW14" t="s">
        <v>29</v>
      </c>
      <c r="AX14" t="s">
        <v>29</v>
      </c>
      <c r="AY14" t="s">
        <v>29</v>
      </c>
      <c r="AZ14" t="s">
        <v>29</v>
      </c>
    </row>
    <row r="15" spans="2:52" x14ac:dyDescent="0.4">
      <c r="B15">
        <v>2005</v>
      </c>
      <c r="C15" t="s">
        <v>29</v>
      </c>
      <c r="D15" t="s">
        <v>29</v>
      </c>
      <c r="E15" t="s">
        <v>29</v>
      </c>
      <c r="F15" t="s">
        <v>29</v>
      </c>
      <c r="G15" t="s">
        <v>29</v>
      </c>
      <c r="H15" t="s">
        <v>29</v>
      </c>
      <c r="I15" t="s">
        <v>29</v>
      </c>
      <c r="J15" t="s">
        <v>29</v>
      </c>
      <c r="K15" t="s">
        <v>29</v>
      </c>
      <c r="L15" t="s">
        <v>29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  <c r="R15" t="s">
        <v>29</v>
      </c>
      <c r="S15" t="s">
        <v>29</v>
      </c>
      <c r="T15" t="s">
        <v>29</v>
      </c>
      <c r="U15" t="s">
        <v>29</v>
      </c>
      <c r="V15" t="s">
        <v>29</v>
      </c>
      <c r="W15" t="s">
        <v>29</v>
      </c>
      <c r="X15" t="s">
        <v>29</v>
      </c>
      <c r="Y15" t="s">
        <v>29</v>
      </c>
      <c r="Z15" t="s">
        <v>29</v>
      </c>
      <c r="AA15" t="s">
        <v>29</v>
      </c>
      <c r="AB15" t="s">
        <v>29</v>
      </c>
      <c r="AC15" t="s">
        <v>29</v>
      </c>
      <c r="AD15" t="s">
        <v>29</v>
      </c>
      <c r="AE15" t="s">
        <v>29</v>
      </c>
      <c r="AF15" t="s">
        <v>29</v>
      </c>
      <c r="AG15" t="s">
        <v>29</v>
      </c>
      <c r="AH15" t="s">
        <v>29</v>
      </c>
      <c r="AI15" t="s">
        <v>29</v>
      </c>
      <c r="AJ15" t="s">
        <v>29</v>
      </c>
      <c r="AK15" t="s">
        <v>29</v>
      </c>
      <c r="AL15" t="s">
        <v>29</v>
      </c>
      <c r="AM15" t="s">
        <v>29</v>
      </c>
      <c r="AN15" t="s">
        <v>29</v>
      </c>
      <c r="AO15" t="s">
        <v>29</v>
      </c>
      <c r="AP15" t="s">
        <v>29</v>
      </c>
      <c r="AQ15" t="s">
        <v>29</v>
      </c>
      <c r="AR15" t="s">
        <v>29</v>
      </c>
      <c r="AS15" t="s">
        <v>29</v>
      </c>
      <c r="AT15" t="s">
        <v>29</v>
      </c>
      <c r="AU15" t="s">
        <v>29</v>
      </c>
      <c r="AV15" t="s">
        <v>29</v>
      </c>
      <c r="AW15" t="s">
        <v>29</v>
      </c>
      <c r="AX15" t="s">
        <v>29</v>
      </c>
      <c r="AY15" t="s">
        <v>29</v>
      </c>
      <c r="AZ15" t="s">
        <v>29</v>
      </c>
    </row>
    <row r="16" spans="2:52" x14ac:dyDescent="0.4">
      <c r="B16">
        <v>2006</v>
      </c>
      <c r="C16" t="s">
        <v>29</v>
      </c>
      <c r="D16" t="s">
        <v>29</v>
      </c>
      <c r="E16" t="s">
        <v>29</v>
      </c>
      <c r="F16" t="s">
        <v>29</v>
      </c>
      <c r="G16" t="s">
        <v>29</v>
      </c>
      <c r="H16" t="s">
        <v>29</v>
      </c>
      <c r="I16" t="s">
        <v>29</v>
      </c>
      <c r="J16" t="s">
        <v>29</v>
      </c>
      <c r="K16" t="s">
        <v>29</v>
      </c>
      <c r="L16" t="s">
        <v>29</v>
      </c>
      <c r="M16" t="s">
        <v>29</v>
      </c>
      <c r="N16" t="s">
        <v>29</v>
      </c>
      <c r="O16" t="s">
        <v>29</v>
      </c>
      <c r="P16" t="s">
        <v>29</v>
      </c>
      <c r="Q16" t="s">
        <v>29</v>
      </c>
      <c r="R16" t="s">
        <v>29</v>
      </c>
      <c r="S16" t="s">
        <v>29</v>
      </c>
      <c r="T16" t="s">
        <v>29</v>
      </c>
      <c r="U16" t="s">
        <v>29</v>
      </c>
      <c r="V16" t="s">
        <v>29</v>
      </c>
      <c r="W16" t="s">
        <v>29</v>
      </c>
      <c r="X16" t="s">
        <v>29</v>
      </c>
      <c r="Y16" t="s">
        <v>29</v>
      </c>
      <c r="Z16" t="s">
        <v>29</v>
      </c>
      <c r="AA16" t="s">
        <v>29</v>
      </c>
      <c r="AB16" t="s">
        <v>29</v>
      </c>
      <c r="AC16" t="s">
        <v>29</v>
      </c>
      <c r="AD16" t="s">
        <v>29</v>
      </c>
      <c r="AE16" t="s">
        <v>29</v>
      </c>
      <c r="AF16" t="s">
        <v>29</v>
      </c>
      <c r="AG16" t="s">
        <v>29</v>
      </c>
      <c r="AH16" t="s">
        <v>29</v>
      </c>
      <c r="AI16" t="s">
        <v>29</v>
      </c>
      <c r="AJ16" t="s">
        <v>29</v>
      </c>
      <c r="AK16" t="s">
        <v>29</v>
      </c>
      <c r="AL16" t="s">
        <v>29</v>
      </c>
      <c r="AM16" t="s">
        <v>29</v>
      </c>
      <c r="AN16" t="s">
        <v>29</v>
      </c>
      <c r="AO16" t="s">
        <v>29</v>
      </c>
      <c r="AP16" t="s">
        <v>29</v>
      </c>
      <c r="AQ16" t="s">
        <v>29</v>
      </c>
      <c r="AR16" t="s">
        <v>29</v>
      </c>
      <c r="AS16" t="s">
        <v>29</v>
      </c>
      <c r="AT16" t="s">
        <v>29</v>
      </c>
      <c r="AU16" t="s">
        <v>29</v>
      </c>
      <c r="AV16" t="s">
        <v>29</v>
      </c>
      <c r="AW16" t="s">
        <v>29</v>
      </c>
      <c r="AX16" t="s">
        <v>29</v>
      </c>
      <c r="AY16" t="s">
        <v>29</v>
      </c>
      <c r="AZ16" t="s">
        <v>29</v>
      </c>
    </row>
    <row r="17" spans="2:52" x14ac:dyDescent="0.4">
      <c r="B17">
        <v>2007</v>
      </c>
      <c r="C17" t="s">
        <v>29</v>
      </c>
      <c r="D17" t="s">
        <v>29</v>
      </c>
      <c r="E17" t="s">
        <v>29</v>
      </c>
      <c r="F17" t="s">
        <v>29</v>
      </c>
      <c r="G17" t="s">
        <v>29</v>
      </c>
      <c r="H17" t="s">
        <v>29</v>
      </c>
      <c r="I17" t="s">
        <v>29</v>
      </c>
      <c r="J17" t="s">
        <v>29</v>
      </c>
      <c r="K17" t="s">
        <v>29</v>
      </c>
      <c r="L17" t="s">
        <v>29</v>
      </c>
      <c r="M17" t="s">
        <v>29</v>
      </c>
      <c r="N17" t="s">
        <v>29</v>
      </c>
      <c r="O17" t="s">
        <v>29</v>
      </c>
      <c r="P17" t="s">
        <v>29</v>
      </c>
      <c r="Q17" t="s">
        <v>29</v>
      </c>
      <c r="R17" t="s">
        <v>29</v>
      </c>
      <c r="S17" t="s">
        <v>29</v>
      </c>
      <c r="T17" t="s">
        <v>29</v>
      </c>
      <c r="U17" t="s">
        <v>29</v>
      </c>
      <c r="V17" t="s">
        <v>29</v>
      </c>
      <c r="W17" t="s">
        <v>29</v>
      </c>
      <c r="X17" t="s">
        <v>29</v>
      </c>
      <c r="Y17" t="s">
        <v>29</v>
      </c>
      <c r="Z17" t="s">
        <v>29</v>
      </c>
      <c r="AA17" t="s">
        <v>29</v>
      </c>
      <c r="AB17" t="s">
        <v>29</v>
      </c>
      <c r="AC17" t="s">
        <v>29</v>
      </c>
      <c r="AD17" t="s">
        <v>29</v>
      </c>
      <c r="AE17" t="s">
        <v>29</v>
      </c>
      <c r="AF17" t="s">
        <v>29</v>
      </c>
      <c r="AG17" t="s">
        <v>29</v>
      </c>
      <c r="AH17" t="s">
        <v>29</v>
      </c>
      <c r="AI17" t="s">
        <v>29</v>
      </c>
      <c r="AJ17" t="s">
        <v>29</v>
      </c>
      <c r="AK17" t="s">
        <v>29</v>
      </c>
      <c r="AL17" t="s">
        <v>29</v>
      </c>
      <c r="AM17" t="s">
        <v>29</v>
      </c>
      <c r="AN17" t="s">
        <v>29</v>
      </c>
      <c r="AO17" t="s">
        <v>29</v>
      </c>
      <c r="AP17" t="s">
        <v>29</v>
      </c>
      <c r="AQ17" t="s">
        <v>29</v>
      </c>
      <c r="AR17" t="s">
        <v>29</v>
      </c>
      <c r="AS17" t="s">
        <v>29</v>
      </c>
      <c r="AT17" t="s">
        <v>29</v>
      </c>
      <c r="AU17" t="s">
        <v>29</v>
      </c>
      <c r="AV17" t="s">
        <v>29</v>
      </c>
      <c r="AW17" t="s">
        <v>29</v>
      </c>
      <c r="AX17" t="s">
        <v>29</v>
      </c>
      <c r="AY17" t="s">
        <v>29</v>
      </c>
      <c r="AZ17" t="s">
        <v>29</v>
      </c>
    </row>
    <row r="18" spans="2:52" x14ac:dyDescent="0.4">
      <c r="B18">
        <v>2008</v>
      </c>
      <c r="C18" t="s">
        <v>29</v>
      </c>
      <c r="D18" t="s">
        <v>29</v>
      </c>
      <c r="E18" t="s">
        <v>29</v>
      </c>
      <c r="F18" t="s">
        <v>29</v>
      </c>
      <c r="G18" t="s">
        <v>29</v>
      </c>
      <c r="H18" t="s">
        <v>29</v>
      </c>
      <c r="I18" t="s">
        <v>29</v>
      </c>
      <c r="J18" t="s">
        <v>29</v>
      </c>
      <c r="K18" t="s">
        <v>29</v>
      </c>
      <c r="L18" t="s">
        <v>29</v>
      </c>
      <c r="M18" t="s">
        <v>29</v>
      </c>
      <c r="N18" t="s">
        <v>29</v>
      </c>
      <c r="O18" t="s">
        <v>29</v>
      </c>
      <c r="P18" t="s">
        <v>29</v>
      </c>
      <c r="Q18" t="s">
        <v>29</v>
      </c>
      <c r="R18" t="s">
        <v>29</v>
      </c>
      <c r="S18" t="s">
        <v>29</v>
      </c>
      <c r="T18" t="s">
        <v>29</v>
      </c>
      <c r="U18" t="s">
        <v>29</v>
      </c>
      <c r="V18" t="s">
        <v>29</v>
      </c>
      <c r="W18" t="s">
        <v>29</v>
      </c>
      <c r="X18" t="s">
        <v>29</v>
      </c>
      <c r="Y18" t="s">
        <v>29</v>
      </c>
      <c r="Z18" t="s">
        <v>29</v>
      </c>
      <c r="AA18" t="s">
        <v>29</v>
      </c>
      <c r="AB18" t="s">
        <v>29</v>
      </c>
      <c r="AC18" t="s">
        <v>29</v>
      </c>
      <c r="AD18" t="s">
        <v>29</v>
      </c>
      <c r="AE18" t="s">
        <v>29</v>
      </c>
      <c r="AF18" t="s">
        <v>29</v>
      </c>
      <c r="AG18" t="s">
        <v>29</v>
      </c>
      <c r="AH18" t="s">
        <v>29</v>
      </c>
      <c r="AI18" t="s">
        <v>29</v>
      </c>
      <c r="AJ18" t="s">
        <v>29</v>
      </c>
      <c r="AK18" t="s">
        <v>29</v>
      </c>
      <c r="AL18" t="s">
        <v>29</v>
      </c>
      <c r="AM18" t="s">
        <v>29</v>
      </c>
      <c r="AN18" t="s">
        <v>29</v>
      </c>
      <c r="AO18" t="s">
        <v>29</v>
      </c>
      <c r="AP18" t="s">
        <v>29</v>
      </c>
      <c r="AQ18" t="s">
        <v>29</v>
      </c>
      <c r="AR18" t="s">
        <v>29</v>
      </c>
      <c r="AS18" t="s">
        <v>29</v>
      </c>
      <c r="AT18" t="s">
        <v>29</v>
      </c>
      <c r="AU18" t="s">
        <v>29</v>
      </c>
      <c r="AV18" t="s">
        <v>29</v>
      </c>
      <c r="AW18" t="s">
        <v>29</v>
      </c>
      <c r="AX18" t="s">
        <v>29</v>
      </c>
      <c r="AY18" t="s">
        <v>29</v>
      </c>
      <c r="AZ18" t="s">
        <v>29</v>
      </c>
    </row>
    <row r="19" spans="2:52" x14ac:dyDescent="0.4">
      <c r="B19">
        <v>2009</v>
      </c>
      <c r="C19" t="s">
        <v>29</v>
      </c>
      <c r="D19" t="s">
        <v>29</v>
      </c>
      <c r="E19" t="s">
        <v>29</v>
      </c>
      <c r="F19" t="s">
        <v>29</v>
      </c>
      <c r="G19" t="s">
        <v>29</v>
      </c>
      <c r="H19" t="s">
        <v>29</v>
      </c>
      <c r="I19" t="s">
        <v>29</v>
      </c>
      <c r="J19" t="s">
        <v>29</v>
      </c>
      <c r="K19" t="s">
        <v>29</v>
      </c>
      <c r="L19" t="s">
        <v>29</v>
      </c>
      <c r="M19" t="s">
        <v>29</v>
      </c>
      <c r="N19" t="s">
        <v>29</v>
      </c>
      <c r="O19" t="s">
        <v>29</v>
      </c>
      <c r="P19" t="s">
        <v>29</v>
      </c>
      <c r="Q19" t="s">
        <v>29</v>
      </c>
      <c r="R19" t="s">
        <v>29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29</v>
      </c>
      <c r="Y19" t="s">
        <v>29</v>
      </c>
      <c r="Z19" t="s">
        <v>29</v>
      </c>
      <c r="AA19" t="s">
        <v>29</v>
      </c>
      <c r="AB19" t="s">
        <v>29</v>
      </c>
      <c r="AC19" t="s">
        <v>29</v>
      </c>
      <c r="AD19" t="s">
        <v>29</v>
      </c>
      <c r="AE19" t="s">
        <v>29</v>
      </c>
      <c r="AF19" t="s">
        <v>29</v>
      </c>
      <c r="AG19" t="s">
        <v>29</v>
      </c>
      <c r="AH19" t="s">
        <v>29</v>
      </c>
      <c r="AI19" t="s">
        <v>29</v>
      </c>
      <c r="AJ19" t="s">
        <v>29</v>
      </c>
      <c r="AK19" t="s">
        <v>29</v>
      </c>
      <c r="AL19" t="s">
        <v>29</v>
      </c>
      <c r="AM19" t="s">
        <v>29</v>
      </c>
      <c r="AN19" t="s">
        <v>29</v>
      </c>
      <c r="AO19" t="s">
        <v>29</v>
      </c>
      <c r="AP19" t="s">
        <v>29</v>
      </c>
      <c r="AQ19" t="s">
        <v>29</v>
      </c>
      <c r="AR19" t="s">
        <v>29</v>
      </c>
      <c r="AS19" t="s">
        <v>29</v>
      </c>
      <c r="AT19" t="s">
        <v>29</v>
      </c>
      <c r="AU19" t="s">
        <v>29</v>
      </c>
      <c r="AV19" t="s">
        <v>29</v>
      </c>
      <c r="AW19" t="s">
        <v>29</v>
      </c>
      <c r="AX19" t="s">
        <v>29</v>
      </c>
      <c r="AY19" t="s">
        <v>29</v>
      </c>
      <c r="AZ19" t="s">
        <v>29</v>
      </c>
    </row>
    <row r="20" spans="2:52" x14ac:dyDescent="0.4">
      <c r="B20">
        <v>2010</v>
      </c>
      <c r="C20" t="s">
        <v>29</v>
      </c>
      <c r="D20" t="s">
        <v>29</v>
      </c>
      <c r="E20" t="s">
        <v>29</v>
      </c>
      <c r="F20" t="s">
        <v>29</v>
      </c>
      <c r="G20" t="s">
        <v>29</v>
      </c>
      <c r="H20" t="s">
        <v>29</v>
      </c>
      <c r="I20" t="s">
        <v>29</v>
      </c>
      <c r="J20" t="s">
        <v>29</v>
      </c>
      <c r="K20" t="s">
        <v>29</v>
      </c>
      <c r="L20" t="s">
        <v>29</v>
      </c>
      <c r="M20" t="s">
        <v>29</v>
      </c>
      <c r="N20" t="s">
        <v>29</v>
      </c>
      <c r="O20" t="s">
        <v>29</v>
      </c>
      <c r="P20" t="s">
        <v>29</v>
      </c>
      <c r="Q20" t="s">
        <v>29</v>
      </c>
      <c r="R20" t="s">
        <v>29</v>
      </c>
      <c r="S20" t="s">
        <v>29</v>
      </c>
      <c r="T20" t="s">
        <v>29</v>
      </c>
      <c r="U20" t="s">
        <v>29</v>
      </c>
      <c r="V20" t="s">
        <v>29</v>
      </c>
      <c r="W20" t="s">
        <v>29</v>
      </c>
      <c r="X20" t="s">
        <v>29</v>
      </c>
      <c r="Y20" t="s">
        <v>29</v>
      </c>
      <c r="Z20" t="s">
        <v>29</v>
      </c>
      <c r="AA20" t="s">
        <v>29</v>
      </c>
      <c r="AB20" t="s">
        <v>29</v>
      </c>
      <c r="AC20" t="s">
        <v>29</v>
      </c>
      <c r="AD20" t="s">
        <v>29</v>
      </c>
      <c r="AE20" t="s">
        <v>29</v>
      </c>
      <c r="AF20" t="s">
        <v>29</v>
      </c>
      <c r="AG20" t="s">
        <v>29</v>
      </c>
      <c r="AH20" t="s">
        <v>29</v>
      </c>
      <c r="AI20" t="s">
        <v>29</v>
      </c>
      <c r="AJ20" t="s">
        <v>29</v>
      </c>
      <c r="AK20" t="s">
        <v>29</v>
      </c>
      <c r="AL20" t="s">
        <v>29</v>
      </c>
      <c r="AM20" t="s">
        <v>29</v>
      </c>
      <c r="AN20" t="s">
        <v>29</v>
      </c>
      <c r="AO20" t="s">
        <v>29</v>
      </c>
      <c r="AP20" t="s">
        <v>29</v>
      </c>
      <c r="AQ20" t="s">
        <v>29</v>
      </c>
      <c r="AR20" t="s">
        <v>29</v>
      </c>
      <c r="AS20" t="s">
        <v>29</v>
      </c>
      <c r="AT20" t="s">
        <v>29</v>
      </c>
      <c r="AU20" t="s">
        <v>29</v>
      </c>
      <c r="AV20" t="s">
        <v>29</v>
      </c>
      <c r="AW20" t="s">
        <v>29</v>
      </c>
      <c r="AX20" t="s">
        <v>29</v>
      </c>
      <c r="AY20" t="s">
        <v>29</v>
      </c>
      <c r="AZ20" t="s">
        <v>29</v>
      </c>
    </row>
    <row r="21" spans="2:52" x14ac:dyDescent="0.4">
      <c r="B21">
        <v>2011</v>
      </c>
      <c r="C21">
        <v>1</v>
      </c>
      <c r="D21">
        <v>1</v>
      </c>
      <c r="E21">
        <v>1</v>
      </c>
      <c r="F21" t="s">
        <v>29</v>
      </c>
      <c r="G21">
        <v>1</v>
      </c>
      <c r="H21">
        <v>1</v>
      </c>
      <c r="I21" t="s">
        <v>29</v>
      </c>
      <c r="J21">
        <v>1</v>
      </c>
      <c r="K21" t="s">
        <v>29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 t="s">
        <v>29</v>
      </c>
      <c r="S21" t="s">
        <v>29</v>
      </c>
      <c r="T21">
        <v>1</v>
      </c>
      <c r="U21" t="s">
        <v>29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 t="s">
        <v>29</v>
      </c>
      <c r="AD21" t="s">
        <v>29</v>
      </c>
      <c r="AE21" t="s">
        <v>29</v>
      </c>
      <c r="AF21" t="s">
        <v>29</v>
      </c>
      <c r="AG21">
        <v>1</v>
      </c>
      <c r="AH21" t="s">
        <v>29</v>
      </c>
      <c r="AI21">
        <v>1</v>
      </c>
      <c r="AJ21">
        <v>1</v>
      </c>
      <c r="AK21">
        <v>1</v>
      </c>
      <c r="AL21">
        <v>1</v>
      </c>
      <c r="AM21">
        <v>1</v>
      </c>
      <c r="AN21" t="s">
        <v>29</v>
      </c>
      <c r="AO21" t="s">
        <v>29</v>
      </c>
      <c r="AP21" t="s">
        <v>29</v>
      </c>
      <c r="AQ21">
        <v>1</v>
      </c>
      <c r="AR21">
        <v>1</v>
      </c>
      <c r="AS21">
        <v>1</v>
      </c>
      <c r="AT21">
        <v>1</v>
      </c>
      <c r="AU21">
        <v>1</v>
      </c>
      <c r="AV21" t="s">
        <v>29</v>
      </c>
      <c r="AW21" t="s">
        <v>29</v>
      </c>
      <c r="AX21" t="s">
        <v>29</v>
      </c>
      <c r="AY21">
        <v>1</v>
      </c>
      <c r="AZ21">
        <v>1</v>
      </c>
    </row>
    <row r="22" spans="2:52" x14ac:dyDescent="0.4">
      <c r="B22">
        <v>2012</v>
      </c>
      <c r="C22">
        <v>1.0349999999999999</v>
      </c>
      <c r="D22">
        <v>1.0003</v>
      </c>
      <c r="E22">
        <v>1.115</v>
      </c>
      <c r="F22" t="s">
        <v>29</v>
      </c>
      <c r="G22">
        <v>1.0250337685699999</v>
      </c>
      <c r="H22">
        <v>1.1008</v>
      </c>
      <c r="I22" t="s">
        <v>29</v>
      </c>
      <c r="J22">
        <v>1.236</v>
      </c>
      <c r="K22">
        <v>1</v>
      </c>
      <c r="L22">
        <v>0.98399999999999999</v>
      </c>
      <c r="M22">
        <v>1.0197956985614021</v>
      </c>
      <c r="N22">
        <v>1.0269999999999999</v>
      </c>
      <c r="O22">
        <v>0.97929999999999995</v>
      </c>
      <c r="P22">
        <v>1.03</v>
      </c>
      <c r="Q22">
        <v>0.87230381041821303</v>
      </c>
      <c r="R22" t="s">
        <v>29</v>
      </c>
      <c r="S22" t="s">
        <v>29</v>
      </c>
      <c r="T22">
        <v>1.00068</v>
      </c>
      <c r="U22" t="s">
        <v>29</v>
      </c>
      <c r="V22">
        <v>1.0869565217391304</v>
      </c>
      <c r="W22">
        <v>0.92900000000000005</v>
      </c>
      <c r="X22">
        <v>1.0922438841699165</v>
      </c>
      <c r="Y22">
        <v>0.9974154394354221</v>
      </c>
      <c r="Z22">
        <v>1.0860000000000001</v>
      </c>
      <c r="AA22">
        <v>0.98799999999999999</v>
      </c>
      <c r="AB22">
        <v>1.0609111436025449</v>
      </c>
      <c r="AC22" t="s">
        <v>29</v>
      </c>
      <c r="AD22">
        <v>1</v>
      </c>
      <c r="AE22" t="s">
        <v>29</v>
      </c>
      <c r="AF22">
        <v>1</v>
      </c>
      <c r="AG22">
        <v>1.0156756479295908</v>
      </c>
      <c r="AH22" t="s">
        <v>29</v>
      </c>
      <c r="AI22">
        <v>0.95450404757200247</v>
      </c>
      <c r="AJ22">
        <v>1.077</v>
      </c>
      <c r="AK22">
        <v>0.93048061178570574</v>
      </c>
      <c r="AL22">
        <v>0.95989821882951654</v>
      </c>
      <c r="AM22">
        <v>1.121</v>
      </c>
      <c r="AN22" t="s">
        <v>29</v>
      </c>
      <c r="AO22" t="s">
        <v>29</v>
      </c>
      <c r="AP22" t="s">
        <v>29</v>
      </c>
      <c r="AQ22">
        <v>1.0740335077448135</v>
      </c>
      <c r="AR22">
        <v>0.86250000000000004</v>
      </c>
      <c r="AS22">
        <v>0.99</v>
      </c>
      <c r="AT22">
        <v>1.0740000000000001</v>
      </c>
      <c r="AU22">
        <v>1.05</v>
      </c>
      <c r="AV22" t="s">
        <v>29</v>
      </c>
      <c r="AW22" t="s">
        <v>29</v>
      </c>
      <c r="AX22" t="s">
        <v>29</v>
      </c>
      <c r="AY22">
        <v>1.0001599999999999</v>
      </c>
      <c r="AZ22">
        <v>1.0316160761208413</v>
      </c>
    </row>
    <row r="23" spans="2:52" x14ac:dyDescent="0.4">
      <c r="B23">
        <v>2013</v>
      </c>
      <c r="C23">
        <v>1.0660499999999999</v>
      </c>
      <c r="D23">
        <v>1.0013002999999998</v>
      </c>
      <c r="E23">
        <v>1.1607149999999999</v>
      </c>
      <c r="F23" t="s">
        <v>29</v>
      </c>
      <c r="G23">
        <v>1.0425393966659786</v>
      </c>
      <c r="H23">
        <v>1.1966796799999999</v>
      </c>
      <c r="I23" t="s">
        <v>29</v>
      </c>
      <c r="J23">
        <v>1.3427903999999999</v>
      </c>
      <c r="K23">
        <v>1.3904199475065619</v>
      </c>
      <c r="L23">
        <v>0.94463999999999992</v>
      </c>
      <c r="M23">
        <v>1.0562092840319552</v>
      </c>
      <c r="N23">
        <v>1.0362429999999998</v>
      </c>
      <c r="O23">
        <v>0.96421877999999994</v>
      </c>
      <c r="P23">
        <v>1.0609</v>
      </c>
      <c r="Q23">
        <v>0.78824645746360822</v>
      </c>
      <c r="R23" t="s">
        <v>29</v>
      </c>
      <c r="S23" t="s">
        <v>29</v>
      </c>
      <c r="T23">
        <v>1.0018307820000001</v>
      </c>
      <c r="U23" t="s">
        <v>29</v>
      </c>
      <c r="V23">
        <v>1.1666666666666667</v>
      </c>
      <c r="W23">
        <v>0.86954399999999998</v>
      </c>
      <c r="X23">
        <v>1.2235920468800248</v>
      </c>
      <c r="Y23">
        <v>1.0011070619548557</v>
      </c>
      <c r="Z23">
        <v>1.4041980000000001</v>
      </c>
      <c r="AA23">
        <v>1.0176400000000001</v>
      </c>
      <c r="AB23">
        <v>1.0462949057096971</v>
      </c>
      <c r="AC23" t="s">
        <v>29</v>
      </c>
      <c r="AD23">
        <v>1.0409999999999999</v>
      </c>
      <c r="AE23" t="s">
        <v>29</v>
      </c>
      <c r="AF23">
        <v>1.0682800345721695</v>
      </c>
      <c r="AG23">
        <v>1.021431734589477</v>
      </c>
      <c r="AH23" t="s">
        <v>29</v>
      </c>
      <c r="AI23">
        <v>0.93087970625607996</v>
      </c>
      <c r="AJ23">
        <v>1.070538</v>
      </c>
      <c r="AK23">
        <v>0.94417468040853991</v>
      </c>
      <c r="AL23">
        <v>0.96580152671755726</v>
      </c>
      <c r="AM23">
        <v>1.1613560000000001</v>
      </c>
      <c r="AN23" t="s">
        <v>29</v>
      </c>
      <c r="AO23" t="s">
        <v>29</v>
      </c>
      <c r="AP23" t="s">
        <v>29</v>
      </c>
      <c r="AQ23">
        <v>1.1666331134823043</v>
      </c>
      <c r="AR23">
        <v>0.77193750000000005</v>
      </c>
      <c r="AS23">
        <v>1.02861</v>
      </c>
      <c r="AT23">
        <v>1.1277000000000001</v>
      </c>
      <c r="AU23">
        <v>1.1000000000000001</v>
      </c>
      <c r="AV23" t="s">
        <v>29</v>
      </c>
      <c r="AW23">
        <v>1</v>
      </c>
      <c r="AX23" t="s">
        <v>29</v>
      </c>
      <c r="AY23">
        <v>1.0004570475199999</v>
      </c>
      <c r="AZ23">
        <v>1.1150789251398894</v>
      </c>
    </row>
    <row r="24" spans="2:52" x14ac:dyDescent="0.4">
      <c r="B24">
        <v>2014</v>
      </c>
      <c r="C24">
        <v>1.0681821</v>
      </c>
      <c r="D24">
        <v>1.0020012102099998</v>
      </c>
      <c r="E24">
        <v>1.1885721599999999</v>
      </c>
      <c r="F24" t="s">
        <v>29</v>
      </c>
      <c r="G24">
        <v>1.0483746060269401</v>
      </c>
      <c r="H24">
        <v>1.2567529999359999</v>
      </c>
      <c r="I24" t="s">
        <v>29</v>
      </c>
      <c r="J24">
        <v>1.50217962048</v>
      </c>
      <c r="K24">
        <v>1.5419947506561678</v>
      </c>
      <c r="L24">
        <v>0.92952575999999987</v>
      </c>
      <c r="M24">
        <v>1.1219009505863109</v>
      </c>
      <c r="N24">
        <v>1.0227718409999997</v>
      </c>
      <c r="O24">
        <v>0.94348807622999997</v>
      </c>
      <c r="P24">
        <v>1.0916660999999999</v>
      </c>
      <c r="Q24">
        <v>0.7445890165613579</v>
      </c>
      <c r="R24" t="s">
        <v>29</v>
      </c>
      <c r="S24">
        <v>1</v>
      </c>
      <c r="T24">
        <v>1.0648459381878002</v>
      </c>
      <c r="U24" t="s">
        <v>29</v>
      </c>
      <c r="V24">
        <v>1.2163561076604554</v>
      </c>
      <c r="W24">
        <v>0.84345767999999999</v>
      </c>
      <c r="X24">
        <v>1.4102183195755291</v>
      </c>
      <c r="Y24">
        <v>1.0079476594216363</v>
      </c>
      <c r="Z24">
        <v>1.6190402940000002</v>
      </c>
      <c r="AA24">
        <v>1.07157492</v>
      </c>
      <c r="AB24">
        <v>1.1036231131661693</v>
      </c>
      <c r="AC24" t="s">
        <v>29</v>
      </c>
      <c r="AD24">
        <v>1.0942752311064516</v>
      </c>
      <c r="AE24" t="s">
        <v>29</v>
      </c>
      <c r="AF24">
        <v>0.89628349178910949</v>
      </c>
      <c r="AG24">
        <v>1.0258267041193465</v>
      </c>
      <c r="AH24" t="s">
        <v>29</v>
      </c>
      <c r="AI24">
        <v>0.91798261774164536</v>
      </c>
      <c r="AJ24">
        <v>1.1569304166000001</v>
      </c>
      <c r="AK24">
        <v>0.95092141862815127</v>
      </c>
      <c r="AL24">
        <v>0.9870737913486004</v>
      </c>
      <c r="AM24">
        <v>1.2205851560000001</v>
      </c>
      <c r="AN24" t="s">
        <v>29</v>
      </c>
      <c r="AO24" t="s">
        <v>29</v>
      </c>
      <c r="AP24" t="s">
        <v>29</v>
      </c>
      <c r="AQ24">
        <v>1.2724537031500545</v>
      </c>
      <c r="AR24">
        <v>0.77448489375000007</v>
      </c>
      <c r="AS24">
        <v>1.1167618770000001</v>
      </c>
      <c r="AT24">
        <v>1.2010005000000001</v>
      </c>
      <c r="AU24">
        <v>1.2</v>
      </c>
      <c r="AV24" t="s">
        <v>29</v>
      </c>
      <c r="AW24">
        <v>2.0477345577406201</v>
      </c>
      <c r="AX24" t="s">
        <v>29</v>
      </c>
      <c r="AY24">
        <v>1.0774637949041368</v>
      </c>
      <c r="AZ24">
        <v>1.1721939192204291</v>
      </c>
    </row>
    <row r="25" spans="2:52" x14ac:dyDescent="0.4">
      <c r="B25">
        <v>2015</v>
      </c>
      <c r="C25">
        <v>1.0703184642000001</v>
      </c>
      <c r="D25">
        <v>1.0029030112991886</v>
      </c>
      <c r="E25">
        <v>1.2789036441599999</v>
      </c>
      <c r="F25" t="s">
        <v>29</v>
      </c>
      <c r="G25">
        <v>1.0921453706940218</v>
      </c>
      <c r="H25">
        <v>1.2370219778370046</v>
      </c>
      <c r="I25" t="s">
        <v>29</v>
      </c>
      <c r="J25">
        <v>1.6079330657617921</v>
      </c>
      <c r="K25">
        <v>1.3871391076115478</v>
      </c>
      <c r="L25">
        <v>0.90256951295999988</v>
      </c>
      <c r="M25">
        <v>1.2011071576977044</v>
      </c>
      <c r="N25">
        <v>1.0207262973179998</v>
      </c>
      <c r="O25">
        <v>0.94254458815376996</v>
      </c>
      <c r="P25">
        <v>1.1429744066999998</v>
      </c>
      <c r="Q25">
        <v>0.70649941215689327</v>
      </c>
      <c r="R25" t="s">
        <v>29</v>
      </c>
      <c r="S25">
        <v>1.0975247524752474</v>
      </c>
      <c r="T25">
        <v>1.1140418205320766</v>
      </c>
      <c r="U25" t="s">
        <v>29</v>
      </c>
      <c r="V25">
        <v>1.3126293995859211</v>
      </c>
      <c r="W25" t="s">
        <v>29</v>
      </c>
      <c r="X25">
        <v>1.5572384056447606</v>
      </c>
      <c r="Y25">
        <v>1.0083931722871007</v>
      </c>
      <c r="Z25">
        <v>1.593135649296</v>
      </c>
      <c r="AA25">
        <v>1.1069368923599998</v>
      </c>
      <c r="AB25">
        <v>1.1937194091713847</v>
      </c>
      <c r="AC25" t="s">
        <v>29</v>
      </c>
      <c r="AD25">
        <v>1.185100075288287</v>
      </c>
      <c r="AE25" t="s">
        <v>29</v>
      </c>
      <c r="AF25">
        <v>0.96283491789109732</v>
      </c>
      <c r="AG25">
        <v>1.0187412786398164</v>
      </c>
      <c r="AH25" t="s">
        <v>29</v>
      </c>
      <c r="AI25">
        <v>0.92833686489942846</v>
      </c>
      <c r="AJ25">
        <v>1.2379155457620001</v>
      </c>
      <c r="AK25">
        <v>0.96984969360158424</v>
      </c>
      <c r="AL25">
        <v>1.0365394402035621</v>
      </c>
      <c r="AM25">
        <v>1.1814043724923999</v>
      </c>
      <c r="AN25" t="s">
        <v>29</v>
      </c>
      <c r="AO25" t="s">
        <v>29</v>
      </c>
      <c r="AP25" t="s">
        <v>29</v>
      </c>
      <c r="AQ25" t="s">
        <v>29</v>
      </c>
      <c r="AR25">
        <v>0.80701325928750012</v>
      </c>
      <c r="AS25">
        <v>1.2545702926218001</v>
      </c>
      <c r="AT25">
        <v>1.2142115055</v>
      </c>
      <c r="AU25">
        <v>1.1496</v>
      </c>
      <c r="AV25" t="s">
        <v>29</v>
      </c>
      <c r="AW25">
        <v>3.9994954175051793</v>
      </c>
      <c r="AX25" t="s">
        <v>29</v>
      </c>
      <c r="AY25">
        <v>1.1519535785041197</v>
      </c>
      <c r="AZ25">
        <v>1.2461176286078215</v>
      </c>
    </row>
    <row r="26" spans="2:52" x14ac:dyDescent="0.4">
      <c r="B26">
        <v>2016</v>
      </c>
      <c r="C26">
        <v>1.0735294195926</v>
      </c>
      <c r="D26">
        <v>1.0037053337082278</v>
      </c>
      <c r="E26">
        <v>1.3377332117913601</v>
      </c>
      <c r="F26">
        <v>1</v>
      </c>
      <c r="G26">
        <v>1.092243646615229</v>
      </c>
      <c r="H26">
        <v>1.2020142558642175</v>
      </c>
      <c r="I26" t="s">
        <v>29</v>
      </c>
      <c r="J26">
        <v>1.6758430453784343</v>
      </c>
      <c r="K26">
        <v>1.5295275590551178</v>
      </c>
      <c r="L26">
        <v>0.91069263857663973</v>
      </c>
      <c r="M26">
        <v>1.2515536583210081</v>
      </c>
      <c r="N26">
        <v>1.0258299288045898</v>
      </c>
      <c r="O26">
        <v>0.95762530156423031</v>
      </c>
      <c r="P26">
        <v>1.2286974872024998</v>
      </c>
      <c r="Q26">
        <v>0.69921876077490752</v>
      </c>
      <c r="R26">
        <v>1</v>
      </c>
      <c r="S26">
        <v>1.1891089108910891</v>
      </c>
      <c r="T26">
        <v>1.14055601586074</v>
      </c>
      <c r="U26" t="s">
        <v>29</v>
      </c>
      <c r="V26">
        <v>1.3875086266390613</v>
      </c>
      <c r="W26" t="s">
        <v>29</v>
      </c>
      <c r="X26">
        <v>1.5808628920765353</v>
      </c>
      <c r="Y26">
        <v>1.0208972476234608</v>
      </c>
      <c r="Z26">
        <v>1.4178907278734401</v>
      </c>
      <c r="AA26">
        <v>1.2120958971341997</v>
      </c>
      <c r="AB26">
        <v>1.2524131760176449</v>
      </c>
      <c r="AC26" t="s">
        <v>29</v>
      </c>
      <c r="AD26">
        <v>1.2729710083379451</v>
      </c>
      <c r="AE26" t="s">
        <v>29</v>
      </c>
      <c r="AF26">
        <v>0.84269662921348309</v>
      </c>
      <c r="AG26">
        <v>1.0584497404992277</v>
      </c>
      <c r="AH26" t="s">
        <v>29</v>
      </c>
      <c r="AI26">
        <v>0.94271135968051489</v>
      </c>
      <c r="AJ26">
        <v>1.3926549889822502</v>
      </c>
      <c r="AK26">
        <v>0.99803875309581669</v>
      </c>
      <c r="AL26">
        <v>1.1152162849872769</v>
      </c>
      <c r="AM26">
        <v>1.1461985221921263</v>
      </c>
      <c r="AN26" t="s">
        <v>29</v>
      </c>
      <c r="AO26" t="s">
        <v>29</v>
      </c>
      <c r="AP26" t="s">
        <v>29</v>
      </c>
      <c r="AQ26" t="s">
        <v>29</v>
      </c>
      <c r="AR26">
        <v>0.84332885595543761</v>
      </c>
      <c r="AS26">
        <v>1.3359407869393147</v>
      </c>
      <c r="AT26">
        <v>1.209354659478</v>
      </c>
      <c r="AU26" t="s">
        <v>29</v>
      </c>
      <c r="AV26" t="s">
        <v>29</v>
      </c>
      <c r="AW26">
        <v>7.3890677838408196</v>
      </c>
      <c r="AX26" t="s">
        <v>29</v>
      </c>
      <c r="AY26">
        <v>1.2114264176131257</v>
      </c>
      <c r="AZ26">
        <v>1.3147870513279476</v>
      </c>
    </row>
    <row r="27" spans="2:52" x14ac:dyDescent="0.4">
      <c r="B27">
        <v>2017</v>
      </c>
      <c r="C27">
        <v>1.0421823889088495</v>
      </c>
      <c r="D27">
        <v>1.0042071863750819</v>
      </c>
      <c r="E27">
        <v>1.4006066727455539</v>
      </c>
      <c r="F27">
        <v>1.0839000000000001</v>
      </c>
      <c r="G27">
        <v>1.0925032279749134</v>
      </c>
      <c r="H27">
        <v>1.1886718976241246</v>
      </c>
      <c r="I27" t="s">
        <v>29</v>
      </c>
      <c r="J27">
        <v>1.906880538076801</v>
      </c>
      <c r="K27">
        <v>1.6332020997375325</v>
      </c>
      <c r="L27">
        <v>0.94529895884255211</v>
      </c>
      <c r="M27">
        <v>1.312254010749577</v>
      </c>
      <c r="N27">
        <v>1.0401915478078541</v>
      </c>
      <c r="O27">
        <v>0.9896099866364757</v>
      </c>
      <c r="P27">
        <v>1.3036480339218524</v>
      </c>
      <c r="Q27">
        <v>0.69624179203568337</v>
      </c>
      <c r="R27">
        <v>1.1369</v>
      </c>
      <c r="S27">
        <v>1.2792433663366336</v>
      </c>
      <c r="T27">
        <v>1.1804754764158658</v>
      </c>
      <c r="U27" t="s">
        <v>29</v>
      </c>
      <c r="V27">
        <v>1.4071773636991025</v>
      </c>
      <c r="W27" t="s">
        <v>29</v>
      </c>
      <c r="X27">
        <v>1.5861458196892768</v>
      </c>
      <c r="Y27">
        <v>1.0335525999752004</v>
      </c>
      <c r="Z27">
        <v>1.5057999530015935</v>
      </c>
      <c r="AA27">
        <v>1.2957305140364594</v>
      </c>
      <c r="AB27">
        <v>1.3140166684468582</v>
      </c>
      <c r="AC27" t="s">
        <v>29</v>
      </c>
      <c r="AD27">
        <v>1.3668811807724595</v>
      </c>
      <c r="AE27" t="s">
        <v>29</v>
      </c>
      <c r="AF27">
        <v>0.93258426966292152</v>
      </c>
      <c r="AG27">
        <v>1.0942216680183063</v>
      </c>
      <c r="AH27" t="s">
        <v>29</v>
      </c>
      <c r="AI27">
        <v>0.93846466879698964</v>
      </c>
      <c r="AJ27">
        <v>1.3773357841034455</v>
      </c>
      <c r="AK27">
        <v>1.0470786855059058</v>
      </c>
      <c r="AL27">
        <v>1.2321628498727737</v>
      </c>
      <c r="AM27">
        <v>1.1276301061326137</v>
      </c>
      <c r="AN27">
        <v>1</v>
      </c>
      <c r="AO27" t="s">
        <v>29</v>
      </c>
      <c r="AP27" t="s">
        <v>29</v>
      </c>
      <c r="AQ27" t="s">
        <v>29</v>
      </c>
      <c r="AR27">
        <v>0.90404853358422921</v>
      </c>
      <c r="AS27">
        <v>1.3729043572804063</v>
      </c>
      <c r="AT27">
        <v>1.2625662644950322</v>
      </c>
      <c r="AU27" t="s">
        <v>29</v>
      </c>
      <c r="AV27">
        <v>1</v>
      </c>
      <c r="AW27">
        <v>14.44710533096557</v>
      </c>
      <c r="AX27">
        <v>1</v>
      </c>
      <c r="AY27">
        <v>1.2666863156492787</v>
      </c>
      <c r="AZ27">
        <v>1.399134776469201</v>
      </c>
    </row>
    <row r="28" spans="2:52" x14ac:dyDescent="0.4">
      <c r="B28">
        <v>2018</v>
      </c>
      <c r="C28">
        <v>1.1526537221331876</v>
      </c>
      <c r="D28">
        <v>1.0037050827818943</v>
      </c>
      <c r="E28">
        <v>1.504251566528725</v>
      </c>
      <c r="F28">
        <v>1.26068409</v>
      </c>
      <c r="G28">
        <v>1.0929242059551536</v>
      </c>
      <c r="H28">
        <v>1.2062642417089615</v>
      </c>
      <c r="I28" t="s">
        <v>29</v>
      </c>
      <c r="J28">
        <v>2.0192111444864977</v>
      </c>
      <c r="K28">
        <v>1.7637795275590549</v>
      </c>
      <c r="L28">
        <v>1.0029621953319476</v>
      </c>
      <c r="M28">
        <v>1.339942570376393</v>
      </c>
      <c r="N28">
        <v>1.0485130801903169</v>
      </c>
      <c r="O28">
        <v>1.0215743892048339</v>
      </c>
      <c r="P28">
        <v>1.3896888041606947</v>
      </c>
      <c r="Q28">
        <v>0.71851164746929208</v>
      </c>
      <c r="R28">
        <v>1.2037992836431861</v>
      </c>
      <c r="S28">
        <v>1.3250491212180973</v>
      </c>
      <c r="T28">
        <v>1.2152995029701339</v>
      </c>
      <c r="U28" t="s">
        <v>29</v>
      </c>
      <c r="V28">
        <v>1.3964803312629395</v>
      </c>
      <c r="W28" t="s">
        <v>29</v>
      </c>
      <c r="X28">
        <v>1.6251039402395748</v>
      </c>
      <c r="Y28">
        <v>1.0662128621344169</v>
      </c>
      <c r="Z28">
        <v>1.6051827498996989</v>
      </c>
      <c r="AA28">
        <v>1.3916145720751576</v>
      </c>
      <c r="AB28">
        <v>1.3949725430609776</v>
      </c>
      <c r="AC28" t="s">
        <v>29</v>
      </c>
      <c r="AD28">
        <v>1.4745809498023954</v>
      </c>
      <c r="AE28" t="s">
        <v>29</v>
      </c>
      <c r="AF28">
        <v>0.94900605012964578</v>
      </c>
      <c r="AG28">
        <v>1.0970860830501288</v>
      </c>
      <c r="AH28" t="s">
        <v>29</v>
      </c>
      <c r="AI28">
        <v>0.95924379650971836</v>
      </c>
      <c r="AJ28">
        <v>1.4159011860583419</v>
      </c>
      <c r="AK28">
        <v>1.1563863722527392</v>
      </c>
      <c r="AL28">
        <v>1.3469720101781173</v>
      </c>
      <c r="AM28">
        <v>1.1737501774734376</v>
      </c>
      <c r="AN28">
        <v>2.0965281862348499</v>
      </c>
      <c r="AO28" t="s">
        <v>29</v>
      </c>
      <c r="AP28" t="s">
        <v>29</v>
      </c>
      <c r="AQ28" t="s">
        <v>29</v>
      </c>
      <c r="AR28">
        <v>0.96371573680078837</v>
      </c>
      <c r="AS28">
        <v>1.3828392385776687</v>
      </c>
      <c r="AT28">
        <v>1.3041046945969186</v>
      </c>
      <c r="AU28" t="s">
        <v>29</v>
      </c>
      <c r="AV28">
        <v>1.044777562862669</v>
      </c>
      <c r="AW28">
        <v>15.469534477084995</v>
      </c>
      <c r="AX28">
        <v>2.0510000000000002</v>
      </c>
      <c r="AY28">
        <v>1.2914167566373667</v>
      </c>
      <c r="AZ28">
        <v>1.4807565513440457</v>
      </c>
    </row>
    <row r="29" spans="2:52" x14ac:dyDescent="0.4">
      <c r="B29">
        <v>2019</v>
      </c>
      <c r="C29">
        <v>1.3313150490638317</v>
      </c>
      <c r="D29">
        <v>1.0039058237984506</v>
      </c>
      <c r="E29">
        <v>1.5493791135245869</v>
      </c>
      <c r="F29">
        <v>1.3166584635960001</v>
      </c>
      <c r="G29">
        <v>1.0933110817802705</v>
      </c>
      <c r="H29">
        <v>1.2663362009460679</v>
      </c>
      <c r="I29" t="s">
        <v>29</v>
      </c>
      <c r="J29">
        <v>2.0871943597773814</v>
      </c>
      <c r="K29">
        <v>1.7565616797900259</v>
      </c>
      <c r="L29">
        <v>1.093228792911823</v>
      </c>
      <c r="M29">
        <v>1.385634612026228</v>
      </c>
      <c r="N29">
        <v>1.0432705147893653</v>
      </c>
      <c r="O29">
        <v>1.0601899011167766</v>
      </c>
      <c r="P29">
        <v>1.4702907548020152</v>
      </c>
      <c r="Q29">
        <v>0.77220859968704403</v>
      </c>
      <c r="R29">
        <v>1.2314866671669793</v>
      </c>
      <c r="S29">
        <v>1.3644585775182325</v>
      </c>
      <c r="T29">
        <v>1.2303773443412667</v>
      </c>
      <c r="U29" t="s">
        <v>29</v>
      </c>
      <c r="V29">
        <v>1.4547964113181502</v>
      </c>
      <c r="W29" t="s">
        <v>29</v>
      </c>
      <c r="X29">
        <v>1.7833428248476879</v>
      </c>
      <c r="Y29">
        <v>1.0687717730035395</v>
      </c>
      <c r="Z29">
        <v>1.7576751111401703</v>
      </c>
      <c r="AA29">
        <v>1.4820695192600428</v>
      </c>
      <c r="AB29">
        <v>1.4748986271200601</v>
      </c>
      <c r="AC29" t="s">
        <v>29</v>
      </c>
      <c r="AD29">
        <v>1.5875052255664257</v>
      </c>
      <c r="AE29" t="s">
        <v>29</v>
      </c>
      <c r="AF29">
        <v>0.98098530682800356</v>
      </c>
      <c r="AG29">
        <v>1.096439576699155</v>
      </c>
      <c r="AH29">
        <v>1</v>
      </c>
      <c r="AI29">
        <v>0.99102407147169591</v>
      </c>
      <c r="AJ29">
        <v>1.4569623204540336</v>
      </c>
      <c r="AK29">
        <v>1.2760777195397481</v>
      </c>
      <c r="AL29">
        <v>1.4867175572519089</v>
      </c>
      <c r="AM29">
        <v>1.2181179341819335</v>
      </c>
      <c r="AN29">
        <v>4.6978788686304824</v>
      </c>
      <c r="AO29" t="s">
        <v>29</v>
      </c>
      <c r="AP29" t="s">
        <v>29</v>
      </c>
      <c r="AQ29" t="s">
        <v>29</v>
      </c>
      <c r="AR29">
        <v>0.99840950332561673</v>
      </c>
      <c r="AS29">
        <v>1.4281894389294685</v>
      </c>
      <c r="AT29">
        <v>1.3230142126685738</v>
      </c>
      <c r="AU29" t="s">
        <v>29</v>
      </c>
      <c r="AV29">
        <v>1.1485239748549319</v>
      </c>
      <c r="AW29">
        <v>15.623806330493547</v>
      </c>
      <c r="AX29">
        <v>4.1655809999999995</v>
      </c>
      <c r="AY29">
        <v>1.3030140550692164</v>
      </c>
      <c r="AZ29">
        <v>1.5525112095212261</v>
      </c>
    </row>
    <row r="30" spans="2:52" x14ac:dyDescent="0.4">
      <c r="B30">
        <v>2020</v>
      </c>
      <c r="C30">
        <v>1.2792810632007157</v>
      </c>
      <c r="D30">
        <v>1.0043073861279699</v>
      </c>
      <c r="E30">
        <v>1.7043170248770458</v>
      </c>
      <c r="F30">
        <v>1.5397004073291625</v>
      </c>
      <c r="G30">
        <v>1.0939596339139825</v>
      </c>
      <c r="H30">
        <v>1.379673290930741</v>
      </c>
      <c r="I30" t="s">
        <v>29</v>
      </c>
      <c r="J30">
        <v>2.08500250431949</v>
      </c>
      <c r="K30">
        <v>1.7637795275590549</v>
      </c>
      <c r="L30">
        <v>1.1774074099660332</v>
      </c>
      <c r="M30">
        <v>1.5025821732812417</v>
      </c>
      <c r="N30">
        <v>1.0808282533217826</v>
      </c>
      <c r="O30">
        <v>1.1223170293222198</v>
      </c>
      <c r="P30">
        <v>1.5835031429217703</v>
      </c>
      <c r="Q30">
        <v>0.79554940330136914</v>
      </c>
      <c r="R30">
        <v>1.3263111405388366</v>
      </c>
      <c r="S30">
        <v>1.3796040677286852</v>
      </c>
      <c r="T30">
        <v>1.2457869924260416</v>
      </c>
      <c r="U30" t="s">
        <v>29</v>
      </c>
      <c r="V30">
        <v>1.5124223602484468</v>
      </c>
      <c r="W30" t="s">
        <v>29</v>
      </c>
      <c r="X30">
        <v>1.9184020480212114</v>
      </c>
      <c r="Y30">
        <v>1.1579658531117625</v>
      </c>
      <c r="Z30">
        <v>1.9949612511440933</v>
      </c>
      <c r="AA30">
        <v>1.6213840540704869</v>
      </c>
      <c r="AB30">
        <v>1.4990928112654951</v>
      </c>
      <c r="AC30" t="s">
        <v>29</v>
      </c>
      <c r="AD30">
        <v>1.6728549688764485</v>
      </c>
      <c r="AE30" t="s">
        <v>29</v>
      </c>
      <c r="AF30">
        <v>0.87035436473638705</v>
      </c>
      <c r="AG30">
        <v>1.0982051959643624</v>
      </c>
      <c r="AH30">
        <v>1.0875999999999999</v>
      </c>
      <c r="AI30">
        <v>1.0095238197050131</v>
      </c>
      <c r="AJ30">
        <v>1.5837180423335344</v>
      </c>
      <c r="AK30">
        <v>1.3893664884556003</v>
      </c>
      <c r="AL30">
        <v>1.6049872773536902</v>
      </c>
      <c r="AM30">
        <v>1.3333518907555444</v>
      </c>
      <c r="AN30">
        <v>4.3041116502402739</v>
      </c>
      <c r="AO30" t="s">
        <v>29</v>
      </c>
      <c r="AP30" t="s">
        <v>29</v>
      </c>
      <c r="AQ30" t="s">
        <v>29</v>
      </c>
      <c r="AR30">
        <v>1.0133856458755008</v>
      </c>
      <c r="AS30">
        <v>1.5035228117639554</v>
      </c>
      <c r="AT30">
        <v>1.3748763698051818</v>
      </c>
      <c r="AU30" t="s">
        <v>29</v>
      </c>
      <c r="AV30">
        <v>1.4976752632108312</v>
      </c>
      <c r="AW30">
        <v>16.437514733766108</v>
      </c>
      <c r="AX30">
        <v>8.8227005579999993</v>
      </c>
      <c r="AY30">
        <v>1.3940319784980992</v>
      </c>
      <c r="AZ30">
        <v>1.6998885786442672</v>
      </c>
    </row>
    <row r="31" spans="2:52" x14ac:dyDescent="0.4">
      <c r="B31">
        <v>2021</v>
      </c>
      <c r="C31" t="s">
        <v>29</v>
      </c>
      <c r="D31">
        <v>1.0066847647420722</v>
      </c>
      <c r="E31">
        <v>1.9190609700115535</v>
      </c>
      <c r="F31">
        <v>1.5525546363816463</v>
      </c>
      <c r="G31">
        <v>1.0948761449811826</v>
      </c>
      <c r="H31">
        <v>1.4643852309938883</v>
      </c>
      <c r="I31" t="s">
        <v>29</v>
      </c>
      <c r="J31">
        <v>2.1606016492475217</v>
      </c>
      <c r="K31">
        <v>1.7559055118110234</v>
      </c>
      <c r="L31">
        <v>1.2633581508935536</v>
      </c>
      <c r="M31">
        <v>1.6127214465827566</v>
      </c>
      <c r="N31">
        <v>1.1143339291747578</v>
      </c>
      <c r="O31">
        <v>1.1994202092366562</v>
      </c>
      <c r="P31">
        <v>1.7671895075006958</v>
      </c>
      <c r="Q31">
        <v>0.87595511448436125</v>
      </c>
      <c r="R31">
        <v>1.5707897764428671</v>
      </c>
      <c r="S31">
        <v>1.4227856750485932</v>
      </c>
      <c r="T31">
        <v>1.2606318572923387</v>
      </c>
      <c r="U31" t="s">
        <v>29</v>
      </c>
      <c r="V31">
        <v>1.7111801242236022</v>
      </c>
      <c r="W31" t="s">
        <v>29</v>
      </c>
      <c r="X31">
        <v>3.1862962725450594</v>
      </c>
      <c r="Y31">
        <v>1.3313133413225933</v>
      </c>
      <c r="Z31">
        <v>2.1385984612264681</v>
      </c>
      <c r="AA31">
        <v>1.9424180967764433</v>
      </c>
      <c r="AB31">
        <v>1.5664905633996782</v>
      </c>
      <c r="AC31" t="s">
        <v>29</v>
      </c>
      <c r="AD31">
        <v>1.8159799230424867</v>
      </c>
      <c r="AE31" t="s">
        <v>29</v>
      </c>
      <c r="AF31">
        <v>1.0034572169403631</v>
      </c>
      <c r="AG31">
        <v>1.0236836471229969</v>
      </c>
      <c r="AH31">
        <v>1.299682</v>
      </c>
      <c r="AI31">
        <v>1.1239340562725413</v>
      </c>
      <c r="AJ31">
        <v>1.6833339071963136</v>
      </c>
      <c r="AK31">
        <v>1.5856200311466628</v>
      </c>
      <c r="AL31">
        <v>1.7909414758269735</v>
      </c>
      <c r="AM31">
        <v>1.5626884159654979</v>
      </c>
      <c r="AN31">
        <v>4.2982563623647341</v>
      </c>
      <c r="AO31">
        <v>1</v>
      </c>
      <c r="AP31" t="s">
        <v>29</v>
      </c>
      <c r="AQ31" t="s">
        <v>29</v>
      </c>
      <c r="AR31">
        <v>1.0782423272115329</v>
      </c>
      <c r="AS31">
        <v>1.6674482704908904</v>
      </c>
      <c r="AT31">
        <v>1.4078734026805062</v>
      </c>
      <c r="AU31" t="s">
        <v>29</v>
      </c>
      <c r="AV31">
        <v>2.3920262112224644</v>
      </c>
      <c r="AW31">
        <v>15.702454726348888</v>
      </c>
      <c r="AX31">
        <v>20.424551791769996</v>
      </c>
      <c r="AY31">
        <v>1.5071994905953452</v>
      </c>
      <c r="AZ31">
        <v>1.9697793528007539</v>
      </c>
    </row>
    <row r="32" spans="2:52" x14ac:dyDescent="0.4">
      <c r="B32">
        <v>2022</v>
      </c>
      <c r="C32" t="s">
        <v>29</v>
      </c>
      <c r="D32" t="s">
        <v>29</v>
      </c>
      <c r="E32">
        <v>2.0188521404521542</v>
      </c>
      <c r="F32">
        <v>1.6458221403205955</v>
      </c>
      <c r="G32">
        <v>1.0955515716707684</v>
      </c>
      <c r="H32">
        <v>1.4891333413976848</v>
      </c>
      <c r="I32">
        <v>1</v>
      </c>
      <c r="J32">
        <v>1.8670446190836003</v>
      </c>
      <c r="K32">
        <v>1.622047244094488</v>
      </c>
      <c r="L32">
        <v>1.4503351572257996</v>
      </c>
      <c r="M32">
        <v>1.5245055834546799</v>
      </c>
      <c r="N32" t="s">
        <v>29</v>
      </c>
      <c r="O32">
        <v>1.2559129010917025</v>
      </c>
      <c r="P32">
        <v>1.8573161723832312</v>
      </c>
      <c r="Q32">
        <v>0.99650468947389004</v>
      </c>
      <c r="R32">
        <v>1.8435744241169127</v>
      </c>
      <c r="S32">
        <v>1.4626236739499539</v>
      </c>
      <c r="T32">
        <v>1.285846363771604</v>
      </c>
      <c r="U32">
        <v>1</v>
      </c>
      <c r="V32">
        <v>1.9623878536922019</v>
      </c>
      <c r="W32" t="s">
        <v>29</v>
      </c>
      <c r="X32" t="s">
        <v>29</v>
      </c>
      <c r="Y32">
        <v>1.3069307544402666</v>
      </c>
      <c r="Z32">
        <v>2.7951481888229939</v>
      </c>
      <c r="AA32">
        <v>2.2532049922606738</v>
      </c>
      <c r="AB32">
        <v>1.6594724120797799</v>
      </c>
      <c r="AC32" t="s">
        <v>29</v>
      </c>
      <c r="AD32">
        <v>2.0045372021089376</v>
      </c>
      <c r="AE32" t="s">
        <v>29</v>
      </c>
      <c r="AF32">
        <v>1.2091616248919617</v>
      </c>
      <c r="AG32">
        <v>1.0292723534515242</v>
      </c>
      <c r="AH32">
        <v>1.3608970221999999</v>
      </c>
      <c r="AI32">
        <v>1.3545020583731835</v>
      </c>
      <c r="AJ32">
        <v>1.7271005887834179</v>
      </c>
      <c r="AK32">
        <v>1.7529408455046946</v>
      </c>
      <c r="AL32">
        <v>1.9939949109414781</v>
      </c>
      <c r="AM32">
        <v>1.7470856490494269</v>
      </c>
      <c r="AN32">
        <v>4.4791969743717779</v>
      </c>
      <c r="AO32">
        <v>1.1143000000000001</v>
      </c>
      <c r="AP32">
        <v>1</v>
      </c>
      <c r="AQ32" t="s">
        <v>29</v>
      </c>
      <c r="AR32">
        <v>1.1375456552081671</v>
      </c>
      <c r="AS32">
        <v>1.6058049436945292</v>
      </c>
      <c r="AT32">
        <v>1.4748881766480983</v>
      </c>
      <c r="AU32" t="s">
        <v>29</v>
      </c>
      <c r="AV32">
        <v>6.408238219864983</v>
      </c>
      <c r="AW32">
        <v>14.900846076284845</v>
      </c>
      <c r="AX32">
        <v>50.469067477463661</v>
      </c>
      <c r="AY32">
        <v>1.6292826493335681</v>
      </c>
      <c r="AZ32">
        <v>2.1648896120196985</v>
      </c>
    </row>
    <row r="33" spans="1:52" x14ac:dyDescent="0.4">
      <c r="B33">
        <v>2023</v>
      </c>
      <c r="C33" t="s">
        <v>29</v>
      </c>
      <c r="D33" t="s">
        <v>29</v>
      </c>
      <c r="E33">
        <v>1.9724185412217545</v>
      </c>
      <c r="F33">
        <v>2.1202075265555611</v>
      </c>
      <c r="G33">
        <v>1.0958253995429641</v>
      </c>
      <c r="H33">
        <v>1.5594204351116554</v>
      </c>
      <c r="I33">
        <v>0.97650921763564191</v>
      </c>
      <c r="J33">
        <v>1.7544785193883312</v>
      </c>
      <c r="K33">
        <v>1.534776902887139</v>
      </c>
      <c r="L33">
        <v>1.6243753760928958</v>
      </c>
      <c r="M33">
        <v>1.6194822813039065</v>
      </c>
      <c r="N33" t="s">
        <v>29</v>
      </c>
      <c r="O33">
        <v>1.2107000366524012</v>
      </c>
      <c r="P33">
        <v>1.6994442977306565</v>
      </c>
      <c r="Q33">
        <v>1.1143696914000991</v>
      </c>
      <c r="R33">
        <v>1.9273291986692851</v>
      </c>
      <c r="S33">
        <v>1.5183496359274471</v>
      </c>
      <c r="T33">
        <v>1.3082292763492975</v>
      </c>
      <c r="U33">
        <v>1.0409999999999999</v>
      </c>
      <c r="V33">
        <v>1.9427191166321605</v>
      </c>
      <c r="W33" t="s">
        <v>29</v>
      </c>
      <c r="X33" t="s">
        <v>29</v>
      </c>
      <c r="Y33">
        <v>1.2829947270001247</v>
      </c>
      <c r="Z33">
        <v>3.0690727113276477</v>
      </c>
      <c r="AA33">
        <v>2.4402210066183097</v>
      </c>
      <c r="AB33">
        <v>1.7700362830557557</v>
      </c>
      <c r="AC33">
        <v>1</v>
      </c>
      <c r="AD33">
        <v>2.2126728074761424</v>
      </c>
      <c r="AE33">
        <v>1</v>
      </c>
      <c r="AF33">
        <v>1.5471045808124453</v>
      </c>
      <c r="AG33">
        <v>1.0348915708061037</v>
      </c>
      <c r="AH33">
        <v>1.3566782414311798</v>
      </c>
      <c r="AI33">
        <v>1.448206151507571</v>
      </c>
      <c r="AJ33">
        <v>1.7150108846619339</v>
      </c>
      <c r="AK33">
        <v>1.9226238868758978</v>
      </c>
      <c r="AL33">
        <v>2.1503307888040739</v>
      </c>
      <c r="AM33">
        <v>1.9532417556372594</v>
      </c>
      <c r="AN33">
        <v>4.5257964524287839</v>
      </c>
      <c r="AO33">
        <v>1.1165286000000001</v>
      </c>
      <c r="AP33">
        <v>1.0111173158477134</v>
      </c>
      <c r="AQ33" t="s">
        <v>29</v>
      </c>
      <c r="AR33">
        <v>1.1853225727269101</v>
      </c>
      <c r="AS33">
        <v>1.5588085378529506</v>
      </c>
      <c r="AT33">
        <v>1.5182498890415526</v>
      </c>
      <c r="AU33" t="s">
        <v>29</v>
      </c>
      <c r="AV33">
        <v>11.246458075863044</v>
      </c>
      <c r="AW33">
        <v>15.947474728821296</v>
      </c>
      <c r="AX33">
        <v>136.72070379644907</v>
      </c>
      <c r="AY33">
        <v>1.5852920178015617</v>
      </c>
      <c r="AZ33">
        <v>2.2220393671556331</v>
      </c>
    </row>
    <row r="37" spans="1:52" x14ac:dyDescent="0.4">
      <c r="A37" s="9" t="s">
        <v>80</v>
      </c>
      <c r="B37" t="s">
        <v>79</v>
      </c>
      <c r="C37">
        <v>1996</v>
      </c>
      <c r="D37">
        <v>1997</v>
      </c>
      <c r="E37">
        <v>1998</v>
      </c>
      <c r="F37">
        <v>1999</v>
      </c>
      <c r="G37">
        <v>2000</v>
      </c>
      <c r="H37">
        <v>2001</v>
      </c>
      <c r="I37">
        <v>2002</v>
      </c>
      <c r="J37">
        <v>2003</v>
      </c>
      <c r="K37">
        <v>2004</v>
      </c>
      <c r="L37">
        <v>2005</v>
      </c>
      <c r="M37">
        <v>2006</v>
      </c>
      <c r="N37">
        <v>2007</v>
      </c>
      <c r="O37">
        <v>2008</v>
      </c>
      <c r="P37">
        <v>2009</v>
      </c>
      <c r="Q37">
        <v>2010</v>
      </c>
      <c r="R37">
        <v>2011</v>
      </c>
      <c r="S37">
        <v>2012</v>
      </c>
      <c r="T37">
        <v>2013</v>
      </c>
      <c r="U37">
        <v>2014</v>
      </c>
      <c r="V37">
        <v>2015</v>
      </c>
      <c r="W37">
        <v>2016</v>
      </c>
      <c r="X37">
        <v>2017</v>
      </c>
      <c r="Y37">
        <v>2018</v>
      </c>
      <c r="Z37">
        <v>2019</v>
      </c>
      <c r="AA37">
        <v>2020</v>
      </c>
      <c r="AB37">
        <v>2021</v>
      </c>
      <c r="AC37">
        <v>2022</v>
      </c>
      <c r="AD37">
        <v>2023</v>
      </c>
    </row>
    <row r="38" spans="1:52" x14ac:dyDescent="0.4">
      <c r="A38">
        <f t="shared" ref="A38:A69" si="0">COUNTBLANK(C38:AD38)</f>
        <v>15</v>
      </c>
      <c r="B38" t="s">
        <v>31</v>
      </c>
      <c r="C38" t="s">
        <v>29</v>
      </c>
      <c r="D38" t="s">
        <v>29</v>
      </c>
      <c r="E38" t="s">
        <v>29</v>
      </c>
      <c r="F38" t="s">
        <v>29</v>
      </c>
      <c r="G38" t="s">
        <v>29</v>
      </c>
      <c r="H38" t="s">
        <v>29</v>
      </c>
      <c r="I38" t="s">
        <v>29</v>
      </c>
      <c r="J38" t="s">
        <v>29</v>
      </c>
      <c r="K38" t="s">
        <v>29</v>
      </c>
      <c r="L38" t="s">
        <v>29</v>
      </c>
      <c r="M38" t="s">
        <v>29</v>
      </c>
      <c r="N38" t="s">
        <v>29</v>
      </c>
      <c r="O38" t="s">
        <v>29</v>
      </c>
      <c r="P38" t="s">
        <v>29</v>
      </c>
      <c r="Q38" t="s">
        <v>29</v>
      </c>
      <c r="R38">
        <v>1</v>
      </c>
      <c r="S38">
        <v>1.115</v>
      </c>
      <c r="T38">
        <v>1.1607149999999999</v>
      </c>
      <c r="U38">
        <v>1.1885721599999999</v>
      </c>
      <c r="V38">
        <v>1.2789036441599999</v>
      </c>
      <c r="W38">
        <v>1.3377332117913601</v>
      </c>
      <c r="X38">
        <v>1.4006066727455539</v>
      </c>
      <c r="Y38">
        <v>1.504251566528725</v>
      </c>
      <c r="Z38">
        <v>1.5493791135245869</v>
      </c>
      <c r="AA38">
        <v>1.7043170248770458</v>
      </c>
      <c r="AB38">
        <v>1.9190609700115535</v>
      </c>
      <c r="AC38">
        <v>2.0188521404521542</v>
      </c>
      <c r="AD38">
        <v>1.9724185412217545</v>
      </c>
    </row>
    <row r="39" spans="1:52" x14ac:dyDescent="0.4">
      <c r="A39">
        <f t="shared" si="0"/>
        <v>15</v>
      </c>
      <c r="B39" t="s">
        <v>33</v>
      </c>
      <c r="C39" t="s">
        <v>29</v>
      </c>
      <c r="D39" t="s">
        <v>29</v>
      </c>
      <c r="E39" t="s">
        <v>29</v>
      </c>
      <c r="F39" t="s">
        <v>29</v>
      </c>
      <c r="G39" t="s">
        <v>29</v>
      </c>
      <c r="H39" t="s">
        <v>29</v>
      </c>
      <c r="I39" t="s">
        <v>29</v>
      </c>
      <c r="J39" t="s">
        <v>29</v>
      </c>
      <c r="K39" t="s">
        <v>29</v>
      </c>
      <c r="L39" t="s">
        <v>29</v>
      </c>
      <c r="M39" t="s">
        <v>29</v>
      </c>
      <c r="N39" t="s">
        <v>29</v>
      </c>
      <c r="O39" t="s">
        <v>29</v>
      </c>
      <c r="P39" t="s">
        <v>29</v>
      </c>
      <c r="Q39" t="s">
        <v>29</v>
      </c>
      <c r="R39">
        <v>1</v>
      </c>
      <c r="S39">
        <v>1.0250337685699999</v>
      </c>
      <c r="T39">
        <v>1.0425393966659786</v>
      </c>
      <c r="U39">
        <v>1.0483746060269401</v>
      </c>
      <c r="V39">
        <v>1.0921453706940218</v>
      </c>
      <c r="W39">
        <v>1.092243646615229</v>
      </c>
      <c r="X39">
        <v>1.0925032279749134</v>
      </c>
      <c r="Y39">
        <v>1.0929242059551536</v>
      </c>
      <c r="Z39">
        <v>1.0933110817802705</v>
      </c>
      <c r="AA39">
        <v>1.0939596339139825</v>
      </c>
      <c r="AB39">
        <v>1.0948761449811826</v>
      </c>
      <c r="AC39">
        <v>1.0955515716707684</v>
      </c>
      <c r="AD39">
        <v>1.0958253995429641</v>
      </c>
    </row>
    <row r="40" spans="1:52" x14ac:dyDescent="0.4">
      <c r="A40">
        <f t="shared" si="0"/>
        <v>15</v>
      </c>
      <c r="B40" t="s">
        <v>34</v>
      </c>
      <c r="C40" t="s">
        <v>29</v>
      </c>
      <c r="D40" t="s">
        <v>29</v>
      </c>
      <c r="E40" t="s">
        <v>29</v>
      </c>
      <c r="F40" t="s">
        <v>29</v>
      </c>
      <c r="G40" t="s">
        <v>29</v>
      </c>
      <c r="H40" t="s">
        <v>29</v>
      </c>
      <c r="I40" t="s">
        <v>29</v>
      </c>
      <c r="J40" t="s">
        <v>29</v>
      </c>
      <c r="K40" t="s">
        <v>29</v>
      </c>
      <c r="L40" t="s">
        <v>29</v>
      </c>
      <c r="M40" t="s">
        <v>29</v>
      </c>
      <c r="N40" t="s">
        <v>29</v>
      </c>
      <c r="O40" t="s">
        <v>29</v>
      </c>
      <c r="P40" t="s">
        <v>29</v>
      </c>
      <c r="Q40" t="s">
        <v>29</v>
      </c>
      <c r="R40">
        <v>1</v>
      </c>
      <c r="S40">
        <v>1.1008</v>
      </c>
      <c r="T40">
        <v>1.1966796799999999</v>
      </c>
      <c r="U40">
        <v>1.2567529999359999</v>
      </c>
      <c r="V40">
        <v>1.2370219778370046</v>
      </c>
      <c r="W40">
        <v>1.2020142558642175</v>
      </c>
      <c r="X40">
        <v>1.1886718976241246</v>
      </c>
      <c r="Y40">
        <v>1.2062642417089615</v>
      </c>
      <c r="Z40">
        <v>1.2663362009460679</v>
      </c>
      <c r="AA40">
        <v>1.379673290930741</v>
      </c>
      <c r="AB40">
        <v>1.4643852309938883</v>
      </c>
      <c r="AC40">
        <v>1.4891333413976848</v>
      </c>
      <c r="AD40">
        <v>1.5594204351116554</v>
      </c>
    </row>
    <row r="41" spans="1:52" x14ac:dyDescent="0.4">
      <c r="A41">
        <f t="shared" si="0"/>
        <v>15</v>
      </c>
      <c r="B41" t="s">
        <v>36</v>
      </c>
      <c r="C41" t="s">
        <v>29</v>
      </c>
      <c r="D41" t="s">
        <v>29</v>
      </c>
      <c r="E41" t="s">
        <v>29</v>
      </c>
      <c r="F41" t="s">
        <v>29</v>
      </c>
      <c r="G41" t="s">
        <v>29</v>
      </c>
      <c r="H41" t="s">
        <v>29</v>
      </c>
      <c r="I41" t="s">
        <v>29</v>
      </c>
      <c r="J41" t="s">
        <v>29</v>
      </c>
      <c r="K41" t="s">
        <v>29</v>
      </c>
      <c r="L41" t="s">
        <v>29</v>
      </c>
      <c r="M41" t="s">
        <v>29</v>
      </c>
      <c r="N41" t="s">
        <v>29</v>
      </c>
      <c r="O41" t="s">
        <v>29</v>
      </c>
      <c r="P41" t="s">
        <v>29</v>
      </c>
      <c r="Q41" t="s">
        <v>29</v>
      </c>
      <c r="R41">
        <v>1</v>
      </c>
      <c r="S41">
        <v>1.236</v>
      </c>
      <c r="T41">
        <v>1.3427903999999999</v>
      </c>
      <c r="U41">
        <v>1.50217962048</v>
      </c>
      <c r="V41">
        <v>1.6079330657617921</v>
      </c>
      <c r="W41">
        <v>1.6758430453784343</v>
      </c>
      <c r="X41">
        <v>1.906880538076801</v>
      </c>
      <c r="Y41">
        <v>2.0192111444864977</v>
      </c>
      <c r="Z41">
        <v>2.0871943597773814</v>
      </c>
      <c r="AA41">
        <v>2.08500250431949</v>
      </c>
      <c r="AB41">
        <v>2.1606016492475217</v>
      </c>
      <c r="AC41">
        <v>1.8670446190836003</v>
      </c>
      <c r="AD41">
        <v>1.7544785193883312</v>
      </c>
    </row>
    <row r="42" spans="1:52" x14ac:dyDescent="0.4">
      <c r="A42">
        <f t="shared" si="0"/>
        <v>15</v>
      </c>
      <c r="B42" t="s">
        <v>38</v>
      </c>
      <c r="C42" t="s">
        <v>29</v>
      </c>
      <c r="D42" t="s">
        <v>29</v>
      </c>
      <c r="E42" t="s">
        <v>29</v>
      </c>
      <c r="F42" t="s">
        <v>29</v>
      </c>
      <c r="G42" t="s">
        <v>29</v>
      </c>
      <c r="H42" t="s">
        <v>29</v>
      </c>
      <c r="I42" t="s">
        <v>29</v>
      </c>
      <c r="J42" t="s">
        <v>29</v>
      </c>
      <c r="K42" t="s">
        <v>29</v>
      </c>
      <c r="L42" t="s">
        <v>29</v>
      </c>
      <c r="M42" t="s">
        <v>29</v>
      </c>
      <c r="N42" t="s">
        <v>29</v>
      </c>
      <c r="O42" t="s">
        <v>29</v>
      </c>
      <c r="P42" t="s">
        <v>29</v>
      </c>
      <c r="Q42" t="s">
        <v>29</v>
      </c>
      <c r="R42">
        <v>1</v>
      </c>
      <c r="S42">
        <v>0.98399999999999999</v>
      </c>
      <c r="T42">
        <v>0.94463999999999992</v>
      </c>
      <c r="U42">
        <v>0.92952575999999987</v>
      </c>
      <c r="V42">
        <v>0.90256951295999988</v>
      </c>
      <c r="W42">
        <v>0.91069263857663973</v>
      </c>
      <c r="X42">
        <v>0.94529895884255211</v>
      </c>
      <c r="Y42">
        <v>1.0029621953319476</v>
      </c>
      <c r="Z42">
        <v>1.093228792911823</v>
      </c>
      <c r="AA42">
        <v>1.1774074099660332</v>
      </c>
      <c r="AB42">
        <v>1.2633581508935536</v>
      </c>
      <c r="AC42">
        <v>1.4503351572257996</v>
      </c>
      <c r="AD42">
        <v>1.6243753760928958</v>
      </c>
    </row>
    <row r="43" spans="1:52" x14ac:dyDescent="0.4">
      <c r="A43">
        <f t="shared" si="0"/>
        <v>15</v>
      </c>
      <c r="B43" t="s">
        <v>39</v>
      </c>
      <c r="C43" t="s">
        <v>29</v>
      </c>
      <c r="D43" t="s">
        <v>29</v>
      </c>
      <c r="E43" t="s">
        <v>29</v>
      </c>
      <c r="F43" t="s">
        <v>29</v>
      </c>
      <c r="G43" t="s">
        <v>29</v>
      </c>
      <c r="H43" t="s">
        <v>29</v>
      </c>
      <c r="I43" t="s">
        <v>29</v>
      </c>
      <c r="J43" t="s">
        <v>29</v>
      </c>
      <c r="K43" t="s">
        <v>29</v>
      </c>
      <c r="L43" t="s">
        <v>29</v>
      </c>
      <c r="M43" t="s">
        <v>29</v>
      </c>
      <c r="N43" t="s">
        <v>29</v>
      </c>
      <c r="O43" t="s">
        <v>29</v>
      </c>
      <c r="P43" t="s">
        <v>29</v>
      </c>
      <c r="Q43" t="s">
        <v>29</v>
      </c>
      <c r="R43">
        <v>1</v>
      </c>
      <c r="S43">
        <v>1.0197956985614021</v>
      </c>
      <c r="T43">
        <v>1.0562092840319552</v>
      </c>
      <c r="U43">
        <v>1.1219009505863109</v>
      </c>
      <c r="V43">
        <v>1.2011071576977044</v>
      </c>
      <c r="W43">
        <v>1.2515536583210081</v>
      </c>
      <c r="X43">
        <v>1.312254010749577</v>
      </c>
      <c r="Y43">
        <v>1.339942570376393</v>
      </c>
      <c r="Z43">
        <v>1.385634612026228</v>
      </c>
      <c r="AA43">
        <v>1.5025821732812417</v>
      </c>
      <c r="AB43">
        <v>1.6127214465827566</v>
      </c>
      <c r="AC43">
        <v>1.5245055834546799</v>
      </c>
      <c r="AD43">
        <v>1.6194822813039065</v>
      </c>
    </row>
    <row r="44" spans="1:52" x14ac:dyDescent="0.4">
      <c r="A44">
        <f t="shared" si="0"/>
        <v>15</v>
      </c>
      <c r="B44" t="s">
        <v>41</v>
      </c>
      <c r="C44" t="s">
        <v>29</v>
      </c>
      <c r="D44" t="s">
        <v>29</v>
      </c>
      <c r="E44" t="s">
        <v>29</v>
      </c>
      <c r="F44" t="s">
        <v>29</v>
      </c>
      <c r="G44" t="s">
        <v>29</v>
      </c>
      <c r="H44" t="s">
        <v>29</v>
      </c>
      <c r="I44" t="s">
        <v>29</v>
      </c>
      <c r="J44" t="s">
        <v>29</v>
      </c>
      <c r="K44" t="s">
        <v>29</v>
      </c>
      <c r="L44" t="s">
        <v>29</v>
      </c>
      <c r="M44" t="s">
        <v>29</v>
      </c>
      <c r="N44" t="s">
        <v>29</v>
      </c>
      <c r="O44" t="s">
        <v>29</v>
      </c>
      <c r="P44" t="s">
        <v>29</v>
      </c>
      <c r="Q44" t="s">
        <v>29</v>
      </c>
      <c r="R44">
        <v>1</v>
      </c>
      <c r="S44">
        <v>0.97929999999999995</v>
      </c>
      <c r="T44">
        <v>0.96421877999999994</v>
      </c>
      <c r="U44">
        <v>0.94348807622999997</v>
      </c>
      <c r="V44">
        <v>0.94254458815376996</v>
      </c>
      <c r="W44">
        <v>0.95762530156423031</v>
      </c>
      <c r="X44">
        <v>0.9896099866364757</v>
      </c>
      <c r="Y44">
        <v>1.0215743892048339</v>
      </c>
      <c r="Z44">
        <v>1.0601899011167766</v>
      </c>
      <c r="AA44">
        <v>1.1223170293222198</v>
      </c>
      <c r="AB44">
        <v>1.1994202092366562</v>
      </c>
      <c r="AC44">
        <v>1.2559129010917025</v>
      </c>
      <c r="AD44">
        <v>1.2107000366524012</v>
      </c>
    </row>
    <row r="45" spans="1:52" x14ac:dyDescent="0.4">
      <c r="A45">
        <f t="shared" si="0"/>
        <v>15</v>
      </c>
      <c r="B45" t="s">
        <v>42</v>
      </c>
      <c r="C45" t="s">
        <v>29</v>
      </c>
      <c r="D45" t="s">
        <v>29</v>
      </c>
      <c r="E45" t="s">
        <v>29</v>
      </c>
      <c r="F45" t="s">
        <v>29</v>
      </c>
      <c r="G45" t="s">
        <v>29</v>
      </c>
      <c r="H45" t="s">
        <v>29</v>
      </c>
      <c r="I45" t="s">
        <v>29</v>
      </c>
      <c r="J45" t="s">
        <v>29</v>
      </c>
      <c r="K45" t="s">
        <v>29</v>
      </c>
      <c r="L45" t="s">
        <v>29</v>
      </c>
      <c r="M45" t="s">
        <v>29</v>
      </c>
      <c r="N45" t="s">
        <v>29</v>
      </c>
      <c r="O45" t="s">
        <v>29</v>
      </c>
      <c r="P45" t="s">
        <v>29</v>
      </c>
      <c r="Q45" t="s">
        <v>29</v>
      </c>
      <c r="R45">
        <v>1</v>
      </c>
      <c r="S45">
        <v>1.03</v>
      </c>
      <c r="T45">
        <v>1.0609</v>
      </c>
      <c r="U45">
        <v>1.0916660999999999</v>
      </c>
      <c r="V45">
        <v>1.1429744066999998</v>
      </c>
      <c r="W45">
        <v>1.2286974872024998</v>
      </c>
      <c r="X45">
        <v>1.3036480339218524</v>
      </c>
      <c r="Y45">
        <v>1.3896888041606947</v>
      </c>
      <c r="Z45">
        <v>1.4702907548020152</v>
      </c>
      <c r="AA45">
        <v>1.5835031429217703</v>
      </c>
      <c r="AB45">
        <v>1.7671895075006958</v>
      </c>
      <c r="AC45">
        <v>1.8573161723832312</v>
      </c>
      <c r="AD45">
        <v>1.6994442977306565</v>
      </c>
    </row>
    <row r="46" spans="1:52" x14ac:dyDescent="0.4">
      <c r="A46">
        <f t="shared" si="0"/>
        <v>15</v>
      </c>
      <c r="B46" t="s">
        <v>43</v>
      </c>
      <c r="C46" t="s">
        <v>29</v>
      </c>
      <c r="D46" t="s">
        <v>29</v>
      </c>
      <c r="E46" t="s">
        <v>29</v>
      </c>
      <c r="F46" t="s">
        <v>29</v>
      </c>
      <c r="G46" t="s">
        <v>29</v>
      </c>
      <c r="H46" t="s">
        <v>29</v>
      </c>
      <c r="I46" t="s">
        <v>29</v>
      </c>
      <c r="J46" t="s">
        <v>29</v>
      </c>
      <c r="K46" t="s">
        <v>29</v>
      </c>
      <c r="L46" t="s">
        <v>29</v>
      </c>
      <c r="M46" t="s">
        <v>29</v>
      </c>
      <c r="N46" t="s">
        <v>29</v>
      </c>
      <c r="O46" t="s">
        <v>29</v>
      </c>
      <c r="P46" t="s">
        <v>29</v>
      </c>
      <c r="Q46" t="s">
        <v>29</v>
      </c>
      <c r="R46">
        <v>1</v>
      </c>
      <c r="S46">
        <v>0.87230381041821303</v>
      </c>
      <c r="T46">
        <v>0.78824645746360822</v>
      </c>
      <c r="U46">
        <v>0.7445890165613579</v>
      </c>
      <c r="V46">
        <v>0.70649941215689327</v>
      </c>
      <c r="W46">
        <v>0.69921876077490752</v>
      </c>
      <c r="X46">
        <v>0.69624179203568337</v>
      </c>
      <c r="Y46">
        <v>0.71851164746929208</v>
      </c>
      <c r="Z46">
        <v>0.77220859968704403</v>
      </c>
      <c r="AA46">
        <v>0.79554940330136914</v>
      </c>
      <c r="AB46">
        <v>0.87595511448436125</v>
      </c>
      <c r="AC46">
        <v>0.99650468947389004</v>
      </c>
      <c r="AD46">
        <v>1.1143696914000991</v>
      </c>
    </row>
    <row r="47" spans="1:52" x14ac:dyDescent="0.4">
      <c r="A47">
        <f t="shared" si="0"/>
        <v>15</v>
      </c>
      <c r="B47" t="s">
        <v>46</v>
      </c>
      <c r="C47" t="s">
        <v>29</v>
      </c>
      <c r="D47" t="s">
        <v>29</v>
      </c>
      <c r="E47" t="s">
        <v>29</v>
      </c>
      <c r="F47" t="s">
        <v>29</v>
      </c>
      <c r="G47" t="s">
        <v>29</v>
      </c>
      <c r="H47" t="s">
        <v>29</v>
      </c>
      <c r="I47" t="s">
        <v>29</v>
      </c>
      <c r="J47" t="s">
        <v>29</v>
      </c>
      <c r="K47" t="s">
        <v>29</v>
      </c>
      <c r="L47" t="s">
        <v>29</v>
      </c>
      <c r="M47" t="s">
        <v>29</v>
      </c>
      <c r="N47" t="s">
        <v>29</v>
      </c>
      <c r="O47" t="s">
        <v>29</v>
      </c>
      <c r="P47" t="s">
        <v>29</v>
      </c>
      <c r="Q47" t="s">
        <v>29</v>
      </c>
      <c r="R47">
        <v>1</v>
      </c>
      <c r="S47">
        <v>1.00068</v>
      </c>
      <c r="T47">
        <v>1.0018307820000001</v>
      </c>
      <c r="U47">
        <v>1.0648459381878002</v>
      </c>
      <c r="V47">
        <v>1.1140418205320766</v>
      </c>
      <c r="W47">
        <v>1.14055601586074</v>
      </c>
      <c r="X47">
        <v>1.1804754764158658</v>
      </c>
      <c r="Y47">
        <v>1.2152995029701339</v>
      </c>
      <c r="Z47">
        <v>1.2303773443412667</v>
      </c>
      <c r="AA47">
        <v>1.2457869924260416</v>
      </c>
      <c r="AB47">
        <v>1.2606318572923387</v>
      </c>
      <c r="AC47">
        <v>1.285846363771604</v>
      </c>
      <c r="AD47">
        <v>1.3082292763492975</v>
      </c>
    </row>
    <row r="48" spans="1:52" x14ac:dyDescent="0.4">
      <c r="A48">
        <f t="shared" si="0"/>
        <v>15</v>
      </c>
      <c r="B48" t="s">
        <v>48</v>
      </c>
      <c r="C48" t="s">
        <v>29</v>
      </c>
      <c r="D48" t="s">
        <v>29</v>
      </c>
      <c r="E48" t="s">
        <v>29</v>
      </c>
      <c r="F48" t="s">
        <v>29</v>
      </c>
      <c r="G48" t="s">
        <v>29</v>
      </c>
      <c r="H48" t="s">
        <v>29</v>
      </c>
      <c r="I48" t="s">
        <v>29</v>
      </c>
      <c r="J48" t="s">
        <v>29</v>
      </c>
      <c r="K48" t="s">
        <v>29</v>
      </c>
      <c r="L48" t="s">
        <v>29</v>
      </c>
      <c r="M48" t="s">
        <v>29</v>
      </c>
      <c r="N48" t="s">
        <v>29</v>
      </c>
      <c r="O48" t="s">
        <v>29</v>
      </c>
      <c r="P48" t="s">
        <v>29</v>
      </c>
      <c r="Q48" t="s">
        <v>29</v>
      </c>
      <c r="R48">
        <v>1</v>
      </c>
      <c r="S48">
        <v>1.0869565217391304</v>
      </c>
      <c r="T48">
        <v>1.1666666666666667</v>
      </c>
      <c r="U48">
        <v>1.2163561076604554</v>
      </c>
      <c r="V48">
        <v>1.3126293995859211</v>
      </c>
      <c r="W48">
        <v>1.3875086266390613</v>
      </c>
      <c r="X48">
        <v>1.4071773636991025</v>
      </c>
      <c r="Y48">
        <v>1.3964803312629395</v>
      </c>
      <c r="Z48">
        <v>1.4547964113181502</v>
      </c>
      <c r="AA48">
        <v>1.5124223602484468</v>
      </c>
      <c r="AB48">
        <v>1.7111801242236022</v>
      </c>
      <c r="AC48">
        <v>1.9623878536922019</v>
      </c>
      <c r="AD48">
        <v>1.9427191166321605</v>
      </c>
    </row>
    <row r="49" spans="1:30" x14ac:dyDescent="0.4">
      <c r="A49">
        <f t="shared" si="0"/>
        <v>15</v>
      </c>
      <c r="B49" t="s">
        <v>51</v>
      </c>
      <c r="C49" t="s">
        <v>29</v>
      </c>
      <c r="D49" t="s">
        <v>29</v>
      </c>
      <c r="E49" t="s">
        <v>29</v>
      </c>
      <c r="F49" t="s">
        <v>29</v>
      </c>
      <c r="G49" t="s">
        <v>29</v>
      </c>
      <c r="H49" t="s">
        <v>29</v>
      </c>
      <c r="I49" t="s">
        <v>29</v>
      </c>
      <c r="J49" t="s">
        <v>29</v>
      </c>
      <c r="K49" t="s">
        <v>29</v>
      </c>
      <c r="L49" t="s">
        <v>29</v>
      </c>
      <c r="M49" t="s">
        <v>29</v>
      </c>
      <c r="N49" t="s">
        <v>29</v>
      </c>
      <c r="O49" t="s">
        <v>29</v>
      </c>
      <c r="P49" t="s">
        <v>29</v>
      </c>
      <c r="Q49" t="s">
        <v>29</v>
      </c>
      <c r="R49">
        <v>1</v>
      </c>
      <c r="S49">
        <v>0.9974154394354221</v>
      </c>
      <c r="T49">
        <v>1.0011070619548557</v>
      </c>
      <c r="U49">
        <v>1.0079476594216363</v>
      </c>
      <c r="V49">
        <v>1.0083931722871007</v>
      </c>
      <c r="W49">
        <v>1.0208972476234608</v>
      </c>
      <c r="X49">
        <v>1.0335525999752004</v>
      </c>
      <c r="Y49">
        <v>1.0662128621344169</v>
      </c>
      <c r="Z49">
        <v>1.0687717730035395</v>
      </c>
      <c r="AA49">
        <v>1.1579658531117625</v>
      </c>
      <c r="AB49">
        <v>1.3313133413225933</v>
      </c>
      <c r="AC49">
        <v>1.3069307544402666</v>
      </c>
      <c r="AD49">
        <v>1.2829947270001247</v>
      </c>
    </row>
    <row r="50" spans="1:30" x14ac:dyDescent="0.4">
      <c r="A50">
        <f t="shared" si="0"/>
        <v>15</v>
      </c>
      <c r="B50" t="s">
        <v>52</v>
      </c>
      <c r="C50" t="s">
        <v>29</v>
      </c>
      <c r="D50" t="s">
        <v>29</v>
      </c>
      <c r="E50" t="s">
        <v>29</v>
      </c>
      <c r="F50" t="s">
        <v>29</v>
      </c>
      <c r="G50" t="s">
        <v>29</v>
      </c>
      <c r="H50" t="s">
        <v>29</v>
      </c>
      <c r="I50" t="s">
        <v>29</v>
      </c>
      <c r="J50" t="s">
        <v>29</v>
      </c>
      <c r="K50" t="s">
        <v>29</v>
      </c>
      <c r="L50" t="s">
        <v>29</v>
      </c>
      <c r="M50" t="s">
        <v>29</v>
      </c>
      <c r="N50" t="s">
        <v>29</v>
      </c>
      <c r="O50" t="s">
        <v>29</v>
      </c>
      <c r="P50" t="s">
        <v>29</v>
      </c>
      <c r="Q50" t="s">
        <v>29</v>
      </c>
      <c r="R50">
        <v>1</v>
      </c>
      <c r="S50">
        <v>1.0860000000000001</v>
      </c>
      <c r="T50">
        <v>1.4041980000000001</v>
      </c>
      <c r="U50">
        <v>1.6190402940000002</v>
      </c>
      <c r="V50">
        <v>1.593135649296</v>
      </c>
      <c r="W50">
        <v>1.4178907278734401</v>
      </c>
      <c r="X50">
        <v>1.5057999530015935</v>
      </c>
      <c r="Y50">
        <v>1.6051827498996989</v>
      </c>
      <c r="Z50">
        <v>1.7576751111401703</v>
      </c>
      <c r="AA50">
        <v>1.9949612511440933</v>
      </c>
      <c r="AB50">
        <v>2.1385984612264681</v>
      </c>
      <c r="AC50">
        <v>2.7951481888229939</v>
      </c>
      <c r="AD50">
        <v>3.0690727113276477</v>
      </c>
    </row>
    <row r="51" spans="1:30" x14ac:dyDescent="0.4">
      <c r="A51">
        <f t="shared" si="0"/>
        <v>15</v>
      </c>
      <c r="B51" t="s">
        <v>53</v>
      </c>
      <c r="C51" t="s">
        <v>29</v>
      </c>
      <c r="D51" t="s">
        <v>29</v>
      </c>
      <c r="E51" t="s">
        <v>29</v>
      </c>
      <c r="F51" t="s">
        <v>29</v>
      </c>
      <c r="G51" t="s">
        <v>29</v>
      </c>
      <c r="H51" t="s">
        <v>29</v>
      </c>
      <c r="I51" t="s">
        <v>29</v>
      </c>
      <c r="J51" t="s">
        <v>29</v>
      </c>
      <c r="K51" t="s">
        <v>29</v>
      </c>
      <c r="L51" t="s">
        <v>29</v>
      </c>
      <c r="M51" t="s">
        <v>29</v>
      </c>
      <c r="N51" t="s">
        <v>29</v>
      </c>
      <c r="O51" t="s">
        <v>29</v>
      </c>
      <c r="P51" t="s">
        <v>29</v>
      </c>
      <c r="Q51" t="s">
        <v>29</v>
      </c>
      <c r="R51">
        <v>1</v>
      </c>
      <c r="S51">
        <v>0.98799999999999999</v>
      </c>
      <c r="T51">
        <v>1.0176400000000001</v>
      </c>
      <c r="U51">
        <v>1.07157492</v>
      </c>
      <c r="V51">
        <v>1.1069368923599998</v>
      </c>
      <c r="W51">
        <v>1.2120958971341997</v>
      </c>
      <c r="X51">
        <v>1.2957305140364594</v>
      </c>
      <c r="Y51">
        <v>1.3916145720751576</v>
      </c>
      <c r="Z51">
        <v>1.4820695192600428</v>
      </c>
      <c r="AA51">
        <v>1.6213840540704869</v>
      </c>
      <c r="AB51">
        <v>1.9424180967764433</v>
      </c>
      <c r="AC51">
        <v>2.2532049922606738</v>
      </c>
      <c r="AD51">
        <v>2.4402210066183097</v>
      </c>
    </row>
    <row r="52" spans="1:30" x14ac:dyDescent="0.4">
      <c r="A52">
        <f t="shared" si="0"/>
        <v>15</v>
      </c>
      <c r="B52" t="s">
        <v>54</v>
      </c>
      <c r="C52" t="s">
        <v>29</v>
      </c>
      <c r="D52" t="s">
        <v>29</v>
      </c>
      <c r="E52" t="s">
        <v>29</v>
      </c>
      <c r="F52" t="s">
        <v>29</v>
      </c>
      <c r="G52" t="s">
        <v>29</v>
      </c>
      <c r="H52" t="s">
        <v>29</v>
      </c>
      <c r="I52" t="s">
        <v>29</v>
      </c>
      <c r="J52" t="s">
        <v>29</v>
      </c>
      <c r="K52" t="s">
        <v>29</v>
      </c>
      <c r="L52" t="s">
        <v>29</v>
      </c>
      <c r="M52" t="s">
        <v>29</v>
      </c>
      <c r="N52" t="s">
        <v>29</v>
      </c>
      <c r="O52" t="s">
        <v>29</v>
      </c>
      <c r="P52" t="s">
        <v>29</v>
      </c>
      <c r="Q52" t="s">
        <v>29</v>
      </c>
      <c r="R52">
        <v>1</v>
      </c>
      <c r="S52">
        <v>1.0609111436025449</v>
      </c>
      <c r="T52">
        <v>1.0462949057096971</v>
      </c>
      <c r="U52">
        <v>1.1036231131661693</v>
      </c>
      <c r="V52">
        <v>1.1937194091713847</v>
      </c>
      <c r="W52">
        <v>1.2524131760176449</v>
      </c>
      <c r="X52">
        <v>1.3140166684468582</v>
      </c>
      <c r="Y52">
        <v>1.3949725430609776</v>
      </c>
      <c r="Z52">
        <v>1.4748986271200601</v>
      </c>
      <c r="AA52">
        <v>1.4990928112654951</v>
      </c>
      <c r="AB52">
        <v>1.5664905633996782</v>
      </c>
      <c r="AC52">
        <v>1.6594724120797799</v>
      </c>
      <c r="AD52">
        <v>1.7700362830557557</v>
      </c>
    </row>
    <row r="53" spans="1:30" x14ac:dyDescent="0.4">
      <c r="A53">
        <f t="shared" si="0"/>
        <v>15</v>
      </c>
      <c r="B53" t="s">
        <v>59</v>
      </c>
      <c r="C53" t="s">
        <v>29</v>
      </c>
      <c r="D53" t="s">
        <v>29</v>
      </c>
      <c r="E53" t="s">
        <v>29</v>
      </c>
      <c r="F53" t="s">
        <v>29</v>
      </c>
      <c r="G53" t="s">
        <v>29</v>
      </c>
      <c r="H53" t="s">
        <v>29</v>
      </c>
      <c r="I53" t="s">
        <v>29</v>
      </c>
      <c r="J53" t="s">
        <v>29</v>
      </c>
      <c r="K53" t="s">
        <v>29</v>
      </c>
      <c r="L53" t="s">
        <v>29</v>
      </c>
      <c r="M53" t="s">
        <v>29</v>
      </c>
      <c r="N53" t="s">
        <v>29</v>
      </c>
      <c r="O53" t="s">
        <v>29</v>
      </c>
      <c r="P53" t="s">
        <v>29</v>
      </c>
      <c r="Q53" t="s">
        <v>29</v>
      </c>
      <c r="R53">
        <v>1</v>
      </c>
      <c r="S53">
        <v>1.0156756479295908</v>
      </c>
      <c r="T53">
        <v>1.021431734589477</v>
      </c>
      <c r="U53">
        <v>1.0258267041193465</v>
      </c>
      <c r="V53">
        <v>1.0187412786398164</v>
      </c>
      <c r="W53">
        <v>1.0584497404992277</v>
      </c>
      <c r="X53">
        <v>1.0942216680183063</v>
      </c>
      <c r="Y53">
        <v>1.0970860830501288</v>
      </c>
      <c r="Z53">
        <v>1.096439576699155</v>
      </c>
      <c r="AA53">
        <v>1.0982051959643624</v>
      </c>
      <c r="AB53">
        <v>1.0236836471229969</v>
      </c>
      <c r="AC53">
        <v>1.0292723534515242</v>
      </c>
      <c r="AD53">
        <v>1.0348915708061037</v>
      </c>
    </row>
    <row r="54" spans="1:30" ht="27" x14ac:dyDescent="0.4">
      <c r="A54">
        <f t="shared" si="0"/>
        <v>15</v>
      </c>
      <c r="B54" t="s">
        <v>61</v>
      </c>
      <c r="C54" t="s">
        <v>29</v>
      </c>
      <c r="D54" t="s">
        <v>29</v>
      </c>
      <c r="E54" t="s">
        <v>29</v>
      </c>
      <c r="F54" t="s">
        <v>29</v>
      </c>
      <c r="G54" t="s">
        <v>29</v>
      </c>
      <c r="H54" t="s">
        <v>29</v>
      </c>
      <c r="I54" t="s">
        <v>29</v>
      </c>
      <c r="J54" t="s">
        <v>29</v>
      </c>
      <c r="K54" t="s">
        <v>29</v>
      </c>
      <c r="L54" t="s">
        <v>29</v>
      </c>
      <c r="M54" t="s">
        <v>29</v>
      </c>
      <c r="N54" t="s">
        <v>29</v>
      </c>
      <c r="O54" t="s">
        <v>29</v>
      </c>
      <c r="P54" t="s">
        <v>29</v>
      </c>
      <c r="Q54" t="s">
        <v>29</v>
      </c>
      <c r="R54">
        <v>1</v>
      </c>
      <c r="S54">
        <v>0.95450404757200247</v>
      </c>
      <c r="T54">
        <v>0.93087970625607996</v>
      </c>
      <c r="U54">
        <v>0.91798261774164536</v>
      </c>
      <c r="V54">
        <v>0.92833686489942846</v>
      </c>
      <c r="W54">
        <v>0.94271135968051489</v>
      </c>
      <c r="X54">
        <v>0.93846466879698964</v>
      </c>
      <c r="Y54">
        <v>0.95924379650971836</v>
      </c>
      <c r="Z54">
        <v>0.99102407147169591</v>
      </c>
      <c r="AA54">
        <v>1.0095238197050131</v>
      </c>
      <c r="AB54">
        <v>1.1239340562725413</v>
      </c>
      <c r="AC54">
        <v>1.3545020583731835</v>
      </c>
      <c r="AD54">
        <v>1.448206151507571</v>
      </c>
    </row>
    <row r="55" spans="1:30" x14ac:dyDescent="0.4">
      <c r="A55">
        <f t="shared" si="0"/>
        <v>15</v>
      </c>
      <c r="B55" t="s">
        <v>62</v>
      </c>
      <c r="C55" t="s">
        <v>29</v>
      </c>
      <c r="D55" t="s">
        <v>29</v>
      </c>
      <c r="E55" t="s">
        <v>29</v>
      </c>
      <c r="F55" t="s">
        <v>29</v>
      </c>
      <c r="G55" t="s">
        <v>29</v>
      </c>
      <c r="H55" t="s">
        <v>29</v>
      </c>
      <c r="I55" t="s">
        <v>29</v>
      </c>
      <c r="J55" t="s">
        <v>29</v>
      </c>
      <c r="K55" t="s">
        <v>29</v>
      </c>
      <c r="L55" t="s">
        <v>29</v>
      </c>
      <c r="M55" t="s">
        <v>29</v>
      </c>
      <c r="N55" t="s">
        <v>29</v>
      </c>
      <c r="O55" t="s">
        <v>29</v>
      </c>
      <c r="P55" t="s">
        <v>29</v>
      </c>
      <c r="Q55" t="s">
        <v>29</v>
      </c>
      <c r="R55">
        <v>1</v>
      </c>
      <c r="S55">
        <v>1.077</v>
      </c>
      <c r="T55">
        <v>1.070538</v>
      </c>
      <c r="U55">
        <v>1.1569304166000001</v>
      </c>
      <c r="V55">
        <v>1.2379155457620001</v>
      </c>
      <c r="W55">
        <v>1.3926549889822502</v>
      </c>
      <c r="X55">
        <v>1.3773357841034455</v>
      </c>
      <c r="Y55">
        <v>1.4159011860583419</v>
      </c>
      <c r="Z55">
        <v>1.4569623204540336</v>
      </c>
      <c r="AA55">
        <v>1.5837180423335344</v>
      </c>
      <c r="AB55">
        <v>1.6833339071963136</v>
      </c>
      <c r="AC55">
        <v>1.7271005887834179</v>
      </c>
      <c r="AD55">
        <v>1.7150108846619339</v>
      </c>
    </row>
    <row r="56" spans="1:30" x14ac:dyDescent="0.4">
      <c r="A56">
        <f t="shared" si="0"/>
        <v>15</v>
      </c>
      <c r="B56" t="s">
        <v>63</v>
      </c>
      <c r="C56" t="s">
        <v>29</v>
      </c>
      <c r="D56" t="s">
        <v>29</v>
      </c>
      <c r="E56" t="s">
        <v>29</v>
      </c>
      <c r="F56" t="s">
        <v>29</v>
      </c>
      <c r="G56" t="s">
        <v>29</v>
      </c>
      <c r="H56" t="s">
        <v>29</v>
      </c>
      <c r="I56" t="s">
        <v>29</v>
      </c>
      <c r="J56" t="s">
        <v>29</v>
      </c>
      <c r="K56" t="s">
        <v>29</v>
      </c>
      <c r="L56" t="s">
        <v>29</v>
      </c>
      <c r="M56" t="s">
        <v>29</v>
      </c>
      <c r="N56" t="s">
        <v>29</v>
      </c>
      <c r="O56" t="s">
        <v>29</v>
      </c>
      <c r="P56" t="s">
        <v>29</v>
      </c>
      <c r="Q56" t="s">
        <v>29</v>
      </c>
      <c r="R56">
        <v>1</v>
      </c>
      <c r="S56">
        <v>0.93048061178570574</v>
      </c>
      <c r="T56">
        <v>0.94417468040853991</v>
      </c>
      <c r="U56">
        <v>0.95092141862815127</v>
      </c>
      <c r="V56">
        <v>0.96984969360158424</v>
      </c>
      <c r="W56">
        <v>0.99803875309581669</v>
      </c>
      <c r="X56">
        <v>1.0470786855059058</v>
      </c>
      <c r="Y56">
        <v>1.1563863722527392</v>
      </c>
      <c r="Z56">
        <v>1.2760777195397481</v>
      </c>
      <c r="AA56">
        <v>1.3893664884556003</v>
      </c>
      <c r="AB56">
        <v>1.5856200311466628</v>
      </c>
      <c r="AC56">
        <v>1.7529408455046946</v>
      </c>
      <c r="AD56">
        <v>1.9226238868758978</v>
      </c>
    </row>
    <row r="57" spans="1:30" x14ac:dyDescent="0.4">
      <c r="A57">
        <f t="shared" si="0"/>
        <v>15</v>
      </c>
      <c r="B57" t="s">
        <v>64</v>
      </c>
      <c r="C57" t="s">
        <v>29</v>
      </c>
      <c r="D57" t="s">
        <v>29</v>
      </c>
      <c r="E57" t="s">
        <v>29</v>
      </c>
      <c r="F57" t="s">
        <v>29</v>
      </c>
      <c r="G57" t="s">
        <v>29</v>
      </c>
      <c r="H57" t="s">
        <v>29</v>
      </c>
      <c r="I57" t="s">
        <v>29</v>
      </c>
      <c r="J57" t="s">
        <v>29</v>
      </c>
      <c r="K57" t="s">
        <v>29</v>
      </c>
      <c r="L57" t="s">
        <v>29</v>
      </c>
      <c r="M57" t="s">
        <v>29</v>
      </c>
      <c r="N57" t="s">
        <v>29</v>
      </c>
      <c r="O57" t="s">
        <v>29</v>
      </c>
      <c r="P57" t="s">
        <v>29</v>
      </c>
      <c r="Q57" t="s">
        <v>29</v>
      </c>
      <c r="R57">
        <v>1</v>
      </c>
      <c r="S57">
        <v>0.95989821882951654</v>
      </c>
      <c r="T57">
        <v>0.96580152671755726</v>
      </c>
      <c r="U57">
        <v>0.9870737913486004</v>
      </c>
      <c r="V57">
        <v>1.0365394402035621</v>
      </c>
      <c r="W57">
        <v>1.1152162849872769</v>
      </c>
      <c r="X57">
        <v>1.2321628498727737</v>
      </c>
      <c r="Y57">
        <v>1.3469720101781173</v>
      </c>
      <c r="Z57">
        <v>1.4867175572519089</v>
      </c>
      <c r="AA57">
        <v>1.6049872773536902</v>
      </c>
      <c r="AB57">
        <v>1.7909414758269735</v>
      </c>
      <c r="AC57">
        <v>1.9939949109414781</v>
      </c>
      <c r="AD57">
        <v>2.1503307888040739</v>
      </c>
    </row>
    <row r="58" spans="1:30" x14ac:dyDescent="0.4">
      <c r="A58">
        <f t="shared" si="0"/>
        <v>15</v>
      </c>
      <c r="B58" t="s">
        <v>65</v>
      </c>
      <c r="C58" t="s">
        <v>29</v>
      </c>
      <c r="D58" t="s">
        <v>29</v>
      </c>
      <c r="E58" t="s">
        <v>29</v>
      </c>
      <c r="F58" t="s">
        <v>29</v>
      </c>
      <c r="G58" t="s">
        <v>29</v>
      </c>
      <c r="H58" t="s">
        <v>29</v>
      </c>
      <c r="I58" t="s">
        <v>29</v>
      </c>
      <c r="J58" t="s">
        <v>29</v>
      </c>
      <c r="K58" t="s">
        <v>29</v>
      </c>
      <c r="L58" t="s">
        <v>29</v>
      </c>
      <c r="M58" t="s">
        <v>29</v>
      </c>
      <c r="N58" t="s">
        <v>29</v>
      </c>
      <c r="O58" t="s">
        <v>29</v>
      </c>
      <c r="P58" t="s">
        <v>29</v>
      </c>
      <c r="Q58" t="s">
        <v>29</v>
      </c>
      <c r="R58">
        <v>1</v>
      </c>
      <c r="S58">
        <v>1.121</v>
      </c>
      <c r="T58">
        <v>1.1613560000000001</v>
      </c>
      <c r="U58">
        <v>1.2205851560000001</v>
      </c>
      <c r="V58">
        <v>1.1814043724923999</v>
      </c>
      <c r="W58">
        <v>1.1461985221921263</v>
      </c>
      <c r="X58">
        <v>1.1276301061326137</v>
      </c>
      <c r="Y58">
        <v>1.1737501774734376</v>
      </c>
      <c r="Z58">
        <v>1.2181179341819335</v>
      </c>
      <c r="AA58">
        <v>1.3333518907555444</v>
      </c>
      <c r="AB58">
        <v>1.5626884159654979</v>
      </c>
      <c r="AC58">
        <v>1.7470856490494269</v>
      </c>
      <c r="AD58">
        <v>1.9532417556372594</v>
      </c>
    </row>
    <row r="59" spans="1:30" x14ac:dyDescent="0.4">
      <c r="A59">
        <f t="shared" si="0"/>
        <v>15</v>
      </c>
      <c r="B59" t="s">
        <v>70</v>
      </c>
      <c r="C59" t="s">
        <v>29</v>
      </c>
      <c r="D59" t="s">
        <v>29</v>
      </c>
      <c r="E59" t="s">
        <v>29</v>
      </c>
      <c r="F59" t="s">
        <v>29</v>
      </c>
      <c r="G59" t="s">
        <v>29</v>
      </c>
      <c r="H59" t="s">
        <v>29</v>
      </c>
      <c r="I59" t="s">
        <v>29</v>
      </c>
      <c r="J59" t="s">
        <v>29</v>
      </c>
      <c r="K59" t="s">
        <v>29</v>
      </c>
      <c r="L59" t="s">
        <v>29</v>
      </c>
      <c r="M59" t="s">
        <v>29</v>
      </c>
      <c r="N59" t="s">
        <v>29</v>
      </c>
      <c r="O59" t="s">
        <v>29</v>
      </c>
      <c r="P59" t="s">
        <v>29</v>
      </c>
      <c r="Q59" t="s">
        <v>29</v>
      </c>
      <c r="R59">
        <v>1</v>
      </c>
      <c r="S59">
        <v>0.86250000000000004</v>
      </c>
      <c r="T59">
        <v>0.77193750000000005</v>
      </c>
      <c r="U59">
        <v>0.77448489375000007</v>
      </c>
      <c r="V59">
        <v>0.80701325928750012</v>
      </c>
      <c r="W59">
        <v>0.84332885595543761</v>
      </c>
      <c r="X59">
        <v>0.90404853358422921</v>
      </c>
      <c r="Y59">
        <v>0.96371573680078837</v>
      </c>
      <c r="Z59">
        <v>0.99840950332561673</v>
      </c>
      <c r="AA59">
        <v>1.0133856458755008</v>
      </c>
      <c r="AB59">
        <v>1.0782423272115329</v>
      </c>
      <c r="AC59">
        <v>1.1375456552081671</v>
      </c>
      <c r="AD59">
        <v>1.1853225727269101</v>
      </c>
    </row>
    <row r="60" spans="1:30" x14ac:dyDescent="0.4">
      <c r="A60">
        <f t="shared" si="0"/>
        <v>15</v>
      </c>
      <c r="B60" t="s">
        <v>71</v>
      </c>
      <c r="C60" t="s">
        <v>29</v>
      </c>
      <c r="D60" t="s">
        <v>29</v>
      </c>
      <c r="E60" t="s">
        <v>29</v>
      </c>
      <c r="F60" t="s">
        <v>29</v>
      </c>
      <c r="G60" t="s">
        <v>29</v>
      </c>
      <c r="H60" t="s">
        <v>29</v>
      </c>
      <c r="I60" t="s">
        <v>29</v>
      </c>
      <c r="J60" t="s">
        <v>29</v>
      </c>
      <c r="K60" t="s">
        <v>29</v>
      </c>
      <c r="L60" t="s">
        <v>29</v>
      </c>
      <c r="M60" t="s">
        <v>29</v>
      </c>
      <c r="N60" t="s">
        <v>29</v>
      </c>
      <c r="O60" t="s">
        <v>29</v>
      </c>
      <c r="P60" t="s">
        <v>29</v>
      </c>
      <c r="Q60" t="s">
        <v>29</v>
      </c>
      <c r="R60">
        <v>1</v>
      </c>
      <c r="S60">
        <v>0.99</v>
      </c>
      <c r="T60">
        <v>1.02861</v>
      </c>
      <c r="U60">
        <v>1.1167618770000001</v>
      </c>
      <c r="V60">
        <v>1.2545702926218001</v>
      </c>
      <c r="W60">
        <v>1.3359407869393147</v>
      </c>
      <c r="X60">
        <v>1.3729043572804063</v>
      </c>
      <c r="Y60">
        <v>1.3828392385776687</v>
      </c>
      <c r="Z60">
        <v>1.4281894389294685</v>
      </c>
      <c r="AA60">
        <v>1.5035228117639554</v>
      </c>
      <c r="AB60">
        <v>1.6674482704908904</v>
      </c>
      <c r="AC60">
        <v>1.6058049436945292</v>
      </c>
      <c r="AD60">
        <v>1.5588085378529506</v>
      </c>
    </row>
    <row r="61" spans="1:30" x14ac:dyDescent="0.4">
      <c r="A61">
        <f t="shared" si="0"/>
        <v>15</v>
      </c>
      <c r="B61" t="s">
        <v>72</v>
      </c>
      <c r="C61" t="s">
        <v>29</v>
      </c>
      <c r="D61" t="s">
        <v>29</v>
      </c>
      <c r="E61" t="s">
        <v>29</v>
      </c>
      <c r="F61" t="s">
        <v>29</v>
      </c>
      <c r="G61" t="s">
        <v>29</v>
      </c>
      <c r="H61" t="s">
        <v>29</v>
      </c>
      <c r="I61" t="s">
        <v>29</v>
      </c>
      <c r="J61" t="s">
        <v>29</v>
      </c>
      <c r="K61" t="s">
        <v>29</v>
      </c>
      <c r="L61" t="s">
        <v>29</v>
      </c>
      <c r="M61" t="s">
        <v>29</v>
      </c>
      <c r="N61" t="s">
        <v>29</v>
      </c>
      <c r="O61" t="s">
        <v>29</v>
      </c>
      <c r="P61" t="s">
        <v>29</v>
      </c>
      <c r="Q61" t="s">
        <v>29</v>
      </c>
      <c r="R61">
        <v>1</v>
      </c>
      <c r="S61">
        <v>1.0740000000000001</v>
      </c>
      <c r="T61">
        <v>1.1277000000000001</v>
      </c>
      <c r="U61">
        <v>1.2010005000000001</v>
      </c>
      <c r="V61">
        <v>1.2142115055</v>
      </c>
      <c r="W61">
        <v>1.209354659478</v>
      </c>
      <c r="X61">
        <v>1.2625662644950322</v>
      </c>
      <c r="Y61">
        <v>1.3041046945969186</v>
      </c>
      <c r="Z61">
        <v>1.3230142126685738</v>
      </c>
      <c r="AA61">
        <v>1.3748763698051818</v>
      </c>
      <c r="AB61">
        <v>1.4078734026805062</v>
      </c>
      <c r="AC61">
        <v>1.4748881766480983</v>
      </c>
      <c r="AD61">
        <v>1.5182498890415526</v>
      </c>
    </row>
    <row r="62" spans="1:30" x14ac:dyDescent="0.4">
      <c r="A62">
        <f t="shared" si="0"/>
        <v>15</v>
      </c>
      <c r="B62" t="s">
        <v>77</v>
      </c>
      <c r="C62" t="s">
        <v>29</v>
      </c>
      <c r="D62" t="s">
        <v>29</v>
      </c>
      <c r="E62" t="s">
        <v>29</v>
      </c>
      <c r="F62" t="s">
        <v>29</v>
      </c>
      <c r="G62" t="s">
        <v>29</v>
      </c>
      <c r="H62" t="s">
        <v>29</v>
      </c>
      <c r="I62" t="s">
        <v>29</v>
      </c>
      <c r="J62" t="s">
        <v>29</v>
      </c>
      <c r="K62" t="s">
        <v>29</v>
      </c>
      <c r="L62" t="s">
        <v>29</v>
      </c>
      <c r="M62" t="s">
        <v>29</v>
      </c>
      <c r="N62" t="s">
        <v>29</v>
      </c>
      <c r="O62" t="s">
        <v>29</v>
      </c>
      <c r="P62" t="s">
        <v>29</v>
      </c>
      <c r="Q62" t="s">
        <v>29</v>
      </c>
      <c r="R62">
        <v>1</v>
      </c>
      <c r="S62">
        <v>1.0001599999999999</v>
      </c>
      <c r="T62">
        <v>1.0004570475199999</v>
      </c>
      <c r="U62">
        <v>1.0774637949041368</v>
      </c>
      <c r="V62">
        <v>1.1519535785041197</v>
      </c>
      <c r="W62">
        <v>1.2114264176131257</v>
      </c>
      <c r="X62">
        <v>1.2666863156492787</v>
      </c>
      <c r="Y62">
        <v>1.2914167566373667</v>
      </c>
      <c r="Z62">
        <v>1.3030140550692164</v>
      </c>
      <c r="AA62">
        <v>1.3940319784980992</v>
      </c>
      <c r="AB62">
        <v>1.5071994905953452</v>
      </c>
      <c r="AC62">
        <v>1.6292826493335681</v>
      </c>
      <c r="AD62">
        <v>1.5852920178015617</v>
      </c>
    </row>
    <row r="63" spans="1:30" x14ac:dyDescent="0.4">
      <c r="A63">
        <f t="shared" si="0"/>
        <v>15</v>
      </c>
      <c r="B63" t="s">
        <v>78</v>
      </c>
      <c r="C63" t="s">
        <v>29</v>
      </c>
      <c r="D63" t="s">
        <v>29</v>
      </c>
      <c r="E63" t="s">
        <v>29</v>
      </c>
      <c r="F63" t="s">
        <v>29</v>
      </c>
      <c r="G63" t="s">
        <v>29</v>
      </c>
      <c r="H63" t="s">
        <v>29</v>
      </c>
      <c r="I63" t="s">
        <v>29</v>
      </c>
      <c r="J63" t="s">
        <v>29</v>
      </c>
      <c r="K63" t="s">
        <v>29</v>
      </c>
      <c r="L63" t="s">
        <v>29</v>
      </c>
      <c r="M63" t="s">
        <v>29</v>
      </c>
      <c r="N63" t="s">
        <v>29</v>
      </c>
      <c r="O63" t="s">
        <v>29</v>
      </c>
      <c r="P63" t="s">
        <v>29</v>
      </c>
      <c r="Q63" t="s">
        <v>29</v>
      </c>
      <c r="R63">
        <v>1</v>
      </c>
      <c r="S63">
        <v>1.0316160761208413</v>
      </c>
      <c r="T63">
        <v>1.1150789251398894</v>
      </c>
      <c r="U63">
        <v>1.1721939192204291</v>
      </c>
      <c r="V63">
        <v>1.2461176286078215</v>
      </c>
      <c r="W63">
        <v>1.3147870513279476</v>
      </c>
      <c r="X63">
        <v>1.399134776469201</v>
      </c>
      <c r="Y63">
        <v>1.4807565513440457</v>
      </c>
      <c r="Z63">
        <v>1.5525112095212261</v>
      </c>
      <c r="AA63">
        <v>1.6998885786442672</v>
      </c>
      <c r="AB63">
        <v>1.9697793528007539</v>
      </c>
      <c r="AC63">
        <v>2.1648896120196985</v>
      </c>
      <c r="AD63">
        <v>2.2220393671556331</v>
      </c>
    </row>
    <row r="64" spans="1:30" x14ac:dyDescent="0.4">
      <c r="A64">
        <f t="shared" si="0"/>
        <v>16</v>
      </c>
      <c r="B64" t="s">
        <v>37</v>
      </c>
      <c r="C64" t="s">
        <v>29</v>
      </c>
      <c r="D64" t="s">
        <v>29</v>
      </c>
      <c r="E64" t="s">
        <v>29</v>
      </c>
      <c r="F64" t="s">
        <v>29</v>
      </c>
      <c r="G64" t="s">
        <v>29</v>
      </c>
      <c r="H64" t="s">
        <v>29</v>
      </c>
      <c r="I64" t="s">
        <v>29</v>
      </c>
      <c r="J64" t="s">
        <v>29</v>
      </c>
      <c r="K64" t="s">
        <v>29</v>
      </c>
      <c r="L64" t="s">
        <v>29</v>
      </c>
      <c r="M64" t="s">
        <v>29</v>
      </c>
      <c r="N64" t="s">
        <v>29</v>
      </c>
      <c r="O64" t="s">
        <v>29</v>
      </c>
      <c r="P64" t="s">
        <v>29</v>
      </c>
      <c r="Q64" t="s">
        <v>29</v>
      </c>
      <c r="R64" t="s">
        <v>29</v>
      </c>
      <c r="S64">
        <v>1</v>
      </c>
      <c r="T64">
        <v>1.3904199475065619</v>
      </c>
      <c r="U64">
        <v>1.5419947506561678</v>
      </c>
      <c r="V64">
        <v>1.3871391076115478</v>
      </c>
      <c r="W64">
        <v>1.5295275590551178</v>
      </c>
      <c r="X64">
        <v>1.6332020997375325</v>
      </c>
      <c r="Y64">
        <v>1.7637795275590549</v>
      </c>
      <c r="Z64">
        <v>1.7565616797900259</v>
      </c>
      <c r="AA64">
        <v>1.7637795275590549</v>
      </c>
      <c r="AB64">
        <v>1.7559055118110234</v>
      </c>
      <c r="AC64">
        <v>1.622047244094488</v>
      </c>
      <c r="AD64">
        <v>1.534776902887139</v>
      </c>
    </row>
    <row r="65" spans="1:30" x14ac:dyDescent="0.4">
      <c r="A65">
        <f t="shared" si="0"/>
        <v>16</v>
      </c>
      <c r="B65" t="s">
        <v>56</v>
      </c>
      <c r="C65" t="s">
        <v>29</v>
      </c>
      <c r="D65" t="s">
        <v>29</v>
      </c>
      <c r="E65" t="s">
        <v>29</v>
      </c>
      <c r="F65" t="s">
        <v>29</v>
      </c>
      <c r="G65" t="s">
        <v>29</v>
      </c>
      <c r="H65" t="s">
        <v>29</v>
      </c>
      <c r="I65" t="s">
        <v>29</v>
      </c>
      <c r="J65" t="s">
        <v>29</v>
      </c>
      <c r="K65" t="s">
        <v>29</v>
      </c>
      <c r="L65" t="s">
        <v>29</v>
      </c>
      <c r="M65" t="s">
        <v>29</v>
      </c>
      <c r="N65" t="s">
        <v>29</v>
      </c>
      <c r="O65" t="s">
        <v>29</v>
      </c>
      <c r="P65" t="s">
        <v>29</v>
      </c>
      <c r="Q65" t="s">
        <v>29</v>
      </c>
      <c r="R65" t="s">
        <v>29</v>
      </c>
      <c r="S65">
        <v>1</v>
      </c>
      <c r="T65">
        <v>1.0409999999999999</v>
      </c>
      <c r="U65">
        <v>1.0942752311064516</v>
      </c>
      <c r="V65">
        <v>1.185100075288287</v>
      </c>
      <c r="W65">
        <v>1.2729710083379451</v>
      </c>
      <c r="X65">
        <v>1.3668811807724595</v>
      </c>
      <c r="Y65">
        <v>1.4745809498023954</v>
      </c>
      <c r="Z65">
        <v>1.5875052255664257</v>
      </c>
      <c r="AA65">
        <v>1.6728549688764485</v>
      </c>
      <c r="AB65">
        <v>1.8159799230424867</v>
      </c>
      <c r="AC65">
        <v>2.0045372021089376</v>
      </c>
      <c r="AD65">
        <v>2.2126728074761424</v>
      </c>
    </row>
    <row r="66" spans="1:30" x14ac:dyDescent="0.4">
      <c r="A66">
        <f t="shared" si="0"/>
        <v>16</v>
      </c>
      <c r="B66" t="s">
        <v>58</v>
      </c>
      <c r="C66" t="s">
        <v>29</v>
      </c>
      <c r="D66" t="s">
        <v>29</v>
      </c>
      <c r="E66" t="s">
        <v>29</v>
      </c>
      <c r="F66" t="s">
        <v>29</v>
      </c>
      <c r="G66" t="s">
        <v>29</v>
      </c>
      <c r="H66" t="s">
        <v>29</v>
      </c>
      <c r="I66" t="s">
        <v>29</v>
      </c>
      <c r="J66" t="s">
        <v>29</v>
      </c>
      <c r="K66" t="s">
        <v>29</v>
      </c>
      <c r="L66" t="s">
        <v>29</v>
      </c>
      <c r="M66" t="s">
        <v>29</v>
      </c>
      <c r="N66" t="s">
        <v>29</v>
      </c>
      <c r="O66" t="s">
        <v>29</v>
      </c>
      <c r="P66" t="s">
        <v>29</v>
      </c>
      <c r="Q66" t="s">
        <v>29</v>
      </c>
      <c r="R66" t="s">
        <v>29</v>
      </c>
      <c r="S66">
        <v>1</v>
      </c>
      <c r="T66">
        <v>1.0682800345721695</v>
      </c>
      <c r="U66">
        <v>0.89628349178910949</v>
      </c>
      <c r="V66">
        <v>0.96283491789109732</v>
      </c>
      <c r="W66">
        <v>0.84269662921348309</v>
      </c>
      <c r="X66">
        <v>0.93258426966292152</v>
      </c>
      <c r="Y66">
        <v>0.94900605012964578</v>
      </c>
      <c r="Z66">
        <v>0.98098530682800356</v>
      </c>
      <c r="AA66">
        <v>0.87035436473638705</v>
      </c>
      <c r="AB66">
        <v>1.0034572169403631</v>
      </c>
      <c r="AC66">
        <v>1.2091616248919617</v>
      </c>
      <c r="AD66">
        <v>1.5471045808124453</v>
      </c>
    </row>
    <row r="67" spans="1:30" x14ac:dyDescent="0.4">
      <c r="A67">
        <f t="shared" si="0"/>
        <v>17</v>
      </c>
      <c r="B67" t="s">
        <v>30</v>
      </c>
      <c r="C67" t="s">
        <v>29</v>
      </c>
      <c r="D67" t="s">
        <v>29</v>
      </c>
      <c r="E67" t="s">
        <v>29</v>
      </c>
      <c r="F67" t="s">
        <v>29</v>
      </c>
      <c r="G67" t="s">
        <v>29</v>
      </c>
      <c r="H67" t="s">
        <v>29</v>
      </c>
      <c r="I67" t="s">
        <v>29</v>
      </c>
      <c r="J67" t="s">
        <v>29</v>
      </c>
      <c r="K67" t="s">
        <v>29</v>
      </c>
      <c r="L67" t="s">
        <v>29</v>
      </c>
      <c r="M67" t="s">
        <v>29</v>
      </c>
      <c r="N67" t="s">
        <v>29</v>
      </c>
      <c r="O67" t="s">
        <v>29</v>
      </c>
      <c r="P67" t="s">
        <v>29</v>
      </c>
      <c r="Q67" t="s">
        <v>29</v>
      </c>
      <c r="R67">
        <v>1</v>
      </c>
      <c r="S67">
        <v>1.0003</v>
      </c>
      <c r="T67">
        <v>1.0013002999999998</v>
      </c>
      <c r="U67">
        <v>1.0020012102099998</v>
      </c>
      <c r="V67">
        <v>1.0029030112991886</v>
      </c>
      <c r="W67">
        <v>1.0037053337082278</v>
      </c>
      <c r="X67">
        <v>1.0042071863750819</v>
      </c>
      <c r="Y67">
        <v>1.0037050827818943</v>
      </c>
      <c r="Z67">
        <v>1.0039058237984506</v>
      </c>
      <c r="AA67">
        <v>1.0043073861279699</v>
      </c>
      <c r="AB67">
        <v>1.0066847647420722</v>
      </c>
      <c r="AC67" t="s">
        <v>29</v>
      </c>
      <c r="AD67" t="s">
        <v>29</v>
      </c>
    </row>
    <row r="68" spans="1:30" x14ac:dyDescent="0.4">
      <c r="A68">
        <f t="shared" si="0"/>
        <v>17</v>
      </c>
      <c r="B68" t="s">
        <v>40</v>
      </c>
      <c r="C68" t="s">
        <v>29</v>
      </c>
      <c r="D68" t="s">
        <v>29</v>
      </c>
      <c r="E68" t="s">
        <v>29</v>
      </c>
      <c r="F68" t="s">
        <v>29</v>
      </c>
      <c r="G68" t="s">
        <v>29</v>
      </c>
      <c r="H68" t="s">
        <v>29</v>
      </c>
      <c r="I68" t="s">
        <v>29</v>
      </c>
      <c r="J68" t="s">
        <v>29</v>
      </c>
      <c r="K68" t="s">
        <v>29</v>
      </c>
      <c r="L68" t="s">
        <v>29</v>
      </c>
      <c r="M68" t="s">
        <v>29</v>
      </c>
      <c r="N68" t="s">
        <v>29</v>
      </c>
      <c r="O68" t="s">
        <v>29</v>
      </c>
      <c r="P68" t="s">
        <v>29</v>
      </c>
      <c r="Q68" t="s">
        <v>29</v>
      </c>
      <c r="R68">
        <v>1</v>
      </c>
      <c r="S68">
        <v>1.0269999999999999</v>
      </c>
      <c r="T68">
        <v>1.0362429999999998</v>
      </c>
      <c r="U68">
        <v>1.0227718409999997</v>
      </c>
      <c r="V68">
        <v>1.0207262973179998</v>
      </c>
      <c r="W68">
        <v>1.0258299288045898</v>
      </c>
      <c r="X68">
        <v>1.0401915478078541</v>
      </c>
      <c r="Y68">
        <v>1.0485130801903169</v>
      </c>
      <c r="Z68">
        <v>1.0432705147893653</v>
      </c>
      <c r="AA68">
        <v>1.0808282533217826</v>
      </c>
      <c r="AB68">
        <v>1.1143339291747578</v>
      </c>
      <c r="AC68" t="s">
        <v>29</v>
      </c>
      <c r="AD68" t="s">
        <v>29</v>
      </c>
    </row>
    <row r="69" spans="1:30" x14ac:dyDescent="0.4">
      <c r="A69">
        <f t="shared" si="0"/>
        <v>17</v>
      </c>
      <c r="B69" t="s">
        <v>50</v>
      </c>
      <c r="C69" t="s">
        <v>29</v>
      </c>
      <c r="D69" t="s">
        <v>29</v>
      </c>
      <c r="E69" t="s">
        <v>29</v>
      </c>
      <c r="F69" t="s">
        <v>29</v>
      </c>
      <c r="G69" t="s">
        <v>29</v>
      </c>
      <c r="H69" t="s">
        <v>29</v>
      </c>
      <c r="I69" t="s">
        <v>29</v>
      </c>
      <c r="J69" t="s">
        <v>29</v>
      </c>
      <c r="K69" t="s">
        <v>29</v>
      </c>
      <c r="L69" t="s">
        <v>29</v>
      </c>
      <c r="M69" t="s">
        <v>29</v>
      </c>
      <c r="N69" t="s">
        <v>29</v>
      </c>
      <c r="O69" t="s">
        <v>29</v>
      </c>
      <c r="P69" t="s">
        <v>29</v>
      </c>
      <c r="Q69" t="s">
        <v>29</v>
      </c>
      <c r="R69">
        <v>1</v>
      </c>
      <c r="S69">
        <v>1.0922438841699165</v>
      </c>
      <c r="T69">
        <v>1.2235920468800248</v>
      </c>
      <c r="U69">
        <v>1.4102183195755291</v>
      </c>
      <c r="V69">
        <v>1.5572384056447606</v>
      </c>
      <c r="W69">
        <v>1.5808628920765353</v>
      </c>
      <c r="X69">
        <v>1.5861458196892768</v>
      </c>
      <c r="Y69">
        <v>1.6251039402395748</v>
      </c>
      <c r="Z69">
        <v>1.7833428248476879</v>
      </c>
      <c r="AA69">
        <v>1.9184020480212114</v>
      </c>
      <c r="AB69">
        <v>3.1862962725450594</v>
      </c>
      <c r="AC69" t="s">
        <v>29</v>
      </c>
      <c r="AD69" t="s">
        <v>29</v>
      </c>
    </row>
    <row r="70" spans="1:30" x14ac:dyDescent="0.4">
      <c r="A70">
        <f t="shared" ref="A70:A87" si="1">COUNTBLANK(C70:AD70)</f>
        <v>17</v>
      </c>
      <c r="B70" t="s">
        <v>75</v>
      </c>
      <c r="C70" t="s">
        <v>29</v>
      </c>
      <c r="D70" t="s">
        <v>29</v>
      </c>
      <c r="E70" t="s">
        <v>29</v>
      </c>
      <c r="F70" t="s">
        <v>29</v>
      </c>
      <c r="G70" t="s">
        <v>29</v>
      </c>
      <c r="H70" t="s">
        <v>29</v>
      </c>
      <c r="I70" t="s">
        <v>29</v>
      </c>
      <c r="J70" t="s">
        <v>29</v>
      </c>
      <c r="K70" t="s">
        <v>29</v>
      </c>
      <c r="L70" t="s">
        <v>29</v>
      </c>
      <c r="M70" t="s">
        <v>29</v>
      </c>
      <c r="N70" t="s">
        <v>29</v>
      </c>
      <c r="O70" t="s">
        <v>29</v>
      </c>
      <c r="P70" t="s">
        <v>29</v>
      </c>
      <c r="Q70" t="s">
        <v>29</v>
      </c>
      <c r="R70" t="s">
        <v>29</v>
      </c>
      <c r="S70" t="s">
        <v>29</v>
      </c>
      <c r="T70">
        <v>1</v>
      </c>
      <c r="U70">
        <v>2.0477345577406201</v>
      </c>
      <c r="V70">
        <v>3.9994954175051793</v>
      </c>
      <c r="W70">
        <v>7.3890677838408196</v>
      </c>
      <c r="X70">
        <v>14.44710533096557</v>
      </c>
      <c r="Y70">
        <v>15.469534477084995</v>
      </c>
      <c r="Z70">
        <v>15.623806330493547</v>
      </c>
      <c r="AA70">
        <v>16.437514733766108</v>
      </c>
      <c r="AB70">
        <v>15.702454726348888</v>
      </c>
      <c r="AC70">
        <v>14.900846076284845</v>
      </c>
      <c r="AD70">
        <v>15.947474728821296</v>
      </c>
    </row>
    <row r="71" spans="1:30" x14ac:dyDescent="0.4">
      <c r="A71">
        <f t="shared" si="1"/>
        <v>18</v>
      </c>
      <c r="B71" t="s">
        <v>28</v>
      </c>
      <c r="C71" t="s">
        <v>29</v>
      </c>
      <c r="D71" t="s">
        <v>29</v>
      </c>
      <c r="E71" t="s">
        <v>29</v>
      </c>
      <c r="F71" t="s">
        <v>29</v>
      </c>
      <c r="G71" t="s">
        <v>29</v>
      </c>
      <c r="H71" t="s">
        <v>29</v>
      </c>
      <c r="I71" t="s">
        <v>29</v>
      </c>
      <c r="J71" t="s">
        <v>29</v>
      </c>
      <c r="K71" t="s">
        <v>29</v>
      </c>
      <c r="L71" t="s">
        <v>29</v>
      </c>
      <c r="M71" t="s">
        <v>29</v>
      </c>
      <c r="N71" t="s">
        <v>29</v>
      </c>
      <c r="O71" t="s">
        <v>29</v>
      </c>
      <c r="P71" t="s">
        <v>29</v>
      </c>
      <c r="Q71" t="s">
        <v>29</v>
      </c>
      <c r="R71">
        <v>1</v>
      </c>
      <c r="S71">
        <v>1.0349999999999999</v>
      </c>
      <c r="T71">
        <v>1.0660499999999999</v>
      </c>
      <c r="U71">
        <v>1.0681821</v>
      </c>
      <c r="V71">
        <v>1.0703184642000001</v>
      </c>
      <c r="W71">
        <v>1.0735294195926</v>
      </c>
      <c r="X71">
        <v>1.0421823889088495</v>
      </c>
      <c r="Y71">
        <v>1.1526537221331876</v>
      </c>
      <c r="Z71">
        <v>1.3313150490638317</v>
      </c>
      <c r="AA71">
        <v>1.2792810632007157</v>
      </c>
      <c r="AB71" t="s">
        <v>29</v>
      </c>
      <c r="AC71" t="s">
        <v>29</v>
      </c>
      <c r="AD71" t="s">
        <v>29</v>
      </c>
    </row>
    <row r="72" spans="1:30" x14ac:dyDescent="0.4">
      <c r="A72">
        <f t="shared" si="1"/>
        <v>18</v>
      </c>
      <c r="B72" t="s">
        <v>45</v>
      </c>
      <c r="C72" t="s">
        <v>29</v>
      </c>
      <c r="D72" t="s">
        <v>29</v>
      </c>
      <c r="E72" t="s">
        <v>29</v>
      </c>
      <c r="F72" t="s">
        <v>29</v>
      </c>
      <c r="G72" t="s">
        <v>29</v>
      </c>
      <c r="H72" t="s">
        <v>29</v>
      </c>
      <c r="I72" t="s">
        <v>29</v>
      </c>
      <c r="J72" t="s">
        <v>29</v>
      </c>
      <c r="K72" t="s">
        <v>29</v>
      </c>
      <c r="L72" t="s">
        <v>29</v>
      </c>
      <c r="M72" t="s">
        <v>29</v>
      </c>
      <c r="N72" t="s">
        <v>29</v>
      </c>
      <c r="O72" t="s">
        <v>29</v>
      </c>
      <c r="P72" t="s">
        <v>29</v>
      </c>
      <c r="Q72" t="s">
        <v>29</v>
      </c>
      <c r="R72" t="s">
        <v>29</v>
      </c>
      <c r="S72" t="s">
        <v>29</v>
      </c>
      <c r="T72" t="s">
        <v>29</v>
      </c>
      <c r="U72">
        <v>1</v>
      </c>
      <c r="V72">
        <v>1.0975247524752474</v>
      </c>
      <c r="W72">
        <v>1.1891089108910891</v>
      </c>
      <c r="X72">
        <v>1.2792433663366336</v>
      </c>
      <c r="Y72">
        <v>1.3250491212180973</v>
      </c>
      <c r="Z72">
        <v>1.3644585775182325</v>
      </c>
      <c r="AA72">
        <v>1.3796040677286852</v>
      </c>
      <c r="AB72">
        <v>1.4227856750485932</v>
      </c>
      <c r="AC72">
        <v>1.4626236739499539</v>
      </c>
      <c r="AD72">
        <v>1.5183496359274471</v>
      </c>
    </row>
    <row r="73" spans="1:30" x14ac:dyDescent="0.4">
      <c r="A73">
        <f t="shared" si="1"/>
        <v>20</v>
      </c>
      <c r="B73" t="s">
        <v>32</v>
      </c>
      <c r="C73" t="s">
        <v>29</v>
      </c>
      <c r="D73" t="s">
        <v>29</v>
      </c>
      <c r="E73" t="s">
        <v>29</v>
      </c>
      <c r="F73" t="s">
        <v>29</v>
      </c>
      <c r="G73" t="s">
        <v>29</v>
      </c>
      <c r="H73" t="s">
        <v>29</v>
      </c>
      <c r="I73" t="s">
        <v>29</v>
      </c>
      <c r="J73" t="s">
        <v>29</v>
      </c>
      <c r="K73" t="s">
        <v>29</v>
      </c>
      <c r="L73" t="s">
        <v>29</v>
      </c>
      <c r="M73" t="s">
        <v>29</v>
      </c>
      <c r="N73" t="s">
        <v>29</v>
      </c>
      <c r="O73" t="s">
        <v>29</v>
      </c>
      <c r="P73" t="s">
        <v>29</v>
      </c>
      <c r="Q73" t="s">
        <v>29</v>
      </c>
      <c r="R73" t="s">
        <v>29</v>
      </c>
      <c r="S73" t="s">
        <v>29</v>
      </c>
      <c r="T73" t="s">
        <v>29</v>
      </c>
      <c r="U73" t="s">
        <v>29</v>
      </c>
      <c r="V73" t="s">
        <v>29</v>
      </c>
      <c r="W73">
        <v>1</v>
      </c>
      <c r="X73">
        <v>1.0839000000000001</v>
      </c>
      <c r="Y73">
        <v>1.26068409</v>
      </c>
      <c r="Z73">
        <v>1.3166584635960001</v>
      </c>
      <c r="AA73">
        <v>1.5397004073291625</v>
      </c>
      <c r="AB73">
        <v>1.5525546363816463</v>
      </c>
      <c r="AC73">
        <v>1.6458221403205955</v>
      </c>
      <c r="AD73">
        <v>2.1202075265555611</v>
      </c>
    </row>
    <row r="74" spans="1:30" x14ac:dyDescent="0.4">
      <c r="A74">
        <f t="shared" si="1"/>
        <v>20</v>
      </c>
      <c r="B74" t="s">
        <v>44</v>
      </c>
      <c r="C74" t="s">
        <v>29</v>
      </c>
      <c r="D74" t="s">
        <v>29</v>
      </c>
      <c r="E74" t="s">
        <v>29</v>
      </c>
      <c r="F74" t="s">
        <v>29</v>
      </c>
      <c r="G74" t="s">
        <v>29</v>
      </c>
      <c r="H74" t="s">
        <v>29</v>
      </c>
      <c r="I74" t="s">
        <v>29</v>
      </c>
      <c r="J74" t="s">
        <v>29</v>
      </c>
      <c r="K74" t="s">
        <v>29</v>
      </c>
      <c r="L74" t="s">
        <v>29</v>
      </c>
      <c r="M74" t="s">
        <v>29</v>
      </c>
      <c r="N74" t="s">
        <v>29</v>
      </c>
      <c r="O74" t="s">
        <v>29</v>
      </c>
      <c r="P74" t="s">
        <v>29</v>
      </c>
      <c r="Q74" t="s">
        <v>29</v>
      </c>
      <c r="R74" t="s">
        <v>29</v>
      </c>
      <c r="S74" t="s">
        <v>29</v>
      </c>
      <c r="T74" t="s">
        <v>29</v>
      </c>
      <c r="U74" t="s">
        <v>29</v>
      </c>
      <c r="V74" t="s">
        <v>29</v>
      </c>
      <c r="W74">
        <v>1</v>
      </c>
      <c r="X74">
        <v>1.1369</v>
      </c>
      <c r="Y74">
        <v>1.2037992836431861</v>
      </c>
      <c r="Z74">
        <v>1.2314866671669793</v>
      </c>
      <c r="AA74">
        <v>1.3263111405388366</v>
      </c>
      <c r="AB74">
        <v>1.5707897764428671</v>
      </c>
      <c r="AC74">
        <v>1.8435744241169127</v>
      </c>
      <c r="AD74">
        <v>1.9273291986692851</v>
      </c>
    </row>
    <row r="75" spans="1:30" x14ac:dyDescent="0.4">
      <c r="A75">
        <f t="shared" si="1"/>
        <v>21</v>
      </c>
      <c r="B75" t="s">
        <v>66</v>
      </c>
      <c r="C75" t="s">
        <v>29</v>
      </c>
      <c r="D75" t="s">
        <v>29</v>
      </c>
      <c r="E75" t="s">
        <v>29</v>
      </c>
      <c r="F75" t="s">
        <v>29</v>
      </c>
      <c r="G75" t="s">
        <v>29</v>
      </c>
      <c r="H75" t="s">
        <v>29</v>
      </c>
      <c r="I75" t="s">
        <v>29</v>
      </c>
      <c r="J75" t="s">
        <v>29</v>
      </c>
      <c r="K75" t="s">
        <v>29</v>
      </c>
      <c r="L75" t="s">
        <v>29</v>
      </c>
      <c r="M75" t="s">
        <v>29</v>
      </c>
      <c r="N75" t="s">
        <v>29</v>
      </c>
      <c r="O75" t="s">
        <v>29</v>
      </c>
      <c r="P75" t="s">
        <v>29</v>
      </c>
      <c r="Q75" t="s">
        <v>29</v>
      </c>
      <c r="R75" t="s">
        <v>29</v>
      </c>
      <c r="S75" t="s">
        <v>29</v>
      </c>
      <c r="T75" t="s">
        <v>29</v>
      </c>
      <c r="U75" t="s">
        <v>29</v>
      </c>
      <c r="V75" t="s">
        <v>29</v>
      </c>
      <c r="W75" t="s">
        <v>29</v>
      </c>
      <c r="X75">
        <v>1</v>
      </c>
      <c r="Y75">
        <v>2.0965281862348499</v>
      </c>
      <c r="Z75">
        <v>4.6978788686304824</v>
      </c>
      <c r="AA75">
        <v>4.3041116502402739</v>
      </c>
      <c r="AB75">
        <v>4.2982563623647341</v>
      </c>
      <c r="AC75">
        <v>4.4791969743717779</v>
      </c>
      <c r="AD75">
        <v>4.5257964524287839</v>
      </c>
    </row>
    <row r="76" spans="1:30" x14ac:dyDescent="0.4">
      <c r="A76">
        <f t="shared" si="1"/>
        <v>21</v>
      </c>
      <c r="B76" t="s">
        <v>74</v>
      </c>
      <c r="C76" t="s">
        <v>29</v>
      </c>
      <c r="D76" t="s">
        <v>29</v>
      </c>
      <c r="E76" t="s">
        <v>29</v>
      </c>
      <c r="F76" t="s">
        <v>29</v>
      </c>
      <c r="G76" t="s">
        <v>29</v>
      </c>
      <c r="H76" t="s">
        <v>29</v>
      </c>
      <c r="I76" t="s">
        <v>29</v>
      </c>
      <c r="J76" t="s">
        <v>29</v>
      </c>
      <c r="K76" t="s">
        <v>29</v>
      </c>
      <c r="L76" t="s">
        <v>29</v>
      </c>
      <c r="M76" t="s">
        <v>29</v>
      </c>
      <c r="N76" t="s">
        <v>29</v>
      </c>
      <c r="O76" t="s">
        <v>29</v>
      </c>
      <c r="P76" t="s">
        <v>29</v>
      </c>
      <c r="Q76" t="s">
        <v>29</v>
      </c>
      <c r="R76" t="s">
        <v>29</v>
      </c>
      <c r="S76" t="s">
        <v>29</v>
      </c>
      <c r="T76" t="s">
        <v>29</v>
      </c>
      <c r="U76" t="s">
        <v>29</v>
      </c>
      <c r="V76" t="s">
        <v>29</v>
      </c>
      <c r="W76" t="s">
        <v>29</v>
      </c>
      <c r="X76">
        <v>1</v>
      </c>
      <c r="Y76">
        <v>1.044777562862669</v>
      </c>
      <c r="Z76">
        <v>1.1485239748549319</v>
      </c>
      <c r="AA76">
        <v>1.4976752632108312</v>
      </c>
      <c r="AB76">
        <v>2.3920262112224644</v>
      </c>
      <c r="AC76">
        <v>6.408238219864983</v>
      </c>
      <c r="AD76">
        <v>11.246458075863044</v>
      </c>
    </row>
    <row r="77" spans="1:30" x14ac:dyDescent="0.4">
      <c r="A77">
        <f t="shared" si="1"/>
        <v>21</v>
      </c>
      <c r="B77" t="s">
        <v>76</v>
      </c>
      <c r="C77" t="s">
        <v>29</v>
      </c>
      <c r="D77" t="s">
        <v>29</v>
      </c>
      <c r="E77" t="s">
        <v>29</v>
      </c>
      <c r="F77" t="s">
        <v>29</v>
      </c>
      <c r="G77" t="s">
        <v>29</v>
      </c>
      <c r="H77" t="s">
        <v>29</v>
      </c>
      <c r="I77" t="s">
        <v>29</v>
      </c>
      <c r="J77" t="s">
        <v>29</v>
      </c>
      <c r="K77" t="s">
        <v>29</v>
      </c>
      <c r="L77" t="s">
        <v>29</v>
      </c>
      <c r="M77" t="s">
        <v>29</v>
      </c>
      <c r="N77" t="s">
        <v>29</v>
      </c>
      <c r="O77" t="s">
        <v>29</v>
      </c>
      <c r="P77" t="s">
        <v>29</v>
      </c>
      <c r="Q77" t="s">
        <v>29</v>
      </c>
      <c r="R77" t="s">
        <v>29</v>
      </c>
      <c r="S77" t="s">
        <v>29</v>
      </c>
      <c r="T77" t="s">
        <v>29</v>
      </c>
      <c r="U77" t="s">
        <v>29</v>
      </c>
      <c r="V77" t="s">
        <v>29</v>
      </c>
      <c r="W77" t="s">
        <v>29</v>
      </c>
      <c r="X77">
        <v>1</v>
      </c>
      <c r="Y77">
        <v>2.0510000000000002</v>
      </c>
      <c r="Z77">
        <v>4.1655809999999995</v>
      </c>
      <c r="AA77">
        <v>8.8227005579999993</v>
      </c>
      <c r="AB77">
        <v>20.424551791769996</v>
      </c>
      <c r="AC77">
        <v>50.469067477463661</v>
      </c>
      <c r="AD77">
        <v>136.72070379644907</v>
      </c>
    </row>
    <row r="78" spans="1:30" x14ac:dyDescent="0.4">
      <c r="A78">
        <f t="shared" si="1"/>
        <v>23</v>
      </c>
      <c r="B78" t="s">
        <v>60</v>
      </c>
      <c r="C78" t="s">
        <v>29</v>
      </c>
      <c r="D78" t="s">
        <v>29</v>
      </c>
      <c r="E78" t="s">
        <v>29</v>
      </c>
      <c r="F78" t="s">
        <v>29</v>
      </c>
      <c r="G78" t="s">
        <v>29</v>
      </c>
      <c r="H78" t="s">
        <v>29</v>
      </c>
      <c r="I78" t="s">
        <v>29</v>
      </c>
      <c r="J78" t="s">
        <v>29</v>
      </c>
      <c r="K78" t="s">
        <v>29</v>
      </c>
      <c r="L78" t="s">
        <v>29</v>
      </c>
      <c r="M78" t="s">
        <v>29</v>
      </c>
      <c r="N78" t="s">
        <v>29</v>
      </c>
      <c r="O78" t="s">
        <v>29</v>
      </c>
      <c r="P78" t="s">
        <v>29</v>
      </c>
      <c r="Q78" t="s">
        <v>29</v>
      </c>
      <c r="R78" t="s">
        <v>29</v>
      </c>
      <c r="S78" t="s">
        <v>29</v>
      </c>
      <c r="T78" t="s">
        <v>29</v>
      </c>
      <c r="U78" t="s">
        <v>29</v>
      </c>
      <c r="V78" t="s">
        <v>29</v>
      </c>
      <c r="W78" t="s">
        <v>29</v>
      </c>
      <c r="X78" t="s">
        <v>29</v>
      </c>
      <c r="Y78" t="s">
        <v>29</v>
      </c>
      <c r="Z78">
        <v>1</v>
      </c>
      <c r="AA78">
        <v>1.0875999999999999</v>
      </c>
      <c r="AB78">
        <v>1.299682</v>
      </c>
      <c r="AC78">
        <v>1.3608970221999999</v>
      </c>
      <c r="AD78">
        <v>1.3566782414311798</v>
      </c>
    </row>
    <row r="79" spans="1:30" x14ac:dyDescent="0.4">
      <c r="A79">
        <f t="shared" si="1"/>
        <v>23</v>
      </c>
      <c r="B79" t="s">
        <v>73</v>
      </c>
      <c r="C79" t="s">
        <v>29</v>
      </c>
      <c r="D79" t="s">
        <v>29</v>
      </c>
      <c r="E79" t="s">
        <v>29</v>
      </c>
      <c r="F79" t="s">
        <v>29</v>
      </c>
      <c r="G79" t="s">
        <v>29</v>
      </c>
      <c r="H79" t="s">
        <v>29</v>
      </c>
      <c r="I79" t="s">
        <v>29</v>
      </c>
      <c r="J79" t="s">
        <v>29</v>
      </c>
      <c r="K79" t="s">
        <v>29</v>
      </c>
      <c r="L79" t="s">
        <v>29</v>
      </c>
      <c r="M79" t="s">
        <v>29</v>
      </c>
      <c r="N79" t="s">
        <v>29</v>
      </c>
      <c r="O79" t="s">
        <v>29</v>
      </c>
      <c r="P79" t="s">
        <v>29</v>
      </c>
      <c r="Q79" t="s">
        <v>29</v>
      </c>
      <c r="R79">
        <v>1</v>
      </c>
      <c r="S79">
        <v>1.05</v>
      </c>
      <c r="T79">
        <v>1.1000000000000001</v>
      </c>
      <c r="U79">
        <v>1.2</v>
      </c>
      <c r="V79">
        <v>1.1496</v>
      </c>
      <c r="W79" t="s">
        <v>29</v>
      </c>
      <c r="X79" t="s">
        <v>29</v>
      </c>
      <c r="Y79" t="s">
        <v>29</v>
      </c>
      <c r="Z79" t="s">
        <v>29</v>
      </c>
      <c r="AA79" t="s">
        <v>29</v>
      </c>
      <c r="AB79" t="s">
        <v>29</v>
      </c>
      <c r="AC79" t="s">
        <v>29</v>
      </c>
      <c r="AD79" t="s">
        <v>29</v>
      </c>
    </row>
    <row r="80" spans="1:30" x14ac:dyDescent="0.4">
      <c r="A80">
        <f t="shared" si="1"/>
        <v>24</v>
      </c>
      <c r="B80" t="s">
        <v>49</v>
      </c>
      <c r="C80" t="s">
        <v>29</v>
      </c>
      <c r="D80" t="s">
        <v>29</v>
      </c>
      <c r="E80" t="s">
        <v>29</v>
      </c>
      <c r="F80" t="s">
        <v>29</v>
      </c>
      <c r="G80" t="s">
        <v>29</v>
      </c>
      <c r="H80" t="s">
        <v>29</v>
      </c>
      <c r="I80" t="s">
        <v>29</v>
      </c>
      <c r="J80" t="s">
        <v>29</v>
      </c>
      <c r="K80" t="s">
        <v>29</v>
      </c>
      <c r="L80" t="s">
        <v>29</v>
      </c>
      <c r="M80" t="s">
        <v>29</v>
      </c>
      <c r="N80" t="s">
        <v>29</v>
      </c>
      <c r="O80" t="s">
        <v>29</v>
      </c>
      <c r="P80" t="s">
        <v>29</v>
      </c>
      <c r="Q80" t="s">
        <v>29</v>
      </c>
      <c r="R80">
        <v>1</v>
      </c>
      <c r="S80">
        <v>0.92900000000000005</v>
      </c>
      <c r="T80">
        <v>0.86954399999999998</v>
      </c>
      <c r="U80">
        <v>0.84345767999999999</v>
      </c>
      <c r="V80" t="s">
        <v>29</v>
      </c>
      <c r="W80" t="s">
        <v>29</v>
      </c>
      <c r="X80" t="s">
        <v>29</v>
      </c>
      <c r="Y80" t="s">
        <v>29</v>
      </c>
      <c r="Z80" t="s">
        <v>29</v>
      </c>
      <c r="AA80" t="s">
        <v>29</v>
      </c>
      <c r="AB80" t="s">
        <v>29</v>
      </c>
      <c r="AC80" t="s">
        <v>29</v>
      </c>
      <c r="AD80" t="s">
        <v>29</v>
      </c>
    </row>
    <row r="81" spans="1:30" x14ac:dyDescent="0.4">
      <c r="A81">
        <f t="shared" si="1"/>
        <v>24</v>
      </c>
      <c r="B81" t="s">
        <v>69</v>
      </c>
      <c r="C81" t="s">
        <v>29</v>
      </c>
      <c r="D81" t="s">
        <v>29</v>
      </c>
      <c r="E81" t="s">
        <v>29</v>
      </c>
      <c r="F81" t="s">
        <v>29</v>
      </c>
      <c r="G81" t="s">
        <v>29</v>
      </c>
      <c r="H81" t="s">
        <v>29</v>
      </c>
      <c r="I81" t="s">
        <v>29</v>
      </c>
      <c r="J81" t="s">
        <v>29</v>
      </c>
      <c r="K81" t="s">
        <v>29</v>
      </c>
      <c r="L81" t="s">
        <v>29</v>
      </c>
      <c r="M81" t="s">
        <v>29</v>
      </c>
      <c r="N81" t="s">
        <v>29</v>
      </c>
      <c r="O81" t="s">
        <v>29</v>
      </c>
      <c r="P81" t="s">
        <v>29</v>
      </c>
      <c r="Q81" t="s">
        <v>29</v>
      </c>
      <c r="R81">
        <v>1</v>
      </c>
      <c r="S81">
        <v>1.0740335077448135</v>
      </c>
      <c r="T81">
        <v>1.1666331134823043</v>
      </c>
      <c r="U81">
        <v>1.2724537031500545</v>
      </c>
      <c r="V81" t="s">
        <v>29</v>
      </c>
      <c r="W81" t="s">
        <v>29</v>
      </c>
      <c r="X81" t="s">
        <v>29</v>
      </c>
      <c r="Y81" t="s">
        <v>29</v>
      </c>
      <c r="Z81" t="s">
        <v>29</v>
      </c>
      <c r="AA81" t="s">
        <v>29</v>
      </c>
      <c r="AB81" t="s">
        <v>29</v>
      </c>
      <c r="AC81" t="s">
        <v>29</v>
      </c>
      <c r="AD81" t="s">
        <v>29</v>
      </c>
    </row>
    <row r="82" spans="1:30" x14ac:dyDescent="0.4">
      <c r="A82">
        <f t="shared" si="1"/>
        <v>25</v>
      </c>
      <c r="B82" t="s">
        <v>67</v>
      </c>
      <c r="C82" t="s">
        <v>29</v>
      </c>
      <c r="D82" t="s">
        <v>29</v>
      </c>
      <c r="E82" t="s">
        <v>29</v>
      </c>
      <c r="F82" t="s">
        <v>29</v>
      </c>
      <c r="G82" t="s">
        <v>29</v>
      </c>
      <c r="H82" t="s">
        <v>29</v>
      </c>
      <c r="I82" t="s">
        <v>29</v>
      </c>
      <c r="J82" t="s">
        <v>29</v>
      </c>
      <c r="K82" t="s">
        <v>29</v>
      </c>
      <c r="L82" t="s">
        <v>29</v>
      </c>
      <c r="M82" t="s">
        <v>29</v>
      </c>
      <c r="N82" t="s">
        <v>29</v>
      </c>
      <c r="O82" t="s">
        <v>29</v>
      </c>
      <c r="P82" t="s">
        <v>29</v>
      </c>
      <c r="Q82" t="s">
        <v>29</v>
      </c>
      <c r="R82" t="s">
        <v>29</v>
      </c>
      <c r="S82" t="s">
        <v>29</v>
      </c>
      <c r="T82" t="s">
        <v>29</v>
      </c>
      <c r="U82" t="s">
        <v>29</v>
      </c>
      <c r="V82" t="s">
        <v>29</v>
      </c>
      <c r="W82" t="s">
        <v>29</v>
      </c>
      <c r="X82" t="s">
        <v>29</v>
      </c>
      <c r="Y82" t="s">
        <v>29</v>
      </c>
      <c r="Z82" t="s">
        <v>29</v>
      </c>
      <c r="AA82" t="s">
        <v>29</v>
      </c>
      <c r="AB82">
        <v>1</v>
      </c>
      <c r="AC82">
        <v>1.1143000000000001</v>
      </c>
      <c r="AD82">
        <v>1.1165286000000001</v>
      </c>
    </row>
    <row r="83" spans="1:30" x14ac:dyDescent="0.4">
      <c r="A83">
        <f t="shared" si="1"/>
        <v>26</v>
      </c>
      <c r="B83" t="s">
        <v>35</v>
      </c>
      <c r="C83" t="s">
        <v>29</v>
      </c>
      <c r="D83" t="s">
        <v>29</v>
      </c>
      <c r="E83" t="s">
        <v>29</v>
      </c>
      <c r="F83" t="s">
        <v>29</v>
      </c>
      <c r="G83" t="s">
        <v>29</v>
      </c>
      <c r="H83" t="s">
        <v>29</v>
      </c>
      <c r="I83" t="s">
        <v>29</v>
      </c>
      <c r="J83" t="s">
        <v>29</v>
      </c>
      <c r="K83" t="s">
        <v>29</v>
      </c>
      <c r="L83" t="s">
        <v>29</v>
      </c>
      <c r="M83" t="s">
        <v>29</v>
      </c>
      <c r="N83" t="s">
        <v>29</v>
      </c>
      <c r="O83" t="s">
        <v>29</v>
      </c>
      <c r="P83" t="s">
        <v>29</v>
      </c>
      <c r="Q83" t="s">
        <v>29</v>
      </c>
      <c r="R83" t="s">
        <v>29</v>
      </c>
      <c r="S83" t="s">
        <v>29</v>
      </c>
      <c r="T83" t="s">
        <v>29</v>
      </c>
      <c r="U83" t="s">
        <v>29</v>
      </c>
      <c r="V83" t="s">
        <v>29</v>
      </c>
      <c r="W83" t="s">
        <v>29</v>
      </c>
      <c r="X83" t="s">
        <v>29</v>
      </c>
      <c r="Y83" t="s">
        <v>29</v>
      </c>
      <c r="Z83" t="s">
        <v>29</v>
      </c>
      <c r="AA83" t="s">
        <v>29</v>
      </c>
      <c r="AB83" t="s">
        <v>29</v>
      </c>
      <c r="AC83">
        <v>1</v>
      </c>
      <c r="AD83">
        <v>0.97650921763564191</v>
      </c>
    </row>
    <row r="84" spans="1:30" x14ac:dyDescent="0.4">
      <c r="A84">
        <f t="shared" si="1"/>
        <v>26</v>
      </c>
      <c r="B84" t="s">
        <v>47</v>
      </c>
      <c r="C84" t="s">
        <v>29</v>
      </c>
      <c r="D84" t="s">
        <v>29</v>
      </c>
      <c r="E84" t="s">
        <v>29</v>
      </c>
      <c r="F84" t="s">
        <v>29</v>
      </c>
      <c r="G84" t="s">
        <v>29</v>
      </c>
      <c r="H84" t="s">
        <v>29</v>
      </c>
      <c r="I84" t="s">
        <v>29</v>
      </c>
      <c r="J84" t="s">
        <v>29</v>
      </c>
      <c r="K84" t="s">
        <v>29</v>
      </c>
      <c r="L84" t="s">
        <v>29</v>
      </c>
      <c r="M84" t="s">
        <v>29</v>
      </c>
      <c r="N84" t="s">
        <v>29</v>
      </c>
      <c r="O84" t="s">
        <v>29</v>
      </c>
      <c r="P84" t="s">
        <v>29</v>
      </c>
      <c r="Q84" t="s">
        <v>29</v>
      </c>
      <c r="R84" t="s">
        <v>29</v>
      </c>
      <c r="S84" t="s">
        <v>29</v>
      </c>
      <c r="T84" t="s">
        <v>29</v>
      </c>
      <c r="U84" t="s">
        <v>29</v>
      </c>
      <c r="V84" t="s">
        <v>29</v>
      </c>
      <c r="W84" t="s">
        <v>29</v>
      </c>
      <c r="X84" t="s">
        <v>29</v>
      </c>
      <c r="Y84" t="s">
        <v>29</v>
      </c>
      <c r="Z84" t="s">
        <v>29</v>
      </c>
      <c r="AA84" t="s">
        <v>29</v>
      </c>
      <c r="AB84" t="s">
        <v>29</v>
      </c>
      <c r="AC84">
        <v>1</v>
      </c>
      <c r="AD84">
        <v>1.0409999999999999</v>
      </c>
    </row>
    <row r="85" spans="1:30" x14ac:dyDescent="0.4">
      <c r="A85">
        <f t="shared" si="1"/>
        <v>26</v>
      </c>
      <c r="B85" t="s">
        <v>68</v>
      </c>
      <c r="C85" t="s">
        <v>29</v>
      </c>
      <c r="D85" t="s">
        <v>29</v>
      </c>
      <c r="E85" t="s">
        <v>29</v>
      </c>
      <c r="F85" t="s">
        <v>29</v>
      </c>
      <c r="G85" t="s">
        <v>29</v>
      </c>
      <c r="H85" t="s">
        <v>29</v>
      </c>
      <c r="I85" t="s">
        <v>29</v>
      </c>
      <c r="J85" t="s">
        <v>29</v>
      </c>
      <c r="K85" t="s">
        <v>29</v>
      </c>
      <c r="L85" t="s">
        <v>29</v>
      </c>
      <c r="M85" t="s">
        <v>29</v>
      </c>
      <c r="N85" t="s">
        <v>29</v>
      </c>
      <c r="O85" t="s">
        <v>29</v>
      </c>
      <c r="P85" t="s">
        <v>29</v>
      </c>
      <c r="Q85" t="s">
        <v>29</v>
      </c>
      <c r="R85" t="s">
        <v>29</v>
      </c>
      <c r="S85" t="s">
        <v>29</v>
      </c>
      <c r="T85" t="s">
        <v>29</v>
      </c>
      <c r="U85" t="s">
        <v>29</v>
      </c>
      <c r="V85" t="s">
        <v>29</v>
      </c>
      <c r="W85" t="s">
        <v>29</v>
      </c>
      <c r="X85" t="s">
        <v>29</v>
      </c>
      <c r="Y85" t="s">
        <v>29</v>
      </c>
      <c r="Z85" t="s">
        <v>29</v>
      </c>
      <c r="AA85" t="s">
        <v>29</v>
      </c>
      <c r="AB85" t="s">
        <v>29</v>
      </c>
      <c r="AC85">
        <v>1</v>
      </c>
      <c r="AD85">
        <v>1.0111173158477134</v>
      </c>
    </row>
    <row r="86" spans="1:30" x14ac:dyDescent="0.4">
      <c r="A86">
        <f t="shared" si="1"/>
        <v>27</v>
      </c>
      <c r="B86" t="s">
        <v>55</v>
      </c>
      <c r="C86" t="s">
        <v>29</v>
      </c>
      <c r="D86" t="s">
        <v>29</v>
      </c>
      <c r="E86" t="s">
        <v>29</v>
      </c>
      <c r="F86" t="s">
        <v>29</v>
      </c>
      <c r="G86" t="s">
        <v>29</v>
      </c>
      <c r="H86" t="s">
        <v>29</v>
      </c>
      <c r="I86" t="s">
        <v>29</v>
      </c>
      <c r="J86" t="s">
        <v>29</v>
      </c>
      <c r="K86" t="s">
        <v>29</v>
      </c>
      <c r="L86" t="s">
        <v>29</v>
      </c>
      <c r="M86" t="s">
        <v>29</v>
      </c>
      <c r="N86" t="s">
        <v>29</v>
      </c>
      <c r="O86" t="s">
        <v>29</v>
      </c>
      <c r="P86" t="s">
        <v>29</v>
      </c>
      <c r="Q86" t="s">
        <v>29</v>
      </c>
      <c r="R86" t="s">
        <v>29</v>
      </c>
      <c r="S86" t="s">
        <v>29</v>
      </c>
      <c r="T86" t="s">
        <v>29</v>
      </c>
      <c r="U86" t="s">
        <v>29</v>
      </c>
      <c r="V86" t="s">
        <v>29</v>
      </c>
      <c r="W86" t="s">
        <v>29</v>
      </c>
      <c r="X86" t="s">
        <v>29</v>
      </c>
      <c r="Y86" t="s">
        <v>29</v>
      </c>
      <c r="Z86" t="s">
        <v>29</v>
      </c>
      <c r="AA86" t="s">
        <v>29</v>
      </c>
      <c r="AB86" t="s">
        <v>29</v>
      </c>
      <c r="AC86" t="s">
        <v>29</v>
      </c>
      <c r="AD86">
        <v>1</v>
      </c>
    </row>
    <row r="87" spans="1:30" x14ac:dyDescent="0.4">
      <c r="A87">
        <f t="shared" si="1"/>
        <v>27</v>
      </c>
      <c r="B87" t="s">
        <v>57</v>
      </c>
      <c r="C87" t="s">
        <v>29</v>
      </c>
      <c r="D87" t="s">
        <v>29</v>
      </c>
      <c r="E87" t="s">
        <v>29</v>
      </c>
      <c r="F87" t="s">
        <v>29</v>
      </c>
      <c r="G87" t="s">
        <v>29</v>
      </c>
      <c r="H87" t="s">
        <v>29</v>
      </c>
      <c r="I87" t="s">
        <v>29</v>
      </c>
      <c r="J87" t="s">
        <v>29</v>
      </c>
      <c r="K87" t="s">
        <v>29</v>
      </c>
      <c r="L87" t="s">
        <v>29</v>
      </c>
      <c r="M87" t="s">
        <v>29</v>
      </c>
      <c r="N87" t="s">
        <v>29</v>
      </c>
      <c r="O87" t="s">
        <v>29</v>
      </c>
      <c r="P87" t="s">
        <v>29</v>
      </c>
      <c r="Q87" t="s">
        <v>29</v>
      </c>
      <c r="R87" t="s">
        <v>29</v>
      </c>
      <c r="S87" t="s">
        <v>29</v>
      </c>
      <c r="T87" t="s">
        <v>29</v>
      </c>
      <c r="U87" t="s">
        <v>29</v>
      </c>
      <c r="V87" t="s">
        <v>29</v>
      </c>
      <c r="W87" t="s">
        <v>29</v>
      </c>
      <c r="X87" t="s">
        <v>29</v>
      </c>
      <c r="Y87" t="s">
        <v>29</v>
      </c>
      <c r="Z87" t="s">
        <v>29</v>
      </c>
      <c r="AA87" t="s">
        <v>29</v>
      </c>
      <c r="AB87" t="s">
        <v>29</v>
      </c>
      <c r="AC87" t="s">
        <v>29</v>
      </c>
      <c r="AD87">
        <v>1</v>
      </c>
    </row>
  </sheetData>
  <sortState xmlns:xlrd2="http://schemas.microsoft.com/office/spreadsheetml/2017/richdata2" ref="A38:AD87">
    <sortCondition ref="A38:A8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81"/>
  <sheetViews>
    <sheetView topLeftCell="AR49" workbookViewId="0">
      <selection activeCell="BK81" sqref="BK81"/>
    </sheetView>
  </sheetViews>
  <sheetFormatPr defaultColWidth="9" defaultRowHeight="13.5" x14ac:dyDescent="0.4"/>
  <cols>
    <col min="1" max="1" width="9" style="8"/>
    <col min="31" max="31" width="11.87890625" customWidth="1"/>
    <col min="32" max="32" width="10.3515625" bestFit="1" customWidth="1"/>
    <col min="35" max="35" width="11.3515625" bestFit="1" customWidth="1"/>
    <col min="36" max="36" width="12.3515625" bestFit="1" customWidth="1"/>
    <col min="37" max="37" width="11.3515625" bestFit="1" customWidth="1"/>
    <col min="41" max="41" width="10.76171875" bestFit="1" customWidth="1"/>
    <col min="42" max="42" width="12.3515625" customWidth="1"/>
    <col min="43" max="43" width="12.1171875" customWidth="1"/>
    <col min="45" max="45" width="11.3515625" bestFit="1" customWidth="1"/>
    <col min="50" max="50" width="13.3515625" customWidth="1"/>
    <col min="51" max="51" width="11.87890625" customWidth="1"/>
    <col min="63" max="63" width="14.87890625" customWidth="1"/>
    <col min="64" max="64" width="29.1171875" bestFit="1" customWidth="1"/>
  </cols>
  <sheetData>
    <row r="1" spans="1:48" ht="40.5" x14ac:dyDescent="0.4">
      <c r="A1" s="7" t="s">
        <v>79</v>
      </c>
      <c r="B1" s="5" t="s">
        <v>28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  <c r="N1" s="5" t="s">
        <v>41</v>
      </c>
      <c r="O1" s="5" t="s">
        <v>42</v>
      </c>
      <c r="P1" s="5" t="s">
        <v>43</v>
      </c>
      <c r="Q1" s="5" t="s">
        <v>44</v>
      </c>
      <c r="R1" s="5" t="s">
        <v>45</v>
      </c>
      <c r="S1" s="5" t="s">
        <v>46</v>
      </c>
      <c r="T1" s="5" t="s">
        <v>47</v>
      </c>
      <c r="U1" s="5" t="s">
        <v>48</v>
      </c>
      <c r="V1" s="5" t="s">
        <v>49</v>
      </c>
      <c r="W1" s="5" t="s">
        <v>50</v>
      </c>
      <c r="X1" s="5" t="s">
        <v>51</v>
      </c>
      <c r="Y1" s="5" t="s">
        <v>52</v>
      </c>
      <c r="Z1" s="5" t="s">
        <v>53</v>
      </c>
      <c r="AA1" s="5" t="s">
        <v>54</v>
      </c>
      <c r="AB1" s="5" t="s">
        <v>56</v>
      </c>
      <c r="AC1" s="5" t="s">
        <v>58</v>
      </c>
      <c r="AD1" s="5" t="s">
        <v>59</v>
      </c>
      <c r="AE1" s="5" t="s">
        <v>60</v>
      </c>
      <c r="AF1" s="5" t="s">
        <v>61</v>
      </c>
      <c r="AG1" s="5" t="s">
        <v>62</v>
      </c>
      <c r="AH1" s="5" t="s">
        <v>63</v>
      </c>
      <c r="AI1" s="5" t="s">
        <v>64</v>
      </c>
      <c r="AJ1" s="5" t="s">
        <v>65</v>
      </c>
      <c r="AK1" s="5" t="s">
        <v>66</v>
      </c>
      <c r="AL1" s="5" t="s">
        <v>67</v>
      </c>
      <c r="AM1" s="5" t="s">
        <v>68</v>
      </c>
      <c r="AN1" s="5" t="s">
        <v>69</v>
      </c>
      <c r="AO1" s="5" t="s">
        <v>70</v>
      </c>
      <c r="AP1" s="5" t="s">
        <v>71</v>
      </c>
      <c r="AQ1" s="5" t="s">
        <v>72</v>
      </c>
      <c r="AR1" s="5" t="s">
        <v>73</v>
      </c>
      <c r="AS1" s="5" t="s">
        <v>74</v>
      </c>
      <c r="AT1" s="5" t="s">
        <v>75</v>
      </c>
      <c r="AU1" s="5" t="s">
        <v>77</v>
      </c>
      <c r="AV1" s="5" t="s">
        <v>78</v>
      </c>
    </row>
    <row r="2" spans="1:48" x14ac:dyDescent="0.4">
      <c r="A2" s="8">
        <v>1996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1:48" x14ac:dyDescent="0.4">
      <c r="A3" s="8">
        <v>1997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>
        <v>7.0067264573991004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spans="1:48" x14ac:dyDescent="0.4">
      <c r="A4" s="8">
        <v>1998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>
        <v>7.0193818753274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</row>
    <row r="5" spans="1:48" x14ac:dyDescent="0.4">
      <c r="A5" s="8">
        <v>1999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>
        <v>-1.8600097895252199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  <row r="6" spans="1:48" x14ac:dyDescent="0.4">
      <c r="A6" s="8">
        <v>2000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>
        <v>-6.2344139650872803</v>
      </c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</row>
    <row r="7" spans="1:48" x14ac:dyDescent="0.4">
      <c r="A7" s="8">
        <v>2001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>
        <v>7.71</v>
      </c>
      <c r="O7" s="6"/>
      <c r="P7" s="6"/>
      <c r="Q7" s="6"/>
      <c r="R7" s="6"/>
      <c r="S7" s="6"/>
      <c r="T7" s="6"/>
      <c r="U7" s="6">
        <v>0.15957446808512199</v>
      </c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</row>
    <row r="8" spans="1:48" x14ac:dyDescent="0.4">
      <c r="A8" s="8">
        <v>2002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>
        <v>9.7200000000000006</v>
      </c>
      <c r="O8" s="6"/>
      <c r="P8" s="6"/>
      <c r="Q8" s="6"/>
      <c r="R8" s="6"/>
      <c r="S8" s="6"/>
      <c r="T8" s="6"/>
      <c r="U8" s="6">
        <v>2.49601699415825</v>
      </c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</row>
    <row r="9" spans="1:48" x14ac:dyDescent="0.4">
      <c r="A9" s="8">
        <v>2003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>
        <v>12.21</v>
      </c>
      <c r="O9" s="6"/>
      <c r="P9" s="6"/>
      <c r="Q9" s="6"/>
      <c r="R9" s="6"/>
      <c r="S9" s="6"/>
      <c r="T9" s="6"/>
      <c r="U9" s="6">
        <v>-6.1139896373057097</v>
      </c>
      <c r="V9" s="6"/>
      <c r="W9" s="6"/>
      <c r="X9" s="6"/>
      <c r="Y9" s="6"/>
      <c r="Z9" s="6">
        <v>17.4501992031872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r="10" spans="1:48" x14ac:dyDescent="0.4">
      <c r="A10" s="8">
        <v>2004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>
        <v>15.35</v>
      </c>
      <c r="O10" s="6"/>
      <c r="P10" s="6"/>
      <c r="Q10" s="6"/>
      <c r="R10" s="6"/>
      <c r="S10" s="6"/>
      <c r="T10" s="6"/>
      <c r="U10" s="6">
        <v>-1.32450331125826</v>
      </c>
      <c r="V10" s="6"/>
      <c r="W10" s="6"/>
      <c r="X10" s="6"/>
      <c r="Y10" s="6"/>
      <c r="Z10" s="6">
        <v>26.295793758480301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</row>
    <row r="11" spans="1:48" x14ac:dyDescent="0.4">
      <c r="A11" s="8">
        <v>2005</v>
      </c>
      <c r="B11" s="6"/>
      <c r="C11" s="6">
        <v>0.02</v>
      </c>
      <c r="D11" s="6"/>
      <c r="E11" s="6"/>
      <c r="F11" s="6"/>
      <c r="G11" s="6">
        <v>8.64</v>
      </c>
      <c r="H11" s="6"/>
      <c r="I11" s="6"/>
      <c r="J11" s="6"/>
      <c r="K11" s="6"/>
      <c r="L11" s="6"/>
      <c r="M11" s="6"/>
      <c r="N11" s="6">
        <v>14.73</v>
      </c>
      <c r="O11" s="6">
        <v>-0.9</v>
      </c>
      <c r="P11" s="6"/>
      <c r="Q11" s="6"/>
      <c r="R11" s="6"/>
      <c r="S11" s="6">
        <v>4.9000000000000004</v>
      </c>
      <c r="T11" s="6"/>
      <c r="U11" s="6">
        <v>4.4183445190156396</v>
      </c>
      <c r="V11" s="6"/>
      <c r="W11" s="6"/>
      <c r="X11" s="6"/>
      <c r="Y11" s="6"/>
      <c r="Z11" s="6">
        <v>62.870648904168398</v>
      </c>
      <c r="AA11" s="6">
        <v>9.5781023023475704</v>
      </c>
      <c r="AB11" s="6"/>
      <c r="AC11" s="6"/>
      <c r="AD11" s="6"/>
      <c r="AE11" s="6"/>
      <c r="AF11" s="6"/>
      <c r="AG11" s="6"/>
      <c r="AH11" s="6"/>
      <c r="AI11" s="6">
        <v>3.63635774808834</v>
      </c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>
        <v>11.7646428868721</v>
      </c>
    </row>
    <row r="12" spans="1:48" x14ac:dyDescent="0.4">
      <c r="A12" s="8">
        <v>2006</v>
      </c>
      <c r="B12" s="6"/>
      <c r="C12" s="6">
        <v>0.09</v>
      </c>
      <c r="D12" s="6">
        <v>4.0999999999999996</v>
      </c>
      <c r="E12" s="6"/>
      <c r="F12" s="6"/>
      <c r="G12" s="6">
        <v>13.66</v>
      </c>
      <c r="H12" s="6"/>
      <c r="I12" s="6"/>
      <c r="J12" s="6"/>
      <c r="K12" s="6">
        <v>14.3</v>
      </c>
      <c r="L12" s="6"/>
      <c r="M12" s="6"/>
      <c r="N12" s="6">
        <v>9.57</v>
      </c>
      <c r="O12" s="6">
        <v>0.1</v>
      </c>
      <c r="P12" s="6"/>
      <c r="Q12" s="6"/>
      <c r="R12" s="6"/>
      <c r="S12" s="6">
        <v>4.0999999999999996</v>
      </c>
      <c r="T12" s="6"/>
      <c r="U12" s="6">
        <v>-4.33851098018211</v>
      </c>
      <c r="V12" s="6">
        <v>5.72609208972845</v>
      </c>
      <c r="W12" s="6"/>
      <c r="X12" s="6"/>
      <c r="Y12" s="6"/>
      <c r="Z12" s="6">
        <v>37.316410939204303</v>
      </c>
      <c r="AA12" s="6">
        <v>0.95251236553046503</v>
      </c>
      <c r="AB12" s="6"/>
      <c r="AC12" s="6"/>
      <c r="AD12" s="6"/>
      <c r="AE12" s="6"/>
      <c r="AF12" s="6">
        <v>-5.06951513624381</v>
      </c>
      <c r="AG12" s="6"/>
      <c r="AH12" s="6"/>
      <c r="AI12" s="6">
        <v>0.91576798009498395</v>
      </c>
      <c r="AJ12" s="6"/>
      <c r="AK12" s="6"/>
      <c r="AL12" s="6"/>
      <c r="AM12" s="6"/>
      <c r="AN12" s="6"/>
      <c r="AO12" s="6"/>
      <c r="AP12" s="6">
        <v>10.5</v>
      </c>
      <c r="AQ12" s="6"/>
      <c r="AR12" s="6"/>
      <c r="AS12" s="6"/>
      <c r="AT12" s="6"/>
      <c r="AU12" s="6"/>
      <c r="AV12" s="6">
        <v>5.0550555261808299</v>
      </c>
    </row>
    <row r="13" spans="1:48" x14ac:dyDescent="0.4">
      <c r="A13" s="8">
        <v>2007</v>
      </c>
      <c r="B13" s="6"/>
      <c r="C13" s="6">
        <v>0.13</v>
      </c>
      <c r="D13" s="6">
        <v>4.7</v>
      </c>
      <c r="E13" s="6"/>
      <c r="F13" s="6"/>
      <c r="G13" s="6">
        <v>19.43</v>
      </c>
      <c r="H13" s="6"/>
      <c r="I13" s="6"/>
      <c r="J13" s="6"/>
      <c r="K13" s="6">
        <v>14</v>
      </c>
      <c r="L13" s="6">
        <v>-0.37240649614633797</v>
      </c>
      <c r="M13" s="6">
        <v>4.0999999999999996</v>
      </c>
      <c r="N13" s="6">
        <v>5.45</v>
      </c>
      <c r="O13" s="6">
        <v>-0.2</v>
      </c>
      <c r="P13" s="6"/>
      <c r="Q13" s="6"/>
      <c r="R13" s="6"/>
      <c r="S13" s="6">
        <v>1.7</v>
      </c>
      <c r="T13" s="6"/>
      <c r="U13" s="6">
        <v>3.1914893617021298</v>
      </c>
      <c r="V13" s="10">
        <f>AVERAGE(V12,V14)</f>
        <v>4.1630460448642248</v>
      </c>
      <c r="W13" s="6"/>
      <c r="X13" s="6"/>
      <c r="Y13" s="6"/>
      <c r="Z13" s="6">
        <v>17.7</v>
      </c>
      <c r="AA13" s="6">
        <v>0.101183506991957</v>
      </c>
      <c r="AB13" s="6"/>
      <c r="AC13" s="6"/>
      <c r="AD13" s="6"/>
      <c r="AE13" s="6"/>
      <c r="AF13" s="6">
        <v>11.004273555372301</v>
      </c>
      <c r="AG13" s="6"/>
      <c r="AH13" s="6"/>
      <c r="AI13" s="6">
        <v>1.6938034998771301</v>
      </c>
      <c r="AJ13" s="6"/>
      <c r="AK13" s="6"/>
      <c r="AL13" s="6"/>
      <c r="AM13" s="6"/>
      <c r="AN13" s="6"/>
      <c r="AO13" s="6">
        <v>9.9</v>
      </c>
      <c r="AP13" s="6">
        <v>11.31</v>
      </c>
      <c r="AQ13" s="6"/>
      <c r="AR13" s="6"/>
      <c r="AS13" s="6"/>
      <c r="AT13" s="6"/>
      <c r="AU13" s="6"/>
      <c r="AV13" s="6">
        <v>-2.1913961902598098</v>
      </c>
    </row>
    <row r="14" spans="1:48" x14ac:dyDescent="0.4">
      <c r="A14" s="8">
        <v>2008</v>
      </c>
      <c r="B14" s="6"/>
      <c r="C14" s="6">
        <v>-0.04</v>
      </c>
      <c r="D14" s="6">
        <v>1.1000000000000001</v>
      </c>
      <c r="E14" s="6"/>
      <c r="F14" s="6">
        <v>4.8590367849999998</v>
      </c>
      <c r="G14" s="6">
        <v>23.72</v>
      </c>
      <c r="H14" s="6"/>
      <c r="I14" s="6"/>
      <c r="J14" s="6"/>
      <c r="K14" s="6">
        <v>1.2</v>
      </c>
      <c r="L14" s="6">
        <v>-10.390754310967401</v>
      </c>
      <c r="M14" s="6">
        <v>-3.9</v>
      </c>
      <c r="N14" s="6">
        <v>-3.31</v>
      </c>
      <c r="O14" s="6">
        <v>3.3</v>
      </c>
      <c r="P14" s="6">
        <v>0.59110870697288898</v>
      </c>
      <c r="Q14" s="6"/>
      <c r="R14" s="6"/>
      <c r="S14" s="6">
        <v>2.6</v>
      </c>
      <c r="T14" s="6"/>
      <c r="U14" s="6">
        <v>10.5805751492132</v>
      </c>
      <c r="V14" s="6">
        <v>2.6</v>
      </c>
      <c r="W14" s="6">
        <v>-11.0539845758355</v>
      </c>
      <c r="X14" s="6"/>
      <c r="Y14" s="6"/>
      <c r="Z14" s="6">
        <v>-2.5</v>
      </c>
      <c r="AA14" s="6">
        <v>-4.3581619438755297</v>
      </c>
      <c r="AB14" s="6"/>
      <c r="AC14" s="6"/>
      <c r="AD14" s="6"/>
      <c r="AE14" s="6"/>
      <c r="AF14" s="6">
        <v>24.501660788188399</v>
      </c>
      <c r="AG14" s="6"/>
      <c r="AH14" s="6">
        <v>-4.0522241189277404</v>
      </c>
      <c r="AI14" s="10">
        <f>AVERAGE(AI13,AI15)</f>
        <v>1.9878221241986349</v>
      </c>
      <c r="AJ14" s="6"/>
      <c r="AK14" s="6"/>
      <c r="AL14" s="6"/>
      <c r="AM14" s="6"/>
      <c r="AN14" s="6">
        <v>-0.35903346847488998</v>
      </c>
      <c r="AO14" s="6">
        <v>-1.5</v>
      </c>
      <c r="AP14" s="6">
        <v>2.9</v>
      </c>
      <c r="AQ14" s="6"/>
      <c r="AR14" s="6"/>
      <c r="AS14" s="6"/>
      <c r="AT14" s="6"/>
      <c r="AU14" s="6"/>
      <c r="AV14" s="6">
        <v>-9.3285133186062996</v>
      </c>
    </row>
    <row r="15" spans="1:48" x14ac:dyDescent="0.4">
      <c r="A15" s="8">
        <v>2009</v>
      </c>
      <c r="B15" s="6"/>
      <c r="C15" s="6">
        <v>0.14000000000000001</v>
      </c>
      <c r="D15" s="6">
        <v>3.9</v>
      </c>
      <c r="E15" s="6"/>
      <c r="F15" s="6">
        <v>-0.337541217</v>
      </c>
      <c r="G15" s="6">
        <v>25.99</v>
      </c>
      <c r="H15" s="6"/>
      <c r="I15" s="6">
        <v>22.2</v>
      </c>
      <c r="J15" s="6"/>
      <c r="K15" s="6">
        <v>-5</v>
      </c>
      <c r="L15" s="6">
        <v>-4.00120200452535</v>
      </c>
      <c r="M15" s="6">
        <v>7.9</v>
      </c>
      <c r="N15" s="6">
        <v>-3.23</v>
      </c>
      <c r="O15" s="6">
        <v>-0.7</v>
      </c>
      <c r="P15" s="6">
        <v>-4.0009132303126798</v>
      </c>
      <c r="Q15" s="6"/>
      <c r="R15" s="6"/>
      <c r="S15" s="6">
        <v>2.6</v>
      </c>
      <c r="T15" s="6"/>
      <c r="U15" s="6">
        <v>19.872423945044201</v>
      </c>
      <c r="V15" s="6">
        <v>-1.1000000000000001</v>
      </c>
      <c r="W15" s="6">
        <v>-7.4699041566442599</v>
      </c>
      <c r="X15" s="6">
        <v>1.5</v>
      </c>
      <c r="Y15" s="6"/>
      <c r="Z15" s="6">
        <v>-31.1</v>
      </c>
      <c r="AA15" s="6">
        <v>-1.4157191411592001</v>
      </c>
      <c r="AB15" s="6"/>
      <c r="AC15" s="6"/>
      <c r="AD15" s="6"/>
      <c r="AE15" s="6"/>
      <c r="AF15" s="6">
        <v>-7.9170351909900996</v>
      </c>
      <c r="AG15" s="6">
        <v>14.6</v>
      </c>
      <c r="AH15" s="6">
        <v>-6.2512306232376798</v>
      </c>
      <c r="AI15" s="6">
        <v>2.28184074852014</v>
      </c>
      <c r="AJ15" s="6"/>
      <c r="AK15" s="6"/>
      <c r="AL15" s="6"/>
      <c r="AM15" s="6"/>
      <c r="AN15" s="6">
        <v>5.9353833092262098</v>
      </c>
      <c r="AO15" s="6">
        <v>-6.7</v>
      </c>
      <c r="AP15" s="6">
        <v>2</v>
      </c>
      <c r="AQ15" s="6">
        <v>2.5</v>
      </c>
      <c r="AR15" s="6"/>
      <c r="AS15" s="6"/>
      <c r="AT15" s="6"/>
      <c r="AU15" s="6"/>
      <c r="AV15" s="6">
        <v>-6.9685551471715499</v>
      </c>
    </row>
    <row r="16" spans="1:48" x14ac:dyDescent="0.4">
      <c r="A16" s="8">
        <v>2010</v>
      </c>
      <c r="B16" s="6"/>
      <c r="C16" s="6">
        <v>0.04</v>
      </c>
      <c r="D16" s="6">
        <v>7.4</v>
      </c>
      <c r="E16" s="6"/>
      <c r="F16" s="6">
        <v>5.3954581050000003</v>
      </c>
      <c r="G16" s="6">
        <v>23.4</v>
      </c>
      <c r="H16" s="6"/>
      <c r="I16" s="6">
        <v>21.7</v>
      </c>
      <c r="J16" s="6"/>
      <c r="K16" s="6">
        <v>-6.3</v>
      </c>
      <c r="L16" s="6">
        <v>3.5872743804377101</v>
      </c>
      <c r="M16" s="6">
        <v>5.2</v>
      </c>
      <c r="N16" s="6">
        <v>6.77</v>
      </c>
      <c r="O16" s="6">
        <v>0.6</v>
      </c>
      <c r="P16" s="6">
        <v>-6.9711146461744598</v>
      </c>
      <c r="Q16" s="6"/>
      <c r="R16" s="6"/>
      <c r="S16" s="6">
        <v>2.2999999999999998</v>
      </c>
      <c r="T16" s="6"/>
      <c r="U16" s="6">
        <v>14.0810478919361</v>
      </c>
      <c r="V16" s="6">
        <v>-2.7</v>
      </c>
      <c r="W16" s="6">
        <v>2.7668668372405398</v>
      </c>
      <c r="X16" s="6">
        <v>1.87192</v>
      </c>
      <c r="Y16" s="6">
        <v>0.9</v>
      </c>
      <c r="Z16" s="6">
        <v>1.4</v>
      </c>
      <c r="AA16" s="6">
        <v>-1.98376301904696</v>
      </c>
      <c r="AB16" s="6"/>
      <c r="AC16" s="6"/>
      <c r="AD16" s="6"/>
      <c r="AE16" s="6"/>
      <c r="AF16" s="6">
        <v>7.4292656692580596</v>
      </c>
      <c r="AG16" s="6">
        <v>8</v>
      </c>
      <c r="AH16" s="6">
        <v>-0.59464765644509099</v>
      </c>
      <c r="AI16" s="6">
        <v>-0.85876971903294796</v>
      </c>
      <c r="AJ16" s="6">
        <v>2.7</v>
      </c>
      <c r="AK16" s="6"/>
      <c r="AL16" s="6"/>
      <c r="AM16" s="6"/>
      <c r="AN16" s="6">
        <v>1.65214344210988</v>
      </c>
      <c r="AO16" s="6">
        <v>-2</v>
      </c>
      <c r="AP16" s="6">
        <v>7</v>
      </c>
      <c r="AQ16" s="6">
        <v>1.8</v>
      </c>
      <c r="AR16" s="6">
        <v>11.1111111111111</v>
      </c>
      <c r="AS16" s="6"/>
      <c r="AT16" s="6"/>
      <c r="AU16" s="6">
        <v>8.0999999999999996E-3</v>
      </c>
      <c r="AV16" s="6">
        <v>-3.1614679839238899</v>
      </c>
    </row>
    <row r="17" spans="1:48" x14ac:dyDescent="0.4">
      <c r="A17" s="8">
        <v>2011</v>
      </c>
      <c r="B17" s="6">
        <v>-1.6</v>
      </c>
      <c r="C17" s="6">
        <v>-0.04</v>
      </c>
      <c r="D17" s="6">
        <v>4.9000000000000004</v>
      </c>
      <c r="E17" s="6"/>
      <c r="F17" s="6">
        <v>3.1373058920000001</v>
      </c>
      <c r="G17" s="6">
        <v>16.28</v>
      </c>
      <c r="H17" s="6"/>
      <c r="I17" s="6">
        <v>11.89</v>
      </c>
      <c r="J17" s="6"/>
      <c r="K17" s="6">
        <v>0.2</v>
      </c>
      <c r="L17" s="6">
        <v>-6.6055506894491502</v>
      </c>
      <c r="M17" s="6">
        <v>1</v>
      </c>
      <c r="N17" s="6">
        <v>3.71</v>
      </c>
      <c r="O17" s="6">
        <v>2.4</v>
      </c>
      <c r="P17" s="6">
        <v>-6.62815099832864</v>
      </c>
      <c r="Q17" s="6"/>
      <c r="R17" s="6"/>
      <c r="S17" s="6">
        <v>0.05</v>
      </c>
      <c r="T17" s="6"/>
      <c r="U17" s="6">
        <v>3.9827771797631901</v>
      </c>
      <c r="V17" s="6">
        <v>-2.4</v>
      </c>
      <c r="W17" s="6">
        <v>8.0195929220042892</v>
      </c>
      <c r="X17" s="6">
        <v>0.886699507</v>
      </c>
      <c r="Y17" s="6">
        <v>7.2</v>
      </c>
      <c r="Z17" s="6">
        <v>5.6</v>
      </c>
      <c r="AA17" s="6">
        <v>1.46206963484995</v>
      </c>
      <c r="AB17" s="6"/>
      <c r="AC17" s="6"/>
      <c r="AD17" s="6">
        <v>0.95389684779996198</v>
      </c>
      <c r="AE17" s="6"/>
      <c r="AF17" s="6">
        <v>-1.8271032639665099</v>
      </c>
      <c r="AG17" s="6">
        <v>9</v>
      </c>
      <c r="AH17" s="6">
        <v>-1.2307630794417299</v>
      </c>
      <c r="AI17" s="6">
        <v>-7.4945861971565702</v>
      </c>
      <c r="AJ17" s="6">
        <v>5.8</v>
      </c>
      <c r="AK17" s="6"/>
      <c r="AL17" s="6"/>
      <c r="AM17" s="6"/>
      <c r="AN17" s="6">
        <v>0.56165776853105098</v>
      </c>
      <c r="AO17" s="6">
        <v>-7.4</v>
      </c>
      <c r="AP17" s="6">
        <v>1</v>
      </c>
      <c r="AQ17" s="6">
        <v>2.2999999999999998</v>
      </c>
      <c r="AR17" s="10">
        <f>AVERAGE(AR16,AR18)</f>
        <v>8.05555555555555</v>
      </c>
      <c r="AS17" s="6"/>
      <c r="AT17" s="6"/>
      <c r="AU17" s="6">
        <v>-1.6500000000000001E-2</v>
      </c>
      <c r="AV17" s="6">
        <v>-4.9056343304552197</v>
      </c>
    </row>
    <row r="18" spans="1:48" x14ac:dyDescent="0.4">
      <c r="A18" s="8">
        <v>2012</v>
      </c>
      <c r="B18" s="6">
        <v>3.5</v>
      </c>
      <c r="C18" s="6">
        <v>0.03</v>
      </c>
      <c r="D18" s="6">
        <v>11.5</v>
      </c>
      <c r="E18" s="6"/>
      <c r="F18" s="6">
        <v>2.5033768570000001</v>
      </c>
      <c r="G18" s="6">
        <v>10.08</v>
      </c>
      <c r="H18" s="6"/>
      <c r="I18" s="6">
        <v>23.6</v>
      </c>
      <c r="J18" s="6">
        <v>46.679499518767997</v>
      </c>
      <c r="K18" s="6">
        <v>-1.6</v>
      </c>
      <c r="L18" s="6">
        <v>1.97956985614021</v>
      </c>
      <c r="M18" s="6">
        <v>2.7</v>
      </c>
      <c r="N18" s="6">
        <v>-2.0699999999999998</v>
      </c>
      <c r="O18" s="6">
        <v>3</v>
      </c>
      <c r="P18" s="6">
        <v>-12.7696189581787</v>
      </c>
      <c r="Q18" s="6"/>
      <c r="R18" s="6"/>
      <c r="S18" s="6">
        <v>6.8000000000000005E-2</v>
      </c>
      <c r="T18" s="6"/>
      <c r="U18" s="6">
        <v>8.6956521739130395</v>
      </c>
      <c r="V18" s="6">
        <v>-7.1</v>
      </c>
      <c r="W18" s="6">
        <v>9.2243884169916495</v>
      </c>
      <c r="X18" s="6">
        <v>-0.25845605645779002</v>
      </c>
      <c r="Y18" s="6">
        <v>8.6</v>
      </c>
      <c r="Z18" s="6">
        <v>-1.2</v>
      </c>
      <c r="AA18" s="6">
        <v>6.0911143602545001</v>
      </c>
      <c r="AB18" s="6">
        <v>2.89825492397184</v>
      </c>
      <c r="AC18" s="6">
        <v>-13.4629768137622</v>
      </c>
      <c r="AD18" s="6">
        <v>1.5675647929590799</v>
      </c>
      <c r="AE18" s="6"/>
      <c r="AF18" s="6">
        <v>-4.5495952427997501</v>
      </c>
      <c r="AG18" s="6">
        <v>7.7</v>
      </c>
      <c r="AH18" s="6">
        <v>-6.9519388214294304</v>
      </c>
      <c r="AI18" s="6">
        <v>-4.0101781170483504</v>
      </c>
      <c r="AJ18" s="6">
        <v>12.1</v>
      </c>
      <c r="AK18" s="6"/>
      <c r="AL18" s="6"/>
      <c r="AM18" s="6"/>
      <c r="AN18" s="6">
        <v>7.4033507744813596</v>
      </c>
      <c r="AO18" s="6">
        <v>-13.75</v>
      </c>
      <c r="AP18" s="6">
        <v>-1</v>
      </c>
      <c r="AQ18" s="6">
        <v>7.4</v>
      </c>
      <c r="AR18" s="6">
        <v>5</v>
      </c>
      <c r="AS18" s="6"/>
      <c r="AT18" s="6"/>
      <c r="AU18" s="6">
        <v>1.6E-2</v>
      </c>
      <c r="AV18" s="6">
        <v>3.1616076120841301</v>
      </c>
    </row>
    <row r="19" spans="1:48" x14ac:dyDescent="0.4">
      <c r="A19" s="8">
        <v>2013</v>
      </c>
      <c r="B19" s="6">
        <v>3</v>
      </c>
      <c r="C19" s="6">
        <v>0.1</v>
      </c>
      <c r="D19" s="6">
        <v>4.0999999999999996</v>
      </c>
      <c r="E19" s="6"/>
      <c r="F19" s="6">
        <v>1.707809892</v>
      </c>
      <c r="G19" s="6">
        <v>8.7100000000000009</v>
      </c>
      <c r="H19" s="6"/>
      <c r="I19" s="6">
        <v>8.64</v>
      </c>
      <c r="J19" s="6">
        <v>39.041994750656201</v>
      </c>
      <c r="K19" s="6">
        <v>-4</v>
      </c>
      <c r="L19" s="6">
        <v>3.57067455000259</v>
      </c>
      <c r="M19" s="6">
        <v>0.9</v>
      </c>
      <c r="N19" s="6">
        <v>-1.54</v>
      </c>
      <c r="O19" s="6">
        <v>3</v>
      </c>
      <c r="P19" s="6">
        <v>-9.6362473659612693</v>
      </c>
      <c r="Q19" s="6"/>
      <c r="R19" s="6"/>
      <c r="S19" s="6">
        <v>0.115</v>
      </c>
      <c r="T19" s="6"/>
      <c r="U19" s="6">
        <v>7.3333333333333499</v>
      </c>
      <c r="V19" s="6">
        <v>-6.4</v>
      </c>
      <c r="W19" s="6">
        <v>12.025534279821599</v>
      </c>
      <c r="X19" s="6">
        <v>0.37011884651828197</v>
      </c>
      <c r="Y19" s="6">
        <v>29.3</v>
      </c>
      <c r="Z19" s="6">
        <v>3</v>
      </c>
      <c r="AA19" s="6">
        <v>-1.3777061331654299</v>
      </c>
      <c r="AB19" s="6">
        <v>4.0999999999999996</v>
      </c>
      <c r="AC19" s="6">
        <v>6.8280034572169503</v>
      </c>
      <c r="AD19" s="6">
        <v>0.56672488619962103</v>
      </c>
      <c r="AE19" s="6"/>
      <c r="AF19" s="6">
        <v>-2.47503835903226</v>
      </c>
      <c r="AG19" s="6">
        <v>-0.6</v>
      </c>
      <c r="AH19" s="6">
        <v>1.4717199315473799</v>
      </c>
      <c r="AI19" s="6">
        <v>0.61499310783585903</v>
      </c>
      <c r="AJ19" s="6">
        <v>3.6</v>
      </c>
      <c r="AK19" s="6"/>
      <c r="AL19" s="6"/>
      <c r="AM19" s="6"/>
      <c r="AN19" s="6">
        <v>8.6216682319274494</v>
      </c>
      <c r="AO19" s="6">
        <v>-10.5</v>
      </c>
      <c r="AP19" s="6">
        <v>3.9</v>
      </c>
      <c r="AQ19" s="6">
        <v>5</v>
      </c>
      <c r="AR19" s="6">
        <v>4.7619047619047601</v>
      </c>
      <c r="AS19" s="6"/>
      <c r="AT19" s="6">
        <v>93.415923070258998</v>
      </c>
      <c r="AU19" s="6">
        <v>2.9700000000000001E-2</v>
      </c>
      <c r="AV19" s="6">
        <v>8.0904951901187001</v>
      </c>
    </row>
    <row r="20" spans="1:48" x14ac:dyDescent="0.4">
      <c r="A20" s="8">
        <v>2014</v>
      </c>
      <c r="B20" s="6">
        <v>0.2</v>
      </c>
      <c r="C20" s="6">
        <v>7.0000000000000007E-2</v>
      </c>
      <c r="D20" s="6">
        <v>2.4</v>
      </c>
      <c r="E20" s="6"/>
      <c r="F20" s="6">
        <v>0.55971116099999996</v>
      </c>
      <c r="G20" s="6">
        <v>5.0199999999999996</v>
      </c>
      <c r="H20" s="6"/>
      <c r="I20" s="6">
        <v>11.87</v>
      </c>
      <c r="J20" s="6">
        <v>10.9013685700802</v>
      </c>
      <c r="K20" s="6">
        <v>-1.6</v>
      </c>
      <c r="L20" s="6">
        <v>6.2195691277760101</v>
      </c>
      <c r="M20" s="6">
        <v>-1.3</v>
      </c>
      <c r="N20" s="6">
        <v>-2.15</v>
      </c>
      <c r="O20" s="6">
        <v>2.9</v>
      </c>
      <c r="P20" s="6">
        <v>-5.5385521227370598</v>
      </c>
      <c r="Q20" s="6"/>
      <c r="R20" s="6">
        <v>14.1</v>
      </c>
      <c r="S20" s="6">
        <v>6.29</v>
      </c>
      <c r="T20" s="6"/>
      <c r="U20" s="6">
        <v>4.2590949423247499</v>
      </c>
      <c r="V20" s="6">
        <v>-3</v>
      </c>
      <c r="W20" s="6">
        <v>15.2523280264344</v>
      </c>
      <c r="X20" s="6">
        <v>0.68330328760473902</v>
      </c>
      <c r="Y20" s="6">
        <v>15.3</v>
      </c>
      <c r="Z20" s="6">
        <v>5.3</v>
      </c>
      <c r="AA20" s="6">
        <v>5.4791633930002597</v>
      </c>
      <c r="AB20" s="6">
        <v>5.1176975126274504</v>
      </c>
      <c r="AC20" s="6">
        <v>-16.1003236245955</v>
      </c>
      <c r="AD20" s="6">
        <v>0.43027540471276499</v>
      </c>
      <c r="AE20" s="6"/>
      <c r="AF20" s="6">
        <v>-1.3854731634773401</v>
      </c>
      <c r="AG20" s="6">
        <v>8.07</v>
      </c>
      <c r="AH20" s="6">
        <v>0.71456462025565304</v>
      </c>
      <c r="AI20" s="6">
        <v>2.2025503214248001</v>
      </c>
      <c r="AJ20" s="6">
        <v>5.0999999999999996</v>
      </c>
      <c r="AK20" s="6"/>
      <c r="AL20" s="6"/>
      <c r="AM20" s="6"/>
      <c r="AN20" s="6">
        <v>9.0705971264508705</v>
      </c>
      <c r="AO20" s="6">
        <v>0.33</v>
      </c>
      <c r="AP20" s="6">
        <v>8.57</v>
      </c>
      <c r="AQ20" s="6">
        <v>6.5</v>
      </c>
      <c r="AR20" s="6">
        <v>9.0909090909090899</v>
      </c>
      <c r="AS20" s="6"/>
      <c r="AT20" s="6">
        <v>104.773455774062</v>
      </c>
      <c r="AU20" s="6">
        <v>7.6971567719999996</v>
      </c>
      <c r="AV20" s="6">
        <v>5.1220584294851204</v>
      </c>
    </row>
    <row r="21" spans="1:48" x14ac:dyDescent="0.4">
      <c r="A21" s="8">
        <v>2015</v>
      </c>
      <c r="B21" s="6">
        <v>0.2</v>
      </c>
      <c r="C21" s="6">
        <v>0.09</v>
      </c>
      <c r="D21" s="6">
        <v>7.6</v>
      </c>
      <c r="E21" s="6"/>
      <c r="F21" s="6">
        <v>4.1751072961373303</v>
      </c>
      <c r="G21" s="6">
        <v>-1.57</v>
      </c>
      <c r="H21" s="6"/>
      <c r="I21" s="6">
        <v>7.04</v>
      </c>
      <c r="J21" s="6">
        <v>-10.0425531914894</v>
      </c>
      <c r="K21" s="6">
        <v>-2.9</v>
      </c>
      <c r="L21" s="6">
        <v>7.06</v>
      </c>
      <c r="M21" s="6">
        <v>-0.2</v>
      </c>
      <c r="N21" s="6">
        <v>-0.1</v>
      </c>
      <c r="O21" s="6">
        <v>4.7</v>
      </c>
      <c r="P21" s="6">
        <v>-5.1155205834715396</v>
      </c>
      <c r="Q21" s="6"/>
      <c r="R21" s="6">
        <v>9.7524752475247407</v>
      </c>
      <c r="S21" s="6">
        <v>4.62</v>
      </c>
      <c r="T21" s="6"/>
      <c r="U21" s="6">
        <v>7.9148936170212698</v>
      </c>
      <c r="V21" s="6"/>
      <c r="W21" s="6">
        <v>10.4253422344906</v>
      </c>
      <c r="X21" s="6">
        <v>4.4200000000000003E-2</v>
      </c>
      <c r="Y21" s="6">
        <v>-1.6</v>
      </c>
      <c r="Z21" s="6">
        <v>3.3</v>
      </c>
      <c r="AA21" s="6">
        <v>8.16368332000037</v>
      </c>
      <c r="AB21" s="6">
        <v>8.3000000000000007</v>
      </c>
      <c r="AC21" s="6">
        <v>7.4252651880424301</v>
      </c>
      <c r="AD21" s="6">
        <v>-0.69070394161874205</v>
      </c>
      <c r="AE21" s="6"/>
      <c r="AF21" s="6">
        <v>1.12793499110646</v>
      </c>
      <c r="AG21" s="6">
        <v>7</v>
      </c>
      <c r="AH21" s="6">
        <v>1.99051936391756</v>
      </c>
      <c r="AI21" s="6">
        <v>5.0113425448545996</v>
      </c>
      <c r="AJ21" s="6">
        <v>-3.21</v>
      </c>
      <c r="AK21" s="6"/>
      <c r="AL21" s="6"/>
      <c r="AM21" s="6"/>
      <c r="AN21" s="6"/>
      <c r="AO21" s="6">
        <v>4.2</v>
      </c>
      <c r="AP21" s="6">
        <v>12.34</v>
      </c>
      <c r="AQ21" s="6">
        <v>1.1000000000000001</v>
      </c>
      <c r="AR21" s="6">
        <v>-4.2</v>
      </c>
      <c r="AS21" s="6"/>
      <c r="AT21" s="6">
        <v>95.313176817118602</v>
      </c>
      <c r="AU21" s="6">
        <v>6.9134372730000004</v>
      </c>
      <c r="AV21" s="6">
        <v>6.3064402719778201</v>
      </c>
    </row>
    <row r="22" spans="1:48" x14ac:dyDescent="0.4">
      <c r="A22" s="8">
        <v>2016</v>
      </c>
      <c r="B22" s="6">
        <v>0.3</v>
      </c>
      <c r="C22" s="6">
        <v>0.08</v>
      </c>
      <c r="D22" s="6">
        <v>4.5999999999999996</v>
      </c>
      <c r="E22" s="6">
        <v>-0.6</v>
      </c>
      <c r="F22" s="6">
        <v>8.9984285832436194E-3</v>
      </c>
      <c r="G22" s="6">
        <v>-2.83</v>
      </c>
      <c r="H22" s="6"/>
      <c r="I22" s="6">
        <v>4.2234332425068004</v>
      </c>
      <c r="J22" s="6">
        <v>10.2649006622517</v>
      </c>
      <c r="K22" s="6">
        <v>0.9</v>
      </c>
      <c r="L22" s="6">
        <v>4.2</v>
      </c>
      <c r="M22" s="6">
        <v>0.5</v>
      </c>
      <c r="N22" s="6">
        <v>1.6</v>
      </c>
      <c r="O22" s="6">
        <v>7.5</v>
      </c>
      <c r="P22" s="6">
        <v>-1.0305247614797699</v>
      </c>
      <c r="Q22" s="6">
        <v>14.98</v>
      </c>
      <c r="R22" s="6">
        <v>8.3446098331078105</v>
      </c>
      <c r="S22" s="6">
        <v>2.38</v>
      </c>
      <c r="T22" s="6"/>
      <c r="U22" s="6">
        <v>5.7045215562565801</v>
      </c>
      <c r="V22" s="6"/>
      <c r="W22" s="6">
        <v>1.51707576348872</v>
      </c>
      <c r="X22" s="6">
        <v>1.24</v>
      </c>
      <c r="Y22" s="6">
        <v>-11</v>
      </c>
      <c r="Z22" s="6">
        <v>9.5</v>
      </c>
      <c r="AA22" s="6">
        <v>4.9168813370473998</v>
      </c>
      <c r="AB22" s="6">
        <v>7.41464243247834</v>
      </c>
      <c r="AC22" s="6">
        <v>-12.4775583482944</v>
      </c>
      <c r="AD22" s="6">
        <v>3.8977964957332998</v>
      </c>
      <c r="AE22" s="6"/>
      <c r="AF22" s="6">
        <v>1.5484136550630001</v>
      </c>
      <c r="AG22" s="6">
        <v>12.5</v>
      </c>
      <c r="AH22" s="6">
        <v>2.9065389905471801</v>
      </c>
      <c r="AI22" s="6">
        <v>7.5903377847603899</v>
      </c>
      <c r="AJ22" s="6">
        <v>-2.98</v>
      </c>
      <c r="AK22" s="6"/>
      <c r="AL22" s="6"/>
      <c r="AM22" s="6"/>
      <c r="AN22" s="6"/>
      <c r="AO22" s="6">
        <v>4.5</v>
      </c>
      <c r="AP22" s="6">
        <v>6.4859254834949596</v>
      </c>
      <c r="AQ22" s="6">
        <v>-0.4</v>
      </c>
      <c r="AR22" s="6"/>
      <c r="AS22" s="6"/>
      <c r="AT22" s="6">
        <v>84.75</v>
      </c>
      <c r="AU22" s="6">
        <v>5.1627808809999998</v>
      </c>
      <c r="AV22" s="6">
        <v>5.5106693897625396</v>
      </c>
    </row>
    <row r="23" spans="1:48" x14ac:dyDescent="0.4">
      <c r="A23" s="8">
        <v>2017</v>
      </c>
      <c r="B23" s="6">
        <v>-2.9199973574684601</v>
      </c>
      <c r="C23" s="6">
        <v>0.05</v>
      </c>
      <c r="D23" s="6">
        <v>4.7</v>
      </c>
      <c r="E23" s="6">
        <v>8.39</v>
      </c>
      <c r="F23" s="10">
        <f>AVERAGE(F22,F24)</f>
        <v>2.3765884149455359E-2</v>
      </c>
      <c r="G23" s="6">
        <v>-1.1100000000000001</v>
      </c>
      <c r="H23" s="6"/>
      <c r="I23" s="6">
        <v>13.7863443319177</v>
      </c>
      <c r="J23" s="6">
        <v>6.7782067782067701</v>
      </c>
      <c r="K23" s="6">
        <v>3.8</v>
      </c>
      <c r="L23" s="6">
        <v>4.8499999999999996</v>
      </c>
      <c r="M23" s="6">
        <v>1.4</v>
      </c>
      <c r="N23" s="6">
        <v>3.34</v>
      </c>
      <c r="O23" s="6">
        <v>6.1</v>
      </c>
      <c r="P23" s="6">
        <v>-0.42575641647900397</v>
      </c>
      <c r="Q23" s="6">
        <v>13.69</v>
      </c>
      <c r="R23" s="6">
        <v>7.58</v>
      </c>
      <c r="S23" s="6">
        <v>3.5</v>
      </c>
      <c r="T23" s="6"/>
      <c r="U23" s="6">
        <v>1.41755782143744</v>
      </c>
      <c r="V23" s="6"/>
      <c r="W23" s="6">
        <v>0.33417999999999998</v>
      </c>
      <c r="X23" s="6">
        <v>1.2396303723219999</v>
      </c>
      <c r="Y23" s="6">
        <v>6.2</v>
      </c>
      <c r="Z23" s="6">
        <v>6.9</v>
      </c>
      <c r="AA23" s="6">
        <v>4.9187834820691299</v>
      </c>
      <c r="AB23" s="6">
        <v>7.3772436150865799</v>
      </c>
      <c r="AC23" s="6">
        <v>10.6666666666667</v>
      </c>
      <c r="AD23" s="6">
        <v>3.3796529159907398</v>
      </c>
      <c r="AE23" s="6"/>
      <c r="AF23" s="6">
        <v>-0.450476260831778</v>
      </c>
      <c r="AG23" s="6">
        <v>-1.1000000000000001</v>
      </c>
      <c r="AH23" s="6">
        <v>4.9136300827971002</v>
      </c>
      <c r="AI23" s="6">
        <v>10.4864470201698</v>
      </c>
      <c r="AJ23" s="6">
        <v>-1.62</v>
      </c>
      <c r="AK23" s="6">
        <v>106.85406573192</v>
      </c>
      <c r="AL23" s="6"/>
      <c r="AM23" s="6"/>
      <c r="AN23" s="6"/>
      <c r="AO23" s="6">
        <v>7.2</v>
      </c>
      <c r="AP23" s="6">
        <v>2.7668569372581602</v>
      </c>
      <c r="AQ23" s="6">
        <v>4.4000000000000004</v>
      </c>
      <c r="AR23" s="6"/>
      <c r="AS23" s="6">
        <v>9.0717299578058999</v>
      </c>
      <c r="AT23" s="6">
        <v>95.52</v>
      </c>
      <c r="AU23" s="6">
        <v>4.5615562970000001</v>
      </c>
      <c r="AV23" s="6">
        <v>6.4153145603359496</v>
      </c>
    </row>
    <row r="24" spans="1:48" x14ac:dyDescent="0.4">
      <c r="A24" s="8">
        <v>2018</v>
      </c>
      <c r="B24" s="6">
        <v>10.6</v>
      </c>
      <c r="C24" s="6">
        <v>-0.05</v>
      </c>
      <c r="D24" s="6">
        <v>7.4</v>
      </c>
      <c r="E24" s="6">
        <v>16.309999999999999</v>
      </c>
      <c r="F24" s="6">
        <v>3.8533339715667102E-2</v>
      </c>
      <c r="G24" s="6">
        <v>1.48</v>
      </c>
      <c r="H24" s="6"/>
      <c r="I24" s="6">
        <v>5.8908045977011501</v>
      </c>
      <c r="J24" s="6">
        <v>7.9951787866613202</v>
      </c>
      <c r="K24" s="6">
        <v>6.1</v>
      </c>
      <c r="L24" s="6">
        <v>2.11</v>
      </c>
      <c r="M24" s="6">
        <v>0.8</v>
      </c>
      <c r="N24" s="6">
        <v>3.23</v>
      </c>
      <c r="O24" s="6">
        <v>6.6</v>
      </c>
      <c r="P24" s="6">
        <v>3.1985806782002602</v>
      </c>
      <c r="Q24" s="6">
        <v>5.88435954289612</v>
      </c>
      <c r="R24" s="6">
        <v>3.58069121848468</v>
      </c>
      <c r="S24" s="6">
        <v>2.95</v>
      </c>
      <c r="T24" s="6"/>
      <c r="U24" s="6">
        <v>-0.76017655713586096</v>
      </c>
      <c r="V24" s="6"/>
      <c r="W24" s="6">
        <v>2.4561500000000001</v>
      </c>
      <c r="X24" s="6">
        <v>3.16</v>
      </c>
      <c r="Y24" s="6">
        <v>6.6</v>
      </c>
      <c r="Z24" s="6">
        <v>7.4</v>
      </c>
      <c r="AA24" s="6">
        <v>6.1609473120160496</v>
      </c>
      <c r="AB24" s="6">
        <v>7.8792341678939604</v>
      </c>
      <c r="AC24" s="6">
        <v>1.7608897126969401</v>
      </c>
      <c r="AD24" s="6">
        <v>0.26177648602134801</v>
      </c>
      <c r="AE24" s="6"/>
      <c r="AF24" s="6">
        <v>2.2141619608722598</v>
      </c>
      <c r="AG24" s="6">
        <v>2.8</v>
      </c>
      <c r="AH24" s="6">
        <v>10.439300146198701</v>
      </c>
      <c r="AI24" s="6">
        <v>9.31769370560054</v>
      </c>
      <c r="AJ24" s="6">
        <v>4.09</v>
      </c>
      <c r="AK24" s="6">
        <v>109.652818623485</v>
      </c>
      <c r="AL24" s="6"/>
      <c r="AM24" s="6"/>
      <c r="AN24" s="6"/>
      <c r="AO24" s="6">
        <v>6.6</v>
      </c>
      <c r="AP24" s="6">
        <v>0.72363972366891205</v>
      </c>
      <c r="AQ24" s="6">
        <v>3.29</v>
      </c>
      <c r="AR24" s="6"/>
      <c r="AS24" s="6">
        <v>4.4777562862669003</v>
      </c>
      <c r="AT24" s="6">
        <v>7.0770519262981697</v>
      </c>
      <c r="AU24" s="6">
        <v>1.95237295</v>
      </c>
      <c r="AV24" s="6">
        <v>5.8337321212772597</v>
      </c>
    </row>
    <row r="25" spans="1:48" x14ac:dyDescent="0.4">
      <c r="A25" s="8">
        <v>2019</v>
      </c>
      <c r="B25" s="6">
        <v>15.5</v>
      </c>
      <c r="C25" s="6">
        <v>0.02</v>
      </c>
      <c r="D25" s="6">
        <v>3</v>
      </c>
      <c r="E25" s="6">
        <v>4.4400000000000004</v>
      </c>
      <c r="F25" s="6">
        <v>3.5398230088495602E-2</v>
      </c>
      <c r="G25" s="6">
        <v>4.9800000000000004</v>
      </c>
      <c r="H25" s="6"/>
      <c r="I25" s="6">
        <v>3.3668205267444899</v>
      </c>
      <c r="J25" s="6">
        <v>-0.40922619047619702</v>
      </c>
      <c r="K25" s="6">
        <v>9</v>
      </c>
      <c r="L25" s="6">
        <v>3.41</v>
      </c>
      <c r="M25" s="6">
        <v>-0.5</v>
      </c>
      <c r="N25" s="6">
        <v>3.78</v>
      </c>
      <c r="O25" s="6">
        <v>5.8</v>
      </c>
      <c r="P25" s="6">
        <v>7.4733586305637401</v>
      </c>
      <c r="Q25" s="6">
        <v>2.2999999999999998</v>
      </c>
      <c r="R25" s="6">
        <v>2.97418832774341</v>
      </c>
      <c r="S25" s="6">
        <v>1.24066876801012</v>
      </c>
      <c r="T25" s="6"/>
      <c r="U25" s="6">
        <v>4.1759327897207896</v>
      </c>
      <c r="V25" s="6"/>
      <c r="W25" s="6">
        <v>9.7371546945351302</v>
      </c>
      <c r="X25" s="6">
        <v>0.24</v>
      </c>
      <c r="Y25" s="6">
        <v>9.5</v>
      </c>
      <c r="Z25" s="6">
        <v>6.5</v>
      </c>
      <c r="AA25" s="6">
        <v>5.7295811632035099</v>
      </c>
      <c r="AB25" s="6">
        <v>7.6580587711487098</v>
      </c>
      <c r="AC25" s="6">
        <v>3.3697632058287801</v>
      </c>
      <c r="AD25" s="6">
        <v>-5.8929409547903197E-2</v>
      </c>
      <c r="AE25" s="6">
        <v>6.28</v>
      </c>
      <c r="AF25" s="6">
        <v>3.31305504164974</v>
      </c>
      <c r="AG25" s="6">
        <v>2.9</v>
      </c>
      <c r="AH25" s="6">
        <v>10.350463319092899</v>
      </c>
      <c r="AI25" s="6">
        <v>10.374792201904199</v>
      </c>
      <c r="AJ25" s="6">
        <v>3.78</v>
      </c>
      <c r="AK25" s="6">
        <v>124.078974920313</v>
      </c>
      <c r="AL25" s="6"/>
      <c r="AM25" s="6"/>
      <c r="AN25" s="6"/>
      <c r="AO25" s="6">
        <v>3.6</v>
      </c>
      <c r="AP25" s="6">
        <v>3.27949909770027</v>
      </c>
      <c r="AQ25" s="6">
        <v>1.45</v>
      </c>
      <c r="AR25" s="6"/>
      <c r="AS25" s="6">
        <v>9.93</v>
      </c>
      <c r="AT25" s="6">
        <v>0.997262416894795</v>
      </c>
      <c r="AU25" s="6">
        <v>0.89802911200000002</v>
      </c>
      <c r="AV25" s="6">
        <v>4.8458106170153696</v>
      </c>
    </row>
    <row r="26" spans="1:48" x14ac:dyDescent="0.4">
      <c r="A26" s="8">
        <v>2020</v>
      </c>
      <c r="B26" s="6">
        <v>-3.90846523516021</v>
      </c>
      <c r="C26" s="6">
        <v>0.04</v>
      </c>
      <c r="D26" s="6">
        <v>10</v>
      </c>
      <c r="E26" s="6">
        <v>16.940000000000001</v>
      </c>
      <c r="F26" s="6">
        <v>5.9319999999999998E-2</v>
      </c>
      <c r="G26" s="6">
        <v>8.9499999999999993</v>
      </c>
      <c r="H26" s="6"/>
      <c r="I26" s="6">
        <v>-0.105014439485418</v>
      </c>
      <c r="J26" s="6">
        <v>0.41090773253642499</v>
      </c>
      <c r="K26" s="6">
        <v>7.7</v>
      </c>
      <c r="L26" s="6">
        <v>8.44</v>
      </c>
      <c r="M26" s="6">
        <v>3.6</v>
      </c>
      <c r="N26" s="6">
        <v>5.86</v>
      </c>
      <c r="O26" s="6">
        <v>7.7</v>
      </c>
      <c r="P26" s="6">
        <v>3.0226034291491399</v>
      </c>
      <c r="Q26" s="6">
        <v>7.7</v>
      </c>
      <c r="R26" s="6">
        <v>1.1100000000000001</v>
      </c>
      <c r="S26" s="6">
        <v>1.252432691129</v>
      </c>
      <c r="T26" s="6"/>
      <c r="U26" s="6">
        <v>3.9611005692599601</v>
      </c>
      <c r="V26" s="6"/>
      <c r="W26" s="6">
        <v>7.5733740754562104</v>
      </c>
      <c r="X26" s="6">
        <v>8.3454749050457497</v>
      </c>
      <c r="Y26" s="6">
        <v>13.5</v>
      </c>
      <c r="Z26" s="6">
        <v>9.4</v>
      </c>
      <c r="AA26" s="6">
        <v>1.6403964110182501</v>
      </c>
      <c r="AB26" s="6">
        <v>5.3763440860214997</v>
      </c>
      <c r="AC26" s="6">
        <v>-11.277533039647601</v>
      </c>
      <c r="AD26" s="6">
        <v>0.16103206257136499</v>
      </c>
      <c r="AE26" s="6">
        <v>8.76</v>
      </c>
      <c r="AF26" s="6">
        <v>1.86673046254514</v>
      </c>
      <c r="AG26" s="6">
        <v>8.6999999999999993</v>
      </c>
      <c r="AH26" s="6">
        <v>8.8778894248473303</v>
      </c>
      <c r="AI26" s="6">
        <v>7.9550900253303203</v>
      </c>
      <c r="AJ26" s="6">
        <v>9.4600000000000009</v>
      </c>
      <c r="AK26" s="6">
        <v>-8.3818086715590194</v>
      </c>
      <c r="AL26" s="6"/>
      <c r="AM26" s="6"/>
      <c r="AN26" s="6"/>
      <c r="AO26" s="6">
        <v>1.5</v>
      </c>
      <c r="AP26" s="6">
        <v>5.2747465273902803</v>
      </c>
      <c r="AQ26" s="6">
        <v>3.92</v>
      </c>
      <c r="AR26" s="6"/>
      <c r="AS26" s="6">
        <v>30.4</v>
      </c>
      <c r="AT26" s="6">
        <v>5.2081316553727097</v>
      </c>
      <c r="AU26" s="6">
        <v>6.9851835500000004</v>
      </c>
      <c r="AV26" s="6">
        <v>9.4928376825369494</v>
      </c>
    </row>
    <row r="27" spans="1:48" x14ac:dyDescent="0.4">
      <c r="A27" s="8">
        <v>2021</v>
      </c>
      <c r="B27" s="6"/>
      <c r="C27" s="6">
        <v>0.23671822461331499</v>
      </c>
      <c r="D27" s="6">
        <v>12.6</v>
      </c>
      <c r="E27" s="6">
        <v>0.83485261102069297</v>
      </c>
      <c r="F27" s="6">
        <v>8.3779240000000005E-2</v>
      </c>
      <c r="G27" s="6">
        <v>6.14</v>
      </c>
      <c r="H27" s="6"/>
      <c r="I27" s="6">
        <v>3.6258539148712501</v>
      </c>
      <c r="J27" s="6">
        <v>-0.44642857142857001</v>
      </c>
      <c r="K27" s="6">
        <v>7.3</v>
      </c>
      <c r="L27" s="6">
        <v>7.33</v>
      </c>
      <c r="M27" s="6">
        <v>3.1</v>
      </c>
      <c r="N27" s="6">
        <v>6.87</v>
      </c>
      <c r="O27" s="6">
        <v>11.6</v>
      </c>
      <c r="P27" s="6">
        <v>10.106941297338</v>
      </c>
      <c r="Q27" s="6">
        <v>18.432977634848701</v>
      </c>
      <c r="R27" s="6">
        <v>3.13</v>
      </c>
      <c r="S27" s="6">
        <v>1.1916053833078</v>
      </c>
      <c r="T27" s="6"/>
      <c r="U27" s="6">
        <v>13.1416837782341</v>
      </c>
      <c r="V27" s="6"/>
      <c r="W27" s="6">
        <v>66.091162998478495</v>
      </c>
      <c r="X27" s="6">
        <v>14.97</v>
      </c>
      <c r="Y27" s="6">
        <v>7.2</v>
      </c>
      <c r="Z27" s="6">
        <v>19.8</v>
      </c>
      <c r="AA27" s="6">
        <v>4.4959025637170296</v>
      </c>
      <c r="AB27" s="6">
        <v>8.5557299843014096</v>
      </c>
      <c r="AC27" s="6">
        <v>15.292949354518401</v>
      </c>
      <c r="AD27" s="6">
        <v>-6.7857581729911702</v>
      </c>
      <c r="AE27" s="6">
        <v>19.5</v>
      </c>
      <c r="AF27" s="6">
        <v>11.333089357015799</v>
      </c>
      <c r="AG27" s="6">
        <v>6.29</v>
      </c>
      <c r="AH27" s="6">
        <v>14.1253977493883</v>
      </c>
      <c r="AI27" s="6">
        <v>11.586023210095799</v>
      </c>
      <c r="AJ27" s="6">
        <v>17.2</v>
      </c>
      <c r="AK27" s="6">
        <v>-0.136039404907462</v>
      </c>
      <c r="AL27" s="6">
        <v>1.47</v>
      </c>
      <c r="AM27" s="6"/>
      <c r="AN27" s="6"/>
      <c r="AO27" s="6">
        <v>6.4</v>
      </c>
      <c r="AP27" s="6">
        <v>10.90275833824</v>
      </c>
      <c r="AQ27" s="6">
        <v>2.4</v>
      </c>
      <c r="AR27" s="6"/>
      <c r="AS27" s="6">
        <v>59.715945771465499</v>
      </c>
      <c r="AT27" s="6">
        <v>-4.4718439455281596</v>
      </c>
      <c r="AU27" s="6">
        <v>8.1179997190000002</v>
      </c>
      <c r="AV27" s="6">
        <v>15.876968499414</v>
      </c>
    </row>
    <row r="28" spans="1:48" x14ac:dyDescent="0.4">
      <c r="A28" s="8">
        <v>2022</v>
      </c>
      <c r="B28" s="6"/>
      <c r="C28" s="6"/>
      <c r="D28" s="6">
        <v>5.2</v>
      </c>
      <c r="E28" s="6">
        <v>6.00735727770049</v>
      </c>
      <c r="F28" s="6">
        <v>6.1689780408680499E-2</v>
      </c>
      <c r="G28" s="6">
        <v>1.69</v>
      </c>
      <c r="H28" s="6">
        <v>3.71795766187677</v>
      </c>
      <c r="I28" s="6">
        <v>-13.586818757921399</v>
      </c>
      <c r="J28" s="6">
        <v>-7.6233183856502302</v>
      </c>
      <c r="K28" s="6">
        <v>14.8</v>
      </c>
      <c r="L28" s="6">
        <v>-5.47</v>
      </c>
      <c r="M28" s="6"/>
      <c r="N28" s="6">
        <v>4.71</v>
      </c>
      <c r="O28" s="6">
        <v>5.0999999999999996</v>
      </c>
      <c r="P28" s="6">
        <v>13.762072165135001</v>
      </c>
      <c r="Q28" s="6">
        <v>17.366082448778101</v>
      </c>
      <c r="R28" s="6">
        <v>2.8</v>
      </c>
      <c r="S28" s="6">
        <v>2.00014828543382</v>
      </c>
      <c r="T28" s="6">
        <v>7.7</v>
      </c>
      <c r="U28" s="6">
        <v>14.6803791086913</v>
      </c>
      <c r="V28" s="6"/>
      <c r="W28" s="6"/>
      <c r="X28" s="6">
        <v>-1.8314686802510201</v>
      </c>
      <c r="Y28" s="6">
        <v>30.7</v>
      </c>
      <c r="Z28" s="6">
        <v>16</v>
      </c>
      <c r="AA28" s="6">
        <v>5.9356788258148097</v>
      </c>
      <c r="AB28" s="6">
        <v>10.383224873463501</v>
      </c>
      <c r="AC28" s="6">
        <v>20.499569336778599</v>
      </c>
      <c r="AD28" s="6">
        <v>0.54594076443772499</v>
      </c>
      <c r="AE28" s="6">
        <v>4.71</v>
      </c>
      <c r="AF28" s="6">
        <v>20.514371000137398</v>
      </c>
      <c r="AG28" s="6">
        <v>2.6</v>
      </c>
      <c r="AH28" s="6">
        <v>10.5523902997764</v>
      </c>
      <c r="AI28" s="6">
        <v>11.337804046374201</v>
      </c>
      <c r="AJ28" s="6">
        <v>11.8</v>
      </c>
      <c r="AK28" s="6">
        <v>4.2096282015969999</v>
      </c>
      <c r="AL28" s="6">
        <v>11.43</v>
      </c>
      <c r="AM28" s="6">
        <v>9.6789882711971504</v>
      </c>
      <c r="AN28" s="6"/>
      <c r="AO28" s="6">
        <v>5.5</v>
      </c>
      <c r="AP28" s="6">
        <v>-3.69686591705862</v>
      </c>
      <c r="AQ28" s="6">
        <v>4.76</v>
      </c>
      <c r="AR28" s="6"/>
      <c r="AS28" s="6">
        <v>167.9</v>
      </c>
      <c r="AT28" s="6">
        <v>-5.1049894047389701</v>
      </c>
      <c r="AU28" s="6">
        <v>8.1</v>
      </c>
      <c r="AV28" s="6">
        <v>9.9051834887762897</v>
      </c>
    </row>
    <row r="29" spans="1:48" x14ac:dyDescent="0.4">
      <c r="A29" s="8">
        <v>2023</v>
      </c>
      <c r="B29" s="6"/>
      <c r="C29" s="6"/>
      <c r="D29" s="6">
        <v>-2.2999999999999998</v>
      </c>
      <c r="E29" s="6">
        <v>28.823611896639001</v>
      </c>
      <c r="F29" s="6">
        <v>2.4994521415179199E-2</v>
      </c>
      <c r="G29" s="6">
        <v>4.72</v>
      </c>
      <c r="H29" s="6">
        <v>-2.34907823643581</v>
      </c>
      <c r="I29" s="6">
        <v>-6.0291060291060301</v>
      </c>
      <c r="J29" s="6">
        <v>-5.3802588996763703</v>
      </c>
      <c r="K29" s="6">
        <v>12</v>
      </c>
      <c r="L29" s="6">
        <v>6.23</v>
      </c>
      <c r="M29" s="6"/>
      <c r="N29" s="6">
        <v>-3.6</v>
      </c>
      <c r="O29" s="6">
        <v>-8.5</v>
      </c>
      <c r="P29" s="6">
        <v>11.8278421738724</v>
      </c>
      <c r="Q29" s="6">
        <v>4.54306446524346</v>
      </c>
      <c r="R29" s="6">
        <v>3.81</v>
      </c>
      <c r="S29" s="6">
        <v>1.74071438146317</v>
      </c>
      <c r="T29" s="6">
        <v>4.0999999999999996</v>
      </c>
      <c r="U29" s="6">
        <v>-1.0022859152453001</v>
      </c>
      <c r="V29" s="6"/>
      <c r="W29" s="6"/>
      <c r="X29" s="10">
        <f>X28</f>
        <v>-1.8314686802510201</v>
      </c>
      <c r="Y29" s="6">
        <v>9.8000000000000007</v>
      </c>
      <c r="Z29" s="6">
        <v>8.3000000000000007</v>
      </c>
      <c r="AA29" s="6">
        <v>6.6625916870415702</v>
      </c>
      <c r="AB29" s="10">
        <f>AB28</f>
        <v>10.383224873463501</v>
      </c>
      <c r="AC29" s="6">
        <v>27.9485346676197</v>
      </c>
      <c r="AD29" s="10">
        <f>AD28</f>
        <v>0.54594076443772499</v>
      </c>
      <c r="AE29" s="6">
        <v>-0.31</v>
      </c>
      <c r="AF29" s="6">
        <v>6.9179734763142697</v>
      </c>
      <c r="AG29" s="6">
        <v>-0.7</v>
      </c>
      <c r="AH29" s="6">
        <v>9.6799068722908999</v>
      </c>
      <c r="AI29" s="6">
        <v>7.8403348476341304</v>
      </c>
      <c r="AJ29" s="10">
        <f>AJ28</f>
        <v>11.8</v>
      </c>
      <c r="AK29" s="6">
        <v>1.04035340092499</v>
      </c>
      <c r="AL29" s="6">
        <v>0.2</v>
      </c>
      <c r="AM29" s="6">
        <v>1.11173158477134</v>
      </c>
      <c r="AN29" s="6"/>
      <c r="AO29" s="6">
        <v>4.2</v>
      </c>
      <c r="AP29" s="6">
        <v>-2.9266571899730498</v>
      </c>
      <c r="AQ29" s="6">
        <v>2.94</v>
      </c>
      <c r="AR29" s="6"/>
      <c r="AS29" s="6">
        <v>75.5</v>
      </c>
      <c r="AT29" s="6">
        <v>7.0239545269996002</v>
      </c>
      <c r="AU29" s="6">
        <v>-2.7</v>
      </c>
      <c r="AV29" s="6">
        <v>2.63984615283076</v>
      </c>
    </row>
    <row r="30" spans="1:48" x14ac:dyDescent="0.4">
      <c r="A30" s="7" t="s">
        <v>81</v>
      </c>
      <c r="B30" s="6">
        <f>MIN(B2:B29)</f>
        <v>-3.90846523516021</v>
      </c>
      <c r="C30" s="6">
        <f t="shared" ref="C30:AV30" si="0">MIN(C2:C29)</f>
        <v>-0.05</v>
      </c>
      <c r="D30" s="6">
        <f t="shared" si="0"/>
        <v>-2.2999999999999998</v>
      </c>
      <c r="E30" s="6">
        <f t="shared" si="0"/>
        <v>-0.6</v>
      </c>
      <c r="F30" s="6">
        <f t="shared" si="0"/>
        <v>-0.337541217</v>
      </c>
      <c r="G30" s="6">
        <f t="shared" si="0"/>
        <v>-2.83</v>
      </c>
      <c r="H30" s="6">
        <f t="shared" si="0"/>
        <v>-2.34907823643581</v>
      </c>
      <c r="I30" s="6">
        <f t="shared" si="0"/>
        <v>-13.586818757921399</v>
      </c>
      <c r="J30" s="6">
        <f t="shared" si="0"/>
        <v>-10.0425531914894</v>
      </c>
      <c r="K30" s="6">
        <f t="shared" si="0"/>
        <v>-6.3</v>
      </c>
      <c r="L30" s="6">
        <f t="shared" si="0"/>
        <v>-10.390754310967401</v>
      </c>
      <c r="M30" s="6">
        <f t="shared" si="0"/>
        <v>-3.9</v>
      </c>
      <c r="N30" s="6">
        <f t="shared" si="0"/>
        <v>-3.6</v>
      </c>
      <c r="O30" s="6">
        <f t="shared" si="0"/>
        <v>-8.5</v>
      </c>
      <c r="P30" s="6">
        <f t="shared" si="0"/>
        <v>-12.7696189581787</v>
      </c>
      <c r="Q30" s="6">
        <f t="shared" si="0"/>
        <v>2.2999999999999998</v>
      </c>
      <c r="R30" s="6">
        <f t="shared" si="0"/>
        <v>1.1100000000000001</v>
      </c>
      <c r="S30" s="6">
        <f t="shared" si="0"/>
        <v>0.05</v>
      </c>
      <c r="T30" s="6">
        <f t="shared" si="0"/>
        <v>4.0999999999999996</v>
      </c>
      <c r="U30" s="6">
        <f t="shared" si="0"/>
        <v>-6.2344139650872803</v>
      </c>
      <c r="V30" s="6">
        <f t="shared" si="0"/>
        <v>-7.1</v>
      </c>
      <c r="W30" s="6">
        <f t="shared" si="0"/>
        <v>-11.0539845758355</v>
      </c>
      <c r="X30" s="6">
        <f t="shared" si="0"/>
        <v>-1.8314686802510201</v>
      </c>
      <c r="Y30" s="6">
        <f t="shared" si="0"/>
        <v>-11</v>
      </c>
      <c r="Z30" s="6">
        <f t="shared" si="0"/>
        <v>-31.1</v>
      </c>
      <c r="AA30" s="6">
        <f t="shared" si="0"/>
        <v>-4.3581619438755297</v>
      </c>
      <c r="AB30" s="6">
        <f t="shared" si="0"/>
        <v>2.89825492397184</v>
      </c>
      <c r="AC30" s="6">
        <f t="shared" si="0"/>
        <v>-16.1003236245955</v>
      </c>
      <c r="AD30" s="6">
        <f t="shared" si="0"/>
        <v>-6.7857581729911702</v>
      </c>
      <c r="AE30" s="6">
        <f t="shared" si="0"/>
        <v>-0.31</v>
      </c>
      <c r="AF30" s="6">
        <f t="shared" si="0"/>
        <v>-7.9170351909900996</v>
      </c>
      <c r="AG30" s="6">
        <f t="shared" si="0"/>
        <v>-1.1000000000000001</v>
      </c>
      <c r="AH30" s="6">
        <f t="shared" si="0"/>
        <v>-6.9519388214294304</v>
      </c>
      <c r="AI30" s="6">
        <f t="shared" si="0"/>
        <v>-7.4945861971565702</v>
      </c>
      <c r="AJ30" s="6">
        <f t="shared" si="0"/>
        <v>-3.21</v>
      </c>
      <c r="AK30" s="6">
        <f t="shared" si="0"/>
        <v>-8.3818086715590194</v>
      </c>
      <c r="AL30" s="6">
        <f t="shared" si="0"/>
        <v>0.2</v>
      </c>
      <c r="AM30" s="6">
        <f t="shared" si="0"/>
        <v>1.11173158477134</v>
      </c>
      <c r="AN30" s="6">
        <f t="shared" si="0"/>
        <v>-0.35903346847488998</v>
      </c>
      <c r="AO30" s="6">
        <f t="shared" si="0"/>
        <v>-13.75</v>
      </c>
      <c r="AP30" s="6">
        <f t="shared" si="0"/>
        <v>-3.69686591705862</v>
      </c>
      <c r="AQ30" s="6">
        <f t="shared" si="0"/>
        <v>-0.4</v>
      </c>
      <c r="AR30" s="6">
        <f t="shared" si="0"/>
        <v>-4.2</v>
      </c>
      <c r="AS30" s="6">
        <f t="shared" si="0"/>
        <v>4.4777562862669003</v>
      </c>
      <c r="AT30" s="6">
        <f t="shared" si="0"/>
        <v>-5.1049894047389701</v>
      </c>
      <c r="AU30" s="6">
        <f t="shared" si="0"/>
        <v>-2.7</v>
      </c>
      <c r="AV30" s="6">
        <f t="shared" si="0"/>
        <v>-9.3285133186062996</v>
      </c>
    </row>
    <row r="33" spans="1:64" x14ac:dyDescent="0.4">
      <c r="AJ33">
        <f>INDEX($C35:$AC35,MATCH($AD35,$C35:$AC35,0)-VALUE(MID(AI$34,3,1)))</f>
        <v>-7.4</v>
      </c>
    </row>
    <row r="34" spans="1:64" ht="40.5" x14ac:dyDescent="0.4">
      <c r="A34" s="12" t="s">
        <v>79</v>
      </c>
      <c r="B34" s="13">
        <v>1996</v>
      </c>
      <c r="C34" s="13">
        <v>1997</v>
      </c>
      <c r="D34" s="13">
        <v>1998</v>
      </c>
      <c r="E34" s="13">
        <v>1999</v>
      </c>
      <c r="F34" s="13">
        <v>2000</v>
      </c>
      <c r="G34" s="13">
        <v>2001</v>
      </c>
      <c r="H34" s="13">
        <v>2002</v>
      </c>
      <c r="I34" s="13">
        <v>2003</v>
      </c>
      <c r="J34" s="13">
        <v>2004</v>
      </c>
      <c r="K34" s="13">
        <v>2005</v>
      </c>
      <c r="L34" s="13">
        <v>2006</v>
      </c>
      <c r="M34" s="13">
        <v>2007</v>
      </c>
      <c r="N34" s="13">
        <v>2008</v>
      </c>
      <c r="O34" s="13">
        <v>2009</v>
      </c>
      <c r="P34" s="13">
        <v>2010</v>
      </c>
      <c r="Q34" s="13">
        <v>2011</v>
      </c>
      <c r="R34" s="13">
        <v>2012</v>
      </c>
      <c r="S34" s="13">
        <v>2013</v>
      </c>
      <c r="T34" s="13">
        <v>2014</v>
      </c>
      <c r="U34" s="13">
        <v>2015</v>
      </c>
      <c r="V34" s="13">
        <v>2016</v>
      </c>
      <c r="W34" s="13">
        <v>2017</v>
      </c>
      <c r="X34" s="13">
        <v>2018</v>
      </c>
      <c r="Y34" s="13">
        <v>2019</v>
      </c>
      <c r="Z34" s="13">
        <v>2020</v>
      </c>
      <c r="AA34" s="13">
        <v>2021</v>
      </c>
      <c r="AB34" s="13">
        <v>2022</v>
      </c>
      <c r="AC34" s="13">
        <v>2023</v>
      </c>
      <c r="AD34" s="13" t="s">
        <v>81</v>
      </c>
      <c r="AE34" s="13" t="s">
        <v>80</v>
      </c>
      <c r="AF34" s="13" t="s">
        <v>85</v>
      </c>
      <c r="AG34" s="13" t="s">
        <v>86</v>
      </c>
      <c r="AH34" s="13" t="s">
        <v>84</v>
      </c>
      <c r="AI34" s="13" t="s">
        <v>83</v>
      </c>
      <c r="AJ34" s="13" t="s">
        <v>82</v>
      </c>
      <c r="AK34" s="13" t="s">
        <v>87</v>
      </c>
      <c r="AL34" s="13" t="s">
        <v>88</v>
      </c>
      <c r="AM34" s="13" t="s">
        <v>89</v>
      </c>
      <c r="AN34" s="13" t="s">
        <v>90</v>
      </c>
      <c r="AO34" s="13" t="s">
        <v>97</v>
      </c>
      <c r="AP34" s="13" t="s">
        <v>98</v>
      </c>
      <c r="AQ34" s="13" t="s">
        <v>99</v>
      </c>
      <c r="AR34" s="13" t="s">
        <v>100</v>
      </c>
      <c r="AS34" s="13" t="s">
        <v>101</v>
      </c>
      <c r="AT34" s="13" t="s">
        <v>91</v>
      </c>
      <c r="AU34" s="13" t="s">
        <v>92</v>
      </c>
      <c r="AV34" s="13" t="s">
        <v>93</v>
      </c>
      <c r="AW34" s="13" t="s">
        <v>83</v>
      </c>
      <c r="AX34" s="13" t="s">
        <v>82</v>
      </c>
      <c r="AY34" s="13" t="s">
        <v>87</v>
      </c>
      <c r="AZ34" s="13" t="s">
        <v>88</v>
      </c>
      <c r="BA34" s="13" t="s">
        <v>89</v>
      </c>
      <c r="BB34" s="13" t="s">
        <v>90</v>
      </c>
      <c r="BC34" s="13" t="s">
        <v>97</v>
      </c>
      <c r="BD34" s="13" t="s">
        <v>98</v>
      </c>
      <c r="BE34" s="13" t="s">
        <v>99</v>
      </c>
      <c r="BF34" s="13" t="s">
        <v>100</v>
      </c>
      <c r="BG34" s="13" t="s">
        <v>101</v>
      </c>
      <c r="BH34" s="13" t="s">
        <v>94</v>
      </c>
      <c r="BI34" s="13" t="s">
        <v>102</v>
      </c>
      <c r="BJ34" s="13" t="s">
        <v>103</v>
      </c>
      <c r="BK34" s="13" t="s">
        <v>105</v>
      </c>
      <c r="BL34" s="13" t="s">
        <v>104</v>
      </c>
    </row>
    <row r="35" spans="1:64" x14ac:dyDescent="0.4">
      <c r="A35" s="8" t="s">
        <v>70</v>
      </c>
      <c r="M35">
        <v>9.9</v>
      </c>
      <c r="N35">
        <v>-1.5</v>
      </c>
      <c r="O35">
        <v>-6.7</v>
      </c>
      <c r="P35">
        <v>-2</v>
      </c>
      <c r="Q35">
        <v>-7.4</v>
      </c>
      <c r="R35" s="11">
        <v>-13.75</v>
      </c>
      <c r="S35">
        <v>-10.5</v>
      </c>
      <c r="T35">
        <v>0.33</v>
      </c>
      <c r="U35">
        <v>4.2</v>
      </c>
      <c r="V35">
        <v>4.5</v>
      </c>
      <c r="W35">
        <v>7.2</v>
      </c>
      <c r="X35">
        <v>6.6</v>
      </c>
      <c r="Y35">
        <v>3.6</v>
      </c>
      <c r="Z35">
        <v>1.5</v>
      </c>
      <c r="AA35">
        <v>6.4</v>
      </c>
      <c r="AB35">
        <v>5.5</v>
      </c>
      <c r="AC35">
        <v>4.2</v>
      </c>
      <c r="AD35">
        <f t="shared" ref="AD35:AD81" si="1">MIN(C35:AC35)</f>
        <v>-13.75</v>
      </c>
      <c r="AE35">
        <f t="shared" ref="AE35:AE81" si="2">COUNTBLANK(B35:AC35)</f>
        <v>11</v>
      </c>
      <c r="AF35">
        <f t="shared" ref="AF35:AI54" si="3">INDEX($C35:$AC35,MATCH($AD35,$C35:$AC35,0)-VALUE(MID(AF$34,3,1)))</f>
        <v>-1.5</v>
      </c>
      <c r="AG35">
        <f t="shared" si="3"/>
        <v>-6.7</v>
      </c>
      <c r="AH35">
        <f t="shared" si="3"/>
        <v>-2</v>
      </c>
      <c r="AI35">
        <f t="shared" si="3"/>
        <v>-7.4</v>
      </c>
      <c r="AJ35" s="11">
        <f t="shared" ref="AJ35:AJ81" si="4">AD35</f>
        <v>-13.75</v>
      </c>
      <c r="AK35">
        <f t="shared" ref="AK35:AS44" si="5">INDEX($C35:$AC35,MATCH($AD35,$C35:$AC35,0)+VALUE(MID(AK$34,3,1)))</f>
        <v>-10.5</v>
      </c>
      <c r="AL35">
        <f t="shared" si="5"/>
        <v>0.33</v>
      </c>
      <c r="AM35">
        <f t="shared" si="5"/>
        <v>4.2</v>
      </c>
      <c r="AN35">
        <f t="shared" si="5"/>
        <v>4.5</v>
      </c>
      <c r="AO35">
        <f t="shared" si="5"/>
        <v>7.2</v>
      </c>
      <c r="AP35">
        <f t="shared" si="5"/>
        <v>6.6</v>
      </c>
      <c r="AQ35">
        <f t="shared" si="5"/>
        <v>3.6</v>
      </c>
      <c r="AR35">
        <f t="shared" si="5"/>
        <v>1.5</v>
      </c>
      <c r="AS35">
        <f t="shared" si="5"/>
        <v>6.4</v>
      </c>
      <c r="AT35">
        <f t="shared" ref="AT35:AT81" si="6">COUNTIF(AF35:AN35,0)</f>
        <v>0</v>
      </c>
      <c r="AU35">
        <f t="shared" ref="AU35:AU81" si="7">(SUMPRODUCT(--ISERROR(AF35:AN35))&gt;0)*1</f>
        <v>0</v>
      </c>
      <c r="AV35">
        <f t="shared" ref="AV35:AV81" si="8">SUM(AT35:AU35)</f>
        <v>0</v>
      </c>
      <c r="AW35">
        <v>1</v>
      </c>
      <c r="AX35">
        <f t="shared" ref="AX35:AX81" si="9">AW35*(1+AJ35/100)</f>
        <v>0.86250000000000004</v>
      </c>
      <c r="AY35">
        <f t="shared" ref="AY35:AY81" si="10">AX35*(1+AK35/100)</f>
        <v>0.77193750000000005</v>
      </c>
      <c r="AZ35">
        <f t="shared" ref="AZ35:AZ81" si="11">AY35*(1+AL35/100)</f>
        <v>0.77448489375000007</v>
      </c>
      <c r="BA35">
        <f t="shared" ref="BA35:BA81" si="12">AZ35*(1+AM35/100)</f>
        <v>0.80701325928750012</v>
      </c>
      <c r="BB35">
        <f t="shared" ref="BB35:BB81" si="13">BA35*(1+AN35/100)</f>
        <v>0.84332885595543761</v>
      </c>
      <c r="BC35">
        <f t="shared" ref="BC35:BC81" si="14">BB35*(1+AO35/100)</f>
        <v>0.90404853358422921</v>
      </c>
      <c r="BD35">
        <f t="shared" ref="BD35:BD81" si="15">BC35*(1+AP35/100)</f>
        <v>0.96371573680078837</v>
      </c>
      <c r="BE35">
        <f t="shared" ref="BE35:BE81" si="16">BD35*(1+AQ35/100)</f>
        <v>0.99840950332561673</v>
      </c>
      <c r="BF35">
        <f t="shared" ref="BF35:BF81" si="17">BE35*(1+AR35/100)</f>
        <v>1.0133856458755008</v>
      </c>
      <c r="BG35">
        <f t="shared" ref="BG35:BG81" si="18">BF35*(1+AS35/100)</f>
        <v>1.0782423272115329</v>
      </c>
      <c r="BH35">
        <f t="shared" ref="BH35:BH81" si="19">(SUMPRODUCT(--ISERROR(AW35:BE35))&gt;0)*1</f>
        <v>0</v>
      </c>
      <c r="BI35">
        <f t="shared" ref="BI35:BI81" si="20">MATCH(TRUE, INDEX(AW35:BG35&gt;1,0), 0)</f>
        <v>10</v>
      </c>
      <c r="BJ35">
        <f t="shared" ref="BJ35:BJ81" si="21">AJ35</f>
        <v>-13.75</v>
      </c>
      <c r="BK35">
        <f t="shared" ref="BK35:BK80" si="22">AVERAGE(AF35:AI35)</f>
        <v>-4.4000000000000004</v>
      </c>
      <c r="BL35" t="str">
        <f t="shared" ref="BL35:BL81" si="23">A35&amp;" "&amp;INDEX($C$34:$AC$34,MATCH(BJ35,C35:AC35,0))</f>
        <v>Spain 2012</v>
      </c>
    </row>
    <row r="36" spans="1:64" x14ac:dyDescent="0.4">
      <c r="A36" s="8" t="s">
        <v>43</v>
      </c>
      <c r="N36">
        <v>0.59110870697288898</v>
      </c>
      <c r="O36">
        <v>-4.0009132303126798</v>
      </c>
      <c r="P36">
        <v>-6.9711146461744598</v>
      </c>
      <c r="Q36">
        <v>-6.62815099832864</v>
      </c>
      <c r="R36" s="11">
        <v>-12.7696189581787</v>
      </c>
      <c r="S36">
        <v>-9.6362473659612693</v>
      </c>
      <c r="T36">
        <v>-5.5385521227370598</v>
      </c>
      <c r="U36">
        <v>-5.1155205834715396</v>
      </c>
      <c r="V36">
        <v>-1.0305247614797699</v>
      </c>
      <c r="W36">
        <v>-0.42575641647900397</v>
      </c>
      <c r="X36">
        <v>3.1985806782002602</v>
      </c>
      <c r="Y36">
        <v>7.4733586305637401</v>
      </c>
      <c r="Z36">
        <v>3.0226034291491399</v>
      </c>
      <c r="AA36">
        <v>10.106941297338</v>
      </c>
      <c r="AB36">
        <v>13.762072165135001</v>
      </c>
      <c r="AC36">
        <v>11.8278421738724</v>
      </c>
      <c r="AD36">
        <f t="shared" si="1"/>
        <v>-12.7696189581787</v>
      </c>
      <c r="AE36">
        <f t="shared" si="2"/>
        <v>12</v>
      </c>
      <c r="AF36">
        <f t="shared" si="3"/>
        <v>0.59110870697288898</v>
      </c>
      <c r="AG36">
        <f t="shared" si="3"/>
        <v>-4.0009132303126798</v>
      </c>
      <c r="AH36">
        <f t="shared" si="3"/>
        <v>-6.9711146461744598</v>
      </c>
      <c r="AI36">
        <f t="shared" si="3"/>
        <v>-6.62815099832864</v>
      </c>
      <c r="AJ36" s="11">
        <f t="shared" si="4"/>
        <v>-12.7696189581787</v>
      </c>
      <c r="AK36">
        <f t="shared" si="5"/>
        <v>-9.6362473659612693</v>
      </c>
      <c r="AL36">
        <f t="shared" si="5"/>
        <v>-5.5385521227370598</v>
      </c>
      <c r="AM36">
        <f t="shared" si="5"/>
        <v>-5.1155205834715396</v>
      </c>
      <c r="AN36">
        <f t="shared" si="5"/>
        <v>-1.0305247614797699</v>
      </c>
      <c r="AO36">
        <f t="shared" si="5"/>
        <v>-0.42575641647900397</v>
      </c>
      <c r="AP36">
        <f t="shared" si="5"/>
        <v>3.1985806782002602</v>
      </c>
      <c r="AQ36">
        <f t="shared" si="5"/>
        <v>7.4733586305637401</v>
      </c>
      <c r="AR36">
        <f t="shared" si="5"/>
        <v>3.0226034291491399</v>
      </c>
      <c r="AS36">
        <f t="shared" si="5"/>
        <v>10.106941297338</v>
      </c>
      <c r="AT36">
        <f t="shared" si="6"/>
        <v>0</v>
      </c>
      <c r="AU36">
        <f t="shared" si="7"/>
        <v>0</v>
      </c>
      <c r="AV36">
        <f t="shared" si="8"/>
        <v>0</v>
      </c>
      <c r="AW36">
        <v>1</v>
      </c>
      <c r="AX36">
        <f t="shared" si="9"/>
        <v>0.87230381041821303</v>
      </c>
      <c r="AY36">
        <f t="shared" si="10"/>
        <v>0.78824645746360822</v>
      </c>
      <c r="AZ36">
        <f t="shared" si="11"/>
        <v>0.7445890165613579</v>
      </c>
      <c r="BA36">
        <f t="shared" si="12"/>
        <v>0.70649941215689327</v>
      </c>
      <c r="BB36">
        <f t="shared" si="13"/>
        <v>0.69921876077490752</v>
      </c>
      <c r="BC36">
        <f t="shared" si="14"/>
        <v>0.69624179203568337</v>
      </c>
      <c r="BD36">
        <f t="shared" si="15"/>
        <v>0.71851164746929208</v>
      </c>
      <c r="BE36">
        <f t="shared" si="16"/>
        <v>0.77220859968704403</v>
      </c>
      <c r="BF36">
        <f t="shared" si="17"/>
        <v>0.79554940330136914</v>
      </c>
      <c r="BG36">
        <f t="shared" si="18"/>
        <v>0.87595511448436125</v>
      </c>
      <c r="BH36">
        <f t="shared" si="19"/>
        <v>0</v>
      </c>
      <c r="BI36" t="e">
        <f t="shared" si="20"/>
        <v>#N/A</v>
      </c>
      <c r="BJ36">
        <f t="shared" si="21"/>
        <v>-12.7696189581787</v>
      </c>
      <c r="BK36">
        <f t="shared" si="22"/>
        <v>-4.2522675419607223</v>
      </c>
      <c r="BL36" t="str">
        <f t="shared" si="23"/>
        <v>Greece 2012</v>
      </c>
    </row>
    <row r="37" spans="1:64" x14ac:dyDescent="0.4">
      <c r="A37" s="8" t="s">
        <v>63</v>
      </c>
      <c r="N37">
        <v>-4.0522241189277404</v>
      </c>
      <c r="O37">
        <v>-6.2512306232376798</v>
      </c>
      <c r="P37">
        <v>-0.59464765644509099</v>
      </c>
      <c r="Q37">
        <v>-1.2307630794417299</v>
      </c>
      <c r="R37" s="11">
        <v>-6.9519388214294304</v>
      </c>
      <c r="S37">
        <v>1.4717199315473799</v>
      </c>
      <c r="T37">
        <v>0.71456462025565304</v>
      </c>
      <c r="U37">
        <v>1.99051936391756</v>
      </c>
      <c r="V37">
        <v>2.9065389905471801</v>
      </c>
      <c r="W37">
        <v>4.9136300827971002</v>
      </c>
      <c r="X37">
        <v>10.439300146198701</v>
      </c>
      <c r="Y37">
        <v>10.350463319092899</v>
      </c>
      <c r="Z37">
        <v>8.8778894248473303</v>
      </c>
      <c r="AA37">
        <v>14.1253977493883</v>
      </c>
      <c r="AB37">
        <v>10.5523902997764</v>
      </c>
      <c r="AC37">
        <v>9.6799068722908999</v>
      </c>
      <c r="AD37">
        <f t="shared" si="1"/>
        <v>-6.9519388214294304</v>
      </c>
      <c r="AE37">
        <f t="shared" si="2"/>
        <v>12</v>
      </c>
      <c r="AF37">
        <f t="shared" si="3"/>
        <v>-4.0522241189277404</v>
      </c>
      <c r="AG37">
        <f t="shared" si="3"/>
        <v>-6.2512306232376798</v>
      </c>
      <c r="AH37">
        <f t="shared" si="3"/>
        <v>-0.59464765644509099</v>
      </c>
      <c r="AI37">
        <f t="shared" si="3"/>
        <v>-1.2307630794417299</v>
      </c>
      <c r="AJ37" s="11">
        <f t="shared" si="4"/>
        <v>-6.9519388214294304</v>
      </c>
      <c r="AK37">
        <f t="shared" si="5"/>
        <v>1.4717199315473799</v>
      </c>
      <c r="AL37">
        <f t="shared" si="5"/>
        <v>0.71456462025565304</v>
      </c>
      <c r="AM37">
        <f t="shared" si="5"/>
        <v>1.99051936391756</v>
      </c>
      <c r="AN37">
        <f t="shared" si="5"/>
        <v>2.9065389905471801</v>
      </c>
      <c r="AO37">
        <f t="shared" si="5"/>
        <v>4.9136300827971002</v>
      </c>
      <c r="AP37">
        <f t="shared" si="5"/>
        <v>10.439300146198701</v>
      </c>
      <c r="AQ37">
        <f t="shared" si="5"/>
        <v>10.350463319092899</v>
      </c>
      <c r="AR37">
        <f t="shared" si="5"/>
        <v>8.8778894248473303</v>
      </c>
      <c r="AS37">
        <f t="shared" si="5"/>
        <v>14.1253977493883</v>
      </c>
      <c r="AT37">
        <f t="shared" si="6"/>
        <v>0</v>
      </c>
      <c r="AU37">
        <f t="shared" si="7"/>
        <v>0</v>
      </c>
      <c r="AV37">
        <f t="shared" si="8"/>
        <v>0</v>
      </c>
      <c r="AW37">
        <v>1</v>
      </c>
      <c r="AX37">
        <f t="shared" si="9"/>
        <v>0.93048061178570574</v>
      </c>
      <c r="AY37">
        <f t="shared" si="10"/>
        <v>0.94417468040853991</v>
      </c>
      <c r="AZ37">
        <f t="shared" si="11"/>
        <v>0.95092141862815127</v>
      </c>
      <c r="BA37">
        <f t="shared" si="12"/>
        <v>0.96984969360158424</v>
      </c>
      <c r="BB37">
        <f t="shared" si="13"/>
        <v>0.99803875309581669</v>
      </c>
      <c r="BC37">
        <f t="shared" si="14"/>
        <v>1.0470786855059058</v>
      </c>
      <c r="BD37">
        <f t="shared" si="15"/>
        <v>1.1563863722527392</v>
      </c>
      <c r="BE37">
        <f t="shared" si="16"/>
        <v>1.2760777195397481</v>
      </c>
      <c r="BF37">
        <f t="shared" si="17"/>
        <v>1.3893664884556003</v>
      </c>
      <c r="BG37">
        <f t="shared" si="18"/>
        <v>1.5856200311466628</v>
      </c>
      <c r="BH37">
        <f t="shared" si="19"/>
        <v>0</v>
      </c>
      <c r="BI37">
        <f t="shared" si="20"/>
        <v>7</v>
      </c>
      <c r="BJ37">
        <f t="shared" si="21"/>
        <v>-6.9519388214294304</v>
      </c>
      <c r="BK37">
        <f t="shared" si="22"/>
        <v>-3.0322163695130602</v>
      </c>
      <c r="BL37" t="str">
        <f t="shared" si="23"/>
        <v>Poland, Rep. of 2012</v>
      </c>
    </row>
    <row r="38" spans="1:64" x14ac:dyDescent="0.4">
      <c r="A38" s="8" t="s">
        <v>58</v>
      </c>
      <c r="R38">
        <v>-13.4629768137622</v>
      </c>
      <c r="S38">
        <v>6.8280034572169503</v>
      </c>
      <c r="T38" s="11">
        <v>-16.1003236245955</v>
      </c>
      <c r="U38">
        <v>7.4252651880424301</v>
      </c>
      <c r="V38">
        <v>-12.4775583482944</v>
      </c>
      <c r="W38">
        <v>10.6666666666667</v>
      </c>
      <c r="X38">
        <v>1.7608897126969401</v>
      </c>
      <c r="Y38">
        <v>3.3697632058287801</v>
      </c>
      <c r="Z38">
        <v>-11.277533039647601</v>
      </c>
      <c r="AA38">
        <v>15.292949354518401</v>
      </c>
      <c r="AB38">
        <v>20.499569336778599</v>
      </c>
      <c r="AC38">
        <v>27.9485346676197</v>
      </c>
      <c r="AD38">
        <f t="shared" si="1"/>
        <v>-16.1003236245955</v>
      </c>
      <c r="AE38">
        <f t="shared" si="2"/>
        <v>16</v>
      </c>
      <c r="AF38">
        <f t="shared" si="3"/>
        <v>0</v>
      </c>
      <c r="AG38">
        <f t="shared" si="3"/>
        <v>0</v>
      </c>
      <c r="AH38">
        <f t="shared" si="3"/>
        <v>-13.4629768137622</v>
      </c>
      <c r="AI38">
        <f t="shared" si="3"/>
        <v>6.8280034572169503</v>
      </c>
      <c r="AJ38" s="11">
        <f t="shared" si="4"/>
        <v>-16.1003236245955</v>
      </c>
      <c r="AK38">
        <f t="shared" si="5"/>
        <v>7.4252651880424301</v>
      </c>
      <c r="AL38">
        <f t="shared" si="5"/>
        <v>-12.4775583482944</v>
      </c>
      <c r="AM38">
        <f t="shared" si="5"/>
        <v>10.6666666666667</v>
      </c>
      <c r="AN38">
        <f t="shared" si="5"/>
        <v>1.7608897126969401</v>
      </c>
      <c r="AO38">
        <f t="shared" si="5"/>
        <v>3.3697632058287801</v>
      </c>
      <c r="AP38">
        <f t="shared" si="5"/>
        <v>-11.277533039647601</v>
      </c>
      <c r="AQ38">
        <f t="shared" si="5"/>
        <v>15.292949354518401</v>
      </c>
      <c r="AR38">
        <f t="shared" si="5"/>
        <v>20.499569336778599</v>
      </c>
      <c r="AS38">
        <f t="shared" si="5"/>
        <v>27.9485346676197</v>
      </c>
      <c r="AT38">
        <f t="shared" si="6"/>
        <v>2</v>
      </c>
      <c r="AU38">
        <f t="shared" si="7"/>
        <v>0</v>
      </c>
      <c r="AV38">
        <f t="shared" si="8"/>
        <v>2</v>
      </c>
      <c r="AW38">
        <v>1</v>
      </c>
      <c r="AX38">
        <f t="shared" si="9"/>
        <v>0.83899676375404497</v>
      </c>
      <c r="AY38">
        <f t="shared" si="10"/>
        <v>0.9012944983818767</v>
      </c>
      <c r="AZ38">
        <f t="shared" si="11"/>
        <v>0.78883495145631066</v>
      </c>
      <c r="BA38">
        <f t="shared" si="12"/>
        <v>0.87297734627831736</v>
      </c>
      <c r="BB38">
        <f t="shared" si="13"/>
        <v>0.88834951456310707</v>
      </c>
      <c r="BC38">
        <f t="shared" si="14"/>
        <v>0.91828478964401328</v>
      </c>
      <c r="BD38">
        <f t="shared" si="15"/>
        <v>0.81472491909385114</v>
      </c>
      <c r="BE38">
        <f t="shared" si="16"/>
        <v>0.9393203883495147</v>
      </c>
      <c r="BF38">
        <f t="shared" si="17"/>
        <v>1.1318770226537216</v>
      </c>
      <c r="BG38">
        <f t="shared" si="18"/>
        <v>1.4482200647249188</v>
      </c>
      <c r="BH38">
        <f t="shared" si="19"/>
        <v>0</v>
      </c>
      <c r="BI38">
        <f t="shared" si="20"/>
        <v>10</v>
      </c>
      <c r="BJ38">
        <f t="shared" si="21"/>
        <v>-16.1003236245955</v>
      </c>
      <c r="BK38">
        <f t="shared" si="22"/>
        <v>-1.6587433391363124</v>
      </c>
      <c r="BL38" t="str">
        <f t="shared" si="23"/>
        <v>Montenegro 2014</v>
      </c>
    </row>
    <row r="39" spans="1:64" x14ac:dyDescent="0.4">
      <c r="A39" s="8" t="s">
        <v>49</v>
      </c>
      <c r="L39">
        <v>5.72609208972845</v>
      </c>
      <c r="M39">
        <v>4.1630460448642248</v>
      </c>
      <c r="N39">
        <v>2.6</v>
      </c>
      <c r="O39">
        <v>-1.1000000000000001</v>
      </c>
      <c r="P39">
        <v>-2.7</v>
      </c>
      <c r="Q39">
        <v>-2.4</v>
      </c>
      <c r="R39" s="11">
        <v>-7.1</v>
      </c>
      <c r="S39">
        <v>-6.4</v>
      </c>
      <c r="T39">
        <v>-3</v>
      </c>
      <c r="AD39">
        <f t="shared" si="1"/>
        <v>-7.1</v>
      </c>
      <c r="AE39">
        <f t="shared" si="2"/>
        <v>19</v>
      </c>
      <c r="AF39">
        <f t="shared" si="3"/>
        <v>2.6</v>
      </c>
      <c r="AG39">
        <f t="shared" si="3"/>
        <v>-1.1000000000000001</v>
      </c>
      <c r="AH39">
        <f t="shared" si="3"/>
        <v>-2.7</v>
      </c>
      <c r="AI39">
        <f t="shared" si="3"/>
        <v>-2.4</v>
      </c>
      <c r="AJ39" s="11">
        <f t="shared" si="4"/>
        <v>-7.1</v>
      </c>
      <c r="AK39">
        <f t="shared" si="5"/>
        <v>-6.4</v>
      </c>
      <c r="AL39">
        <f t="shared" si="5"/>
        <v>-3</v>
      </c>
      <c r="AM39">
        <f t="shared" si="5"/>
        <v>0</v>
      </c>
      <c r="AN39">
        <f t="shared" si="5"/>
        <v>0</v>
      </c>
      <c r="AO39">
        <f t="shared" si="5"/>
        <v>0</v>
      </c>
      <c r="AP39">
        <f t="shared" si="5"/>
        <v>0</v>
      </c>
      <c r="AQ39">
        <f t="shared" si="5"/>
        <v>0</v>
      </c>
      <c r="AR39">
        <f t="shared" si="5"/>
        <v>0</v>
      </c>
      <c r="AS39">
        <f t="shared" si="5"/>
        <v>0</v>
      </c>
      <c r="AT39">
        <f t="shared" si="6"/>
        <v>2</v>
      </c>
      <c r="AU39">
        <f t="shared" si="7"/>
        <v>0</v>
      </c>
      <c r="AV39">
        <f t="shared" si="8"/>
        <v>2</v>
      </c>
      <c r="AW39">
        <v>1</v>
      </c>
      <c r="AX39">
        <f t="shared" si="9"/>
        <v>0.92900000000000005</v>
      </c>
      <c r="AY39">
        <f t="shared" si="10"/>
        <v>0.86954399999999998</v>
      </c>
      <c r="AZ39">
        <f t="shared" si="11"/>
        <v>0.84345767999999999</v>
      </c>
      <c r="BA39">
        <f t="shared" si="12"/>
        <v>0.84345767999999999</v>
      </c>
      <c r="BB39">
        <f t="shared" si="13"/>
        <v>0.84345767999999999</v>
      </c>
      <c r="BC39">
        <f t="shared" si="14"/>
        <v>0.84345767999999999</v>
      </c>
      <c r="BD39">
        <f t="shared" si="15"/>
        <v>0.84345767999999999</v>
      </c>
      <c r="BE39">
        <f t="shared" si="16"/>
        <v>0.84345767999999999</v>
      </c>
      <c r="BF39">
        <f t="shared" si="17"/>
        <v>0.84345767999999999</v>
      </c>
      <c r="BG39">
        <f t="shared" si="18"/>
        <v>0.84345767999999999</v>
      </c>
      <c r="BH39">
        <f t="shared" si="19"/>
        <v>0</v>
      </c>
      <c r="BI39" t="e">
        <f t="shared" si="20"/>
        <v>#N/A</v>
      </c>
      <c r="BJ39">
        <f t="shared" si="21"/>
        <v>-7.1</v>
      </c>
      <c r="BK39">
        <f t="shared" si="22"/>
        <v>-0.9</v>
      </c>
      <c r="BL39" t="str">
        <f t="shared" si="23"/>
        <v>Italy 2012</v>
      </c>
    </row>
    <row r="40" spans="1:64" x14ac:dyDescent="0.4">
      <c r="A40" s="8" t="s">
        <v>39</v>
      </c>
      <c r="M40">
        <v>-0.37240649614633797</v>
      </c>
      <c r="N40" s="11">
        <v>-10.390754310967401</v>
      </c>
      <c r="O40">
        <v>-4.00120200452535</v>
      </c>
      <c r="P40">
        <v>3.5872743804377101</v>
      </c>
      <c r="Q40">
        <v>-6.6055506894491502</v>
      </c>
      <c r="R40">
        <v>1.97956985614021</v>
      </c>
      <c r="S40">
        <v>3.57067455000259</v>
      </c>
      <c r="T40">
        <v>6.2195691277760101</v>
      </c>
      <c r="U40">
        <v>7.06</v>
      </c>
      <c r="V40">
        <v>4.2</v>
      </c>
      <c r="W40">
        <v>4.8499999999999996</v>
      </c>
      <c r="X40">
        <v>2.11</v>
      </c>
      <c r="Y40">
        <v>3.41</v>
      </c>
      <c r="Z40">
        <v>8.44</v>
      </c>
      <c r="AA40">
        <v>7.33</v>
      </c>
      <c r="AB40">
        <v>-5.47</v>
      </c>
      <c r="AC40">
        <v>6.23</v>
      </c>
      <c r="AD40">
        <f t="shared" si="1"/>
        <v>-10.390754310967401</v>
      </c>
      <c r="AE40">
        <f t="shared" si="2"/>
        <v>11</v>
      </c>
      <c r="AF40">
        <f t="shared" si="3"/>
        <v>0</v>
      </c>
      <c r="AG40">
        <f t="shared" si="3"/>
        <v>0</v>
      </c>
      <c r="AH40">
        <f t="shared" si="3"/>
        <v>0</v>
      </c>
      <c r="AI40">
        <f t="shared" si="3"/>
        <v>-0.37240649614633797</v>
      </c>
      <c r="AJ40" s="11">
        <f t="shared" si="4"/>
        <v>-10.390754310967401</v>
      </c>
      <c r="AK40">
        <f t="shared" si="5"/>
        <v>-4.00120200452535</v>
      </c>
      <c r="AL40">
        <f t="shared" si="5"/>
        <v>3.5872743804377101</v>
      </c>
      <c r="AM40">
        <f t="shared" si="5"/>
        <v>-6.6055506894491502</v>
      </c>
      <c r="AN40">
        <f t="shared" si="5"/>
        <v>1.97956985614021</v>
      </c>
      <c r="AO40">
        <f t="shared" si="5"/>
        <v>3.57067455000259</v>
      </c>
      <c r="AP40">
        <f t="shared" si="5"/>
        <v>6.2195691277760101</v>
      </c>
      <c r="AQ40">
        <f t="shared" si="5"/>
        <v>7.06</v>
      </c>
      <c r="AR40">
        <f t="shared" si="5"/>
        <v>4.2</v>
      </c>
      <c r="AS40">
        <f t="shared" si="5"/>
        <v>4.8499999999999996</v>
      </c>
      <c r="AT40">
        <f t="shared" si="6"/>
        <v>3</v>
      </c>
      <c r="AU40">
        <f t="shared" si="7"/>
        <v>0</v>
      </c>
      <c r="AV40">
        <f t="shared" si="8"/>
        <v>3</v>
      </c>
      <c r="AW40">
        <v>1</v>
      </c>
      <c r="AX40">
        <f t="shared" si="9"/>
        <v>0.89609245689032602</v>
      </c>
      <c r="AY40">
        <f t="shared" si="10"/>
        <v>0.86023798754282987</v>
      </c>
      <c r="AZ40">
        <f t="shared" si="11"/>
        <v>0.89109708448074676</v>
      </c>
      <c r="BA40">
        <f t="shared" si="12"/>
        <v>0.83223521487316754</v>
      </c>
      <c r="BB40">
        <f t="shared" si="13"/>
        <v>0.84870989231898042</v>
      </c>
      <c r="BC40">
        <f t="shared" si="14"/>
        <v>0.8790145604473687</v>
      </c>
      <c r="BD40">
        <f t="shared" si="15"/>
        <v>0.93368547867760932</v>
      </c>
      <c r="BE40">
        <f t="shared" si="16"/>
        <v>0.99960367347224854</v>
      </c>
      <c r="BF40">
        <f t="shared" si="17"/>
        <v>1.041587027758083</v>
      </c>
      <c r="BG40">
        <f t="shared" si="18"/>
        <v>1.0921039986043499</v>
      </c>
      <c r="BH40">
        <f t="shared" si="19"/>
        <v>0</v>
      </c>
      <c r="BI40">
        <f t="shared" si="20"/>
        <v>10</v>
      </c>
      <c r="BJ40">
        <f t="shared" si="21"/>
        <v>-10.390754310967401</v>
      </c>
      <c r="BK40">
        <f t="shared" si="22"/>
        <v>-9.3101624036584493E-2</v>
      </c>
      <c r="BL40" t="str">
        <f t="shared" si="23"/>
        <v>Denmark 2008</v>
      </c>
    </row>
    <row r="41" spans="1:64" x14ac:dyDescent="0.4">
      <c r="A41" s="8" t="s">
        <v>56</v>
      </c>
      <c r="R41" s="11">
        <v>2.89825492397184</v>
      </c>
      <c r="S41">
        <v>4.0999999999999996</v>
      </c>
      <c r="T41">
        <v>5.1176975126274504</v>
      </c>
      <c r="U41">
        <v>8.3000000000000007</v>
      </c>
      <c r="V41">
        <v>7.41464243247834</v>
      </c>
      <c r="W41">
        <v>7.3772436150865799</v>
      </c>
      <c r="X41">
        <v>7.8792341678939604</v>
      </c>
      <c r="Y41">
        <v>7.6580587711487098</v>
      </c>
      <c r="Z41">
        <v>5.3763440860214997</v>
      </c>
      <c r="AA41">
        <v>8.5557299843014096</v>
      </c>
      <c r="AB41">
        <v>10.383224873463501</v>
      </c>
      <c r="AC41">
        <v>10.383224873463501</v>
      </c>
      <c r="AD41">
        <f t="shared" si="1"/>
        <v>2.89825492397184</v>
      </c>
      <c r="AE41">
        <f t="shared" si="2"/>
        <v>16</v>
      </c>
      <c r="AF41">
        <f t="shared" si="3"/>
        <v>0</v>
      </c>
      <c r="AG41">
        <f t="shared" si="3"/>
        <v>0</v>
      </c>
      <c r="AH41">
        <f t="shared" si="3"/>
        <v>0</v>
      </c>
      <c r="AI41">
        <f t="shared" si="3"/>
        <v>0</v>
      </c>
      <c r="AJ41" s="11">
        <f t="shared" si="4"/>
        <v>2.89825492397184</v>
      </c>
      <c r="AK41">
        <f t="shared" si="5"/>
        <v>4.0999999999999996</v>
      </c>
      <c r="AL41">
        <f t="shared" si="5"/>
        <v>5.1176975126274504</v>
      </c>
      <c r="AM41">
        <f t="shared" si="5"/>
        <v>8.3000000000000007</v>
      </c>
      <c r="AN41">
        <f t="shared" si="5"/>
        <v>7.41464243247834</v>
      </c>
      <c r="AO41">
        <f t="shared" si="5"/>
        <v>7.3772436150865799</v>
      </c>
      <c r="AP41">
        <f t="shared" si="5"/>
        <v>7.8792341678939604</v>
      </c>
      <c r="AQ41">
        <f t="shared" si="5"/>
        <v>7.6580587711487098</v>
      </c>
      <c r="AR41">
        <f t="shared" si="5"/>
        <v>5.3763440860214997</v>
      </c>
      <c r="AS41">
        <f t="shared" si="5"/>
        <v>8.5557299843014096</v>
      </c>
      <c r="AT41">
        <f t="shared" si="6"/>
        <v>4</v>
      </c>
      <c r="AU41">
        <f t="shared" si="7"/>
        <v>0</v>
      </c>
      <c r="AV41">
        <f t="shared" si="8"/>
        <v>4</v>
      </c>
      <c r="AW41">
        <v>1</v>
      </c>
      <c r="AX41">
        <f t="shared" si="9"/>
        <v>1.0289825492397184</v>
      </c>
      <c r="AY41">
        <f t="shared" si="10"/>
        <v>1.0711708337585468</v>
      </c>
      <c r="AZ41">
        <f t="shared" si="11"/>
        <v>1.1259901168737987</v>
      </c>
      <c r="BA41">
        <f t="shared" si="12"/>
        <v>1.2194472965743239</v>
      </c>
      <c r="BB41">
        <f t="shared" si="13"/>
        <v>1.3098649532678337</v>
      </c>
      <c r="BC41">
        <f t="shared" si="14"/>
        <v>1.4064968818990418</v>
      </c>
      <c r="BD41">
        <f t="shared" si="15"/>
        <v>1.5173180647879942</v>
      </c>
      <c r="BE41">
        <f t="shared" si="16"/>
        <v>1.6335151739347151</v>
      </c>
      <c r="BF41">
        <f t="shared" si="17"/>
        <v>1.7213385703828179</v>
      </c>
      <c r="BG41">
        <f t="shared" si="18"/>
        <v>1.8686116505804058</v>
      </c>
      <c r="BH41">
        <f t="shared" si="19"/>
        <v>0</v>
      </c>
      <c r="BI41">
        <f t="shared" si="20"/>
        <v>2</v>
      </c>
      <c r="BJ41">
        <f t="shared" si="21"/>
        <v>2.89825492397184</v>
      </c>
      <c r="BK41">
        <f t="shared" si="22"/>
        <v>0</v>
      </c>
      <c r="BL41" t="str">
        <f t="shared" si="23"/>
        <v>Mexico 2012</v>
      </c>
    </row>
    <row r="42" spans="1:64" x14ac:dyDescent="0.4">
      <c r="A42" s="8" t="s">
        <v>32</v>
      </c>
      <c r="V42" s="11">
        <v>-0.6</v>
      </c>
      <c r="W42">
        <v>8.39</v>
      </c>
      <c r="X42">
        <v>16.309999999999999</v>
      </c>
      <c r="Y42">
        <v>4.4400000000000004</v>
      </c>
      <c r="Z42">
        <v>16.940000000000001</v>
      </c>
      <c r="AA42">
        <v>0.83485261102069297</v>
      </c>
      <c r="AB42">
        <v>6.00735727770049</v>
      </c>
      <c r="AC42">
        <v>28.823611896639001</v>
      </c>
      <c r="AD42">
        <f t="shared" si="1"/>
        <v>-0.6</v>
      </c>
      <c r="AE42">
        <f t="shared" si="2"/>
        <v>20</v>
      </c>
      <c r="AF42">
        <f t="shared" si="3"/>
        <v>0</v>
      </c>
      <c r="AG42">
        <f t="shared" si="3"/>
        <v>0</v>
      </c>
      <c r="AH42">
        <f t="shared" si="3"/>
        <v>0</v>
      </c>
      <c r="AI42">
        <f t="shared" si="3"/>
        <v>0</v>
      </c>
      <c r="AJ42" s="11">
        <f t="shared" si="4"/>
        <v>-0.6</v>
      </c>
      <c r="AK42">
        <f t="shared" si="5"/>
        <v>8.39</v>
      </c>
      <c r="AL42">
        <f t="shared" si="5"/>
        <v>16.309999999999999</v>
      </c>
      <c r="AM42">
        <f t="shared" si="5"/>
        <v>4.4400000000000004</v>
      </c>
      <c r="AN42">
        <f t="shared" si="5"/>
        <v>16.940000000000001</v>
      </c>
      <c r="AO42">
        <f t="shared" si="5"/>
        <v>0.83485261102069297</v>
      </c>
      <c r="AP42">
        <f t="shared" si="5"/>
        <v>6.00735727770049</v>
      </c>
      <c r="AQ42">
        <f t="shared" si="5"/>
        <v>28.823611896639001</v>
      </c>
      <c r="AR42" t="e">
        <f t="shared" si="5"/>
        <v>#REF!</v>
      </c>
      <c r="AS42" t="e">
        <f t="shared" si="5"/>
        <v>#REF!</v>
      </c>
      <c r="AT42">
        <f t="shared" si="6"/>
        <v>4</v>
      </c>
      <c r="AU42">
        <f t="shared" si="7"/>
        <v>0</v>
      </c>
      <c r="AV42">
        <f t="shared" si="8"/>
        <v>4</v>
      </c>
      <c r="AW42">
        <v>1</v>
      </c>
      <c r="AX42">
        <f t="shared" si="9"/>
        <v>0.99399999999999999</v>
      </c>
      <c r="AY42">
        <f t="shared" si="10"/>
        <v>1.0773966000000001</v>
      </c>
      <c r="AZ42">
        <f t="shared" si="11"/>
        <v>1.2531199854600001</v>
      </c>
      <c r="BA42">
        <f t="shared" si="12"/>
        <v>1.3087585128144241</v>
      </c>
      <c r="BB42">
        <f t="shared" si="13"/>
        <v>1.5304622048851875</v>
      </c>
      <c r="BC42">
        <f t="shared" si="14"/>
        <v>1.5432393085633564</v>
      </c>
      <c r="BD42">
        <f t="shared" si="15"/>
        <v>1.6359472074786721</v>
      </c>
      <c r="BE42">
        <f t="shared" si="16"/>
        <v>2.1074862813962283</v>
      </c>
      <c r="BF42" t="e">
        <f t="shared" si="17"/>
        <v>#REF!</v>
      </c>
      <c r="BG42" t="e">
        <f t="shared" si="18"/>
        <v>#REF!</v>
      </c>
      <c r="BH42">
        <f t="shared" si="19"/>
        <v>0</v>
      </c>
      <c r="BI42">
        <f t="shared" si="20"/>
        <v>3</v>
      </c>
      <c r="BJ42">
        <f t="shared" si="21"/>
        <v>-0.6</v>
      </c>
      <c r="BK42">
        <f t="shared" si="22"/>
        <v>0</v>
      </c>
      <c r="BL42" t="str">
        <f t="shared" si="23"/>
        <v>Belarus, Rep. of 2016</v>
      </c>
    </row>
    <row r="43" spans="1:64" x14ac:dyDescent="0.4">
      <c r="A43" s="8" t="s">
        <v>69</v>
      </c>
      <c r="N43" s="11">
        <v>-0.35903346847488998</v>
      </c>
      <c r="O43">
        <v>5.9353833092262098</v>
      </c>
      <c r="P43">
        <v>1.65214344210988</v>
      </c>
      <c r="Q43">
        <v>0.56165776853105098</v>
      </c>
      <c r="R43">
        <v>7.4033507744813596</v>
      </c>
      <c r="S43">
        <v>8.6216682319274494</v>
      </c>
      <c r="T43">
        <v>9.0705971264508705</v>
      </c>
      <c r="AD43">
        <f t="shared" si="1"/>
        <v>-0.35903346847488998</v>
      </c>
      <c r="AE43">
        <f t="shared" si="2"/>
        <v>21</v>
      </c>
      <c r="AF43">
        <f t="shared" si="3"/>
        <v>0</v>
      </c>
      <c r="AG43">
        <f t="shared" si="3"/>
        <v>0</v>
      </c>
      <c r="AH43">
        <f t="shared" si="3"/>
        <v>0</v>
      </c>
      <c r="AI43">
        <f t="shared" si="3"/>
        <v>0</v>
      </c>
      <c r="AJ43" s="11">
        <f t="shared" si="4"/>
        <v>-0.35903346847488998</v>
      </c>
      <c r="AK43">
        <f t="shared" si="5"/>
        <v>5.9353833092262098</v>
      </c>
      <c r="AL43">
        <f t="shared" si="5"/>
        <v>1.65214344210988</v>
      </c>
      <c r="AM43">
        <f t="shared" si="5"/>
        <v>0.56165776853105098</v>
      </c>
      <c r="AN43">
        <f t="shared" si="5"/>
        <v>7.4033507744813596</v>
      </c>
      <c r="AO43">
        <f t="shared" si="5"/>
        <v>8.6216682319274494</v>
      </c>
      <c r="AP43">
        <f t="shared" si="5"/>
        <v>9.0705971264508705</v>
      </c>
      <c r="AQ43">
        <f t="shared" si="5"/>
        <v>0</v>
      </c>
      <c r="AR43">
        <f t="shared" si="5"/>
        <v>0</v>
      </c>
      <c r="AS43">
        <f t="shared" si="5"/>
        <v>0</v>
      </c>
      <c r="AT43">
        <f t="shared" si="6"/>
        <v>4</v>
      </c>
      <c r="AU43">
        <f t="shared" si="7"/>
        <v>0</v>
      </c>
      <c r="AV43">
        <f t="shared" si="8"/>
        <v>4</v>
      </c>
      <c r="AW43">
        <v>1</v>
      </c>
      <c r="AX43">
        <f t="shared" si="9"/>
        <v>0.9964096653152511</v>
      </c>
      <c r="AY43">
        <f t="shared" si="10"/>
        <v>1.0555503982818892</v>
      </c>
      <c r="AZ43">
        <f t="shared" si="11"/>
        <v>1.0729896049652683</v>
      </c>
      <c r="BA43">
        <f t="shared" si="12"/>
        <v>1.0790161344370863</v>
      </c>
      <c r="BB43">
        <f t="shared" si="13"/>
        <v>1.1588994837827131</v>
      </c>
      <c r="BC43">
        <f t="shared" si="14"/>
        <v>1.2588159524159785</v>
      </c>
      <c r="BD43">
        <f t="shared" si="15"/>
        <v>1.3729980760231273</v>
      </c>
      <c r="BE43">
        <f t="shared" si="16"/>
        <v>1.3729980760231273</v>
      </c>
      <c r="BF43">
        <f t="shared" si="17"/>
        <v>1.3729980760231273</v>
      </c>
      <c r="BG43">
        <f t="shared" si="18"/>
        <v>1.3729980760231273</v>
      </c>
      <c r="BH43">
        <f t="shared" si="19"/>
        <v>0</v>
      </c>
      <c r="BI43">
        <f t="shared" si="20"/>
        <v>3</v>
      </c>
      <c r="BJ43">
        <f t="shared" si="21"/>
        <v>-0.35903346847488998</v>
      </c>
      <c r="BK43">
        <f t="shared" si="22"/>
        <v>0</v>
      </c>
      <c r="BL43" t="str">
        <f t="shared" si="23"/>
        <v>South Africa 2008</v>
      </c>
    </row>
    <row r="44" spans="1:64" x14ac:dyDescent="0.4">
      <c r="A44" s="8" t="s">
        <v>50</v>
      </c>
      <c r="N44" s="11">
        <v>-11.0539845758355</v>
      </c>
      <c r="O44">
        <v>-7.4699041566442599</v>
      </c>
      <c r="P44">
        <v>2.7668668372405398</v>
      </c>
      <c r="Q44">
        <v>8.0195929220042892</v>
      </c>
      <c r="R44">
        <v>9.2243884169916495</v>
      </c>
      <c r="S44">
        <v>12.025534279821599</v>
      </c>
      <c r="T44">
        <v>15.2523280264344</v>
      </c>
      <c r="U44">
        <v>10.4253422344906</v>
      </c>
      <c r="V44">
        <v>1.51707576348872</v>
      </c>
      <c r="W44">
        <v>0.33417999999999998</v>
      </c>
      <c r="X44">
        <v>2.4561500000000001</v>
      </c>
      <c r="Y44">
        <v>9.7371546945351302</v>
      </c>
      <c r="Z44">
        <v>7.5733740754562104</v>
      </c>
      <c r="AA44">
        <v>66.091162998478495</v>
      </c>
      <c r="AD44">
        <f t="shared" si="1"/>
        <v>-11.0539845758355</v>
      </c>
      <c r="AE44">
        <f t="shared" si="2"/>
        <v>14</v>
      </c>
      <c r="AF44">
        <f t="shared" si="3"/>
        <v>0</v>
      </c>
      <c r="AG44">
        <f t="shared" si="3"/>
        <v>0</v>
      </c>
      <c r="AH44">
        <f t="shared" si="3"/>
        <v>0</v>
      </c>
      <c r="AI44">
        <f t="shared" si="3"/>
        <v>0</v>
      </c>
      <c r="AJ44" s="11">
        <f t="shared" si="4"/>
        <v>-11.0539845758355</v>
      </c>
      <c r="AK44">
        <f t="shared" si="5"/>
        <v>-7.4699041566442599</v>
      </c>
      <c r="AL44">
        <f t="shared" si="5"/>
        <v>2.7668668372405398</v>
      </c>
      <c r="AM44">
        <f t="shared" si="5"/>
        <v>8.0195929220042892</v>
      </c>
      <c r="AN44">
        <f t="shared" si="5"/>
        <v>9.2243884169916495</v>
      </c>
      <c r="AO44">
        <f t="shared" si="5"/>
        <v>12.025534279821599</v>
      </c>
      <c r="AP44">
        <f t="shared" si="5"/>
        <v>15.2523280264344</v>
      </c>
      <c r="AQ44">
        <f t="shared" si="5"/>
        <v>10.4253422344906</v>
      </c>
      <c r="AR44">
        <f t="shared" si="5"/>
        <v>1.51707576348872</v>
      </c>
      <c r="AS44">
        <f t="shared" si="5"/>
        <v>0.33417999999999998</v>
      </c>
      <c r="AT44">
        <f t="shared" si="6"/>
        <v>4</v>
      </c>
      <c r="AU44">
        <f t="shared" si="7"/>
        <v>0</v>
      </c>
      <c r="AV44">
        <f t="shared" si="8"/>
        <v>4</v>
      </c>
      <c r="AW44">
        <v>1</v>
      </c>
      <c r="AX44">
        <f t="shared" si="9"/>
        <v>0.88946015424164504</v>
      </c>
      <c r="AY44">
        <f t="shared" si="10"/>
        <v>0.82301833320825402</v>
      </c>
      <c r="AZ44">
        <f t="shared" si="11"/>
        <v>0.84579015453420303</v>
      </c>
      <c r="BA44">
        <f t="shared" si="12"/>
        <v>0.91361908190223717</v>
      </c>
      <c r="BB44">
        <f t="shared" si="13"/>
        <v>0.99789485466865258</v>
      </c>
      <c r="BC44">
        <f t="shared" si="14"/>
        <v>1.1178970424934074</v>
      </c>
      <c r="BD44">
        <f t="shared" si="15"/>
        <v>1.2884023664123105</v>
      </c>
      <c r="BE44">
        <f t="shared" si="16"/>
        <v>1.4227227224680696</v>
      </c>
      <c r="BF44">
        <f t="shared" si="17"/>
        <v>1.4443065040722796</v>
      </c>
      <c r="BG44">
        <f t="shared" si="18"/>
        <v>1.4491330875475883</v>
      </c>
      <c r="BH44">
        <f t="shared" si="19"/>
        <v>0</v>
      </c>
      <c r="BI44">
        <f t="shared" si="20"/>
        <v>7</v>
      </c>
      <c r="BJ44">
        <f t="shared" si="21"/>
        <v>-11.0539845758355</v>
      </c>
      <c r="BK44">
        <f t="shared" si="22"/>
        <v>0</v>
      </c>
      <c r="BL44" t="str">
        <f t="shared" si="23"/>
        <v>Kazakhstan, Rep. of 2008</v>
      </c>
    </row>
    <row r="45" spans="1:64" x14ac:dyDescent="0.4">
      <c r="A45" s="8" t="s">
        <v>30</v>
      </c>
      <c r="K45">
        <v>0.02</v>
      </c>
      <c r="L45">
        <v>0.09</v>
      </c>
      <c r="M45">
        <v>0.13</v>
      </c>
      <c r="N45" s="11">
        <v>-0.04</v>
      </c>
      <c r="O45">
        <v>0.14000000000000001</v>
      </c>
      <c r="P45">
        <v>0.04</v>
      </c>
      <c r="Q45">
        <v>-0.04</v>
      </c>
      <c r="R45">
        <v>0.03</v>
      </c>
      <c r="S45">
        <v>0.1</v>
      </c>
      <c r="T45">
        <v>7.0000000000000007E-2</v>
      </c>
      <c r="U45">
        <v>0.09</v>
      </c>
      <c r="V45">
        <v>0.08</v>
      </c>
      <c r="W45">
        <v>0.05</v>
      </c>
      <c r="X45" s="11">
        <v>-0.05</v>
      </c>
      <c r="Y45">
        <v>0.02</v>
      </c>
      <c r="Z45">
        <v>0.04</v>
      </c>
      <c r="AA45">
        <v>0.23671822461331499</v>
      </c>
      <c r="AD45">
        <f t="shared" si="1"/>
        <v>-0.05</v>
      </c>
      <c r="AE45">
        <f t="shared" si="2"/>
        <v>11</v>
      </c>
      <c r="AF45">
        <f t="shared" si="3"/>
        <v>7.0000000000000007E-2</v>
      </c>
      <c r="AG45">
        <f t="shared" si="3"/>
        <v>0.09</v>
      </c>
      <c r="AH45">
        <f t="shared" si="3"/>
        <v>0.08</v>
      </c>
      <c r="AI45">
        <f t="shared" si="3"/>
        <v>0.05</v>
      </c>
      <c r="AJ45" s="11">
        <f t="shared" si="4"/>
        <v>-0.05</v>
      </c>
      <c r="AK45">
        <f t="shared" ref="AK45:AS54" si="24">INDEX($C45:$AC45,MATCH($AD45,$C45:$AC45,0)+VALUE(MID(AK$34,3,1)))</f>
        <v>0.02</v>
      </c>
      <c r="AL45">
        <f t="shared" si="24"/>
        <v>0.04</v>
      </c>
      <c r="AM45">
        <f t="shared" si="24"/>
        <v>0.23671822461331499</v>
      </c>
      <c r="AN45">
        <f t="shared" si="24"/>
        <v>0</v>
      </c>
      <c r="AO45">
        <f t="shared" si="24"/>
        <v>0</v>
      </c>
      <c r="AP45" t="e">
        <f t="shared" si="24"/>
        <v>#REF!</v>
      </c>
      <c r="AQ45" t="e">
        <f t="shared" si="24"/>
        <v>#REF!</v>
      </c>
      <c r="AR45" t="e">
        <f t="shared" si="24"/>
        <v>#REF!</v>
      </c>
      <c r="AS45" t="e">
        <f t="shared" si="24"/>
        <v>#REF!</v>
      </c>
      <c r="AT45">
        <f t="shared" si="6"/>
        <v>1</v>
      </c>
      <c r="AU45">
        <f t="shared" si="7"/>
        <v>0</v>
      </c>
      <c r="AV45">
        <f t="shared" si="8"/>
        <v>1</v>
      </c>
      <c r="AW45">
        <v>1</v>
      </c>
      <c r="AX45">
        <f t="shared" si="9"/>
        <v>0.99950000000000006</v>
      </c>
      <c r="AY45">
        <f t="shared" si="10"/>
        <v>0.99969990000000009</v>
      </c>
      <c r="AZ45">
        <f t="shared" si="11"/>
        <v>1.00009977996</v>
      </c>
      <c r="BA45">
        <f t="shared" si="12"/>
        <v>1.002467198403483</v>
      </c>
      <c r="BB45">
        <f t="shared" si="13"/>
        <v>1.002467198403483</v>
      </c>
      <c r="BC45">
        <f t="shared" si="14"/>
        <v>1.002467198403483</v>
      </c>
      <c r="BD45" t="e">
        <f t="shared" si="15"/>
        <v>#REF!</v>
      </c>
      <c r="BE45" t="e">
        <f t="shared" si="16"/>
        <v>#REF!</v>
      </c>
      <c r="BF45" t="e">
        <f t="shared" si="17"/>
        <v>#REF!</v>
      </c>
      <c r="BG45" t="e">
        <f t="shared" si="18"/>
        <v>#REF!</v>
      </c>
      <c r="BH45">
        <f t="shared" si="19"/>
        <v>1</v>
      </c>
      <c r="BI45">
        <f t="shared" si="20"/>
        <v>4</v>
      </c>
      <c r="BJ45">
        <f t="shared" si="21"/>
        <v>-0.05</v>
      </c>
      <c r="BK45">
        <f t="shared" si="22"/>
        <v>7.2499999999999995E-2</v>
      </c>
      <c r="BL45" t="str">
        <f t="shared" si="23"/>
        <v>Australia 2018</v>
      </c>
    </row>
    <row r="46" spans="1:64" x14ac:dyDescent="0.4">
      <c r="A46" s="8" t="s">
        <v>35</v>
      </c>
      <c r="AB46">
        <v>3.71795766187677</v>
      </c>
      <c r="AC46" s="11">
        <v>-2.34907823643581</v>
      </c>
      <c r="AD46">
        <f t="shared" si="1"/>
        <v>-2.34907823643581</v>
      </c>
      <c r="AE46">
        <f t="shared" si="2"/>
        <v>26</v>
      </c>
      <c r="AF46">
        <f t="shared" si="3"/>
        <v>0</v>
      </c>
      <c r="AG46">
        <f t="shared" si="3"/>
        <v>0</v>
      </c>
      <c r="AH46">
        <f t="shared" si="3"/>
        <v>0</v>
      </c>
      <c r="AI46">
        <f t="shared" si="3"/>
        <v>3.71795766187677</v>
      </c>
      <c r="AJ46" s="11">
        <f t="shared" si="4"/>
        <v>-2.34907823643581</v>
      </c>
      <c r="AK46" t="e">
        <f t="shared" si="24"/>
        <v>#REF!</v>
      </c>
      <c r="AL46" t="e">
        <f t="shared" si="24"/>
        <v>#REF!</v>
      </c>
      <c r="AM46" t="e">
        <f t="shared" si="24"/>
        <v>#REF!</v>
      </c>
      <c r="AN46" t="e">
        <f t="shared" si="24"/>
        <v>#REF!</v>
      </c>
      <c r="AO46" t="e">
        <f t="shared" si="24"/>
        <v>#REF!</v>
      </c>
      <c r="AP46" t="e">
        <f t="shared" si="24"/>
        <v>#REF!</v>
      </c>
      <c r="AQ46" t="e">
        <f t="shared" si="24"/>
        <v>#REF!</v>
      </c>
      <c r="AR46" t="e">
        <f t="shared" si="24"/>
        <v>#REF!</v>
      </c>
      <c r="AS46" t="e">
        <f t="shared" si="24"/>
        <v>#REF!</v>
      </c>
      <c r="AT46">
        <f t="shared" si="6"/>
        <v>3</v>
      </c>
      <c r="AU46">
        <f t="shared" si="7"/>
        <v>1</v>
      </c>
      <c r="AV46">
        <f t="shared" si="8"/>
        <v>4</v>
      </c>
      <c r="AW46">
        <v>1</v>
      </c>
      <c r="AX46">
        <f t="shared" si="9"/>
        <v>0.97650921763564191</v>
      </c>
      <c r="AY46" t="e">
        <f t="shared" si="10"/>
        <v>#REF!</v>
      </c>
      <c r="AZ46" t="e">
        <f t="shared" si="11"/>
        <v>#REF!</v>
      </c>
      <c r="BA46" t="e">
        <f t="shared" si="12"/>
        <v>#REF!</v>
      </c>
      <c r="BB46" t="e">
        <f t="shared" si="13"/>
        <v>#REF!</v>
      </c>
      <c r="BC46" t="e">
        <f t="shared" si="14"/>
        <v>#REF!</v>
      </c>
      <c r="BD46" t="e">
        <f t="shared" si="15"/>
        <v>#REF!</v>
      </c>
      <c r="BE46" t="e">
        <f t="shared" si="16"/>
        <v>#REF!</v>
      </c>
      <c r="BF46" t="e">
        <f t="shared" si="17"/>
        <v>#REF!</v>
      </c>
      <c r="BG46" t="e">
        <f t="shared" si="18"/>
        <v>#REF!</v>
      </c>
      <c r="BH46">
        <f t="shared" si="19"/>
        <v>1</v>
      </c>
      <c r="BI46" t="e">
        <f t="shared" si="20"/>
        <v>#N/A</v>
      </c>
      <c r="BJ46">
        <f t="shared" si="21"/>
        <v>-2.34907823643581</v>
      </c>
      <c r="BK46">
        <f t="shared" si="22"/>
        <v>0.9294894154691925</v>
      </c>
      <c r="BL46" t="str">
        <f t="shared" si="23"/>
        <v>Cambodia 2023</v>
      </c>
    </row>
    <row r="47" spans="1:64" x14ac:dyDescent="0.4">
      <c r="A47" s="8" t="s">
        <v>59</v>
      </c>
      <c r="Q47">
        <v>0.95389684779996198</v>
      </c>
      <c r="R47">
        <v>1.5675647929590799</v>
      </c>
      <c r="S47">
        <v>0.56672488619962103</v>
      </c>
      <c r="T47">
        <v>0.43027540471276499</v>
      </c>
      <c r="U47">
        <v>-0.69070394161874205</v>
      </c>
      <c r="V47">
        <v>3.8977964957332998</v>
      </c>
      <c r="W47">
        <v>3.3796529159907398</v>
      </c>
      <c r="X47">
        <v>0.26177648602134801</v>
      </c>
      <c r="Y47">
        <v>-5.8929409547903197E-2</v>
      </c>
      <c r="Z47">
        <v>0.16103206257136499</v>
      </c>
      <c r="AA47" s="11">
        <v>-6.7857581729911702</v>
      </c>
      <c r="AB47">
        <v>0.54594076443772499</v>
      </c>
      <c r="AC47">
        <v>0.54594076443772499</v>
      </c>
      <c r="AD47">
        <f t="shared" si="1"/>
        <v>-6.7857581729911702</v>
      </c>
      <c r="AE47">
        <f t="shared" si="2"/>
        <v>15</v>
      </c>
      <c r="AF47">
        <f t="shared" si="3"/>
        <v>3.3796529159907398</v>
      </c>
      <c r="AG47">
        <f t="shared" si="3"/>
        <v>0.26177648602134801</v>
      </c>
      <c r="AH47">
        <f t="shared" si="3"/>
        <v>-5.8929409547903197E-2</v>
      </c>
      <c r="AI47">
        <f t="shared" si="3"/>
        <v>0.16103206257136499</v>
      </c>
      <c r="AJ47" s="11">
        <f t="shared" si="4"/>
        <v>-6.7857581729911702</v>
      </c>
      <c r="AK47">
        <f t="shared" si="24"/>
        <v>0.54594076443772499</v>
      </c>
      <c r="AL47">
        <f t="shared" si="24"/>
        <v>0.54594076443772499</v>
      </c>
      <c r="AM47" t="e">
        <f t="shared" si="24"/>
        <v>#REF!</v>
      </c>
      <c r="AN47" t="e">
        <f t="shared" si="24"/>
        <v>#REF!</v>
      </c>
      <c r="AO47" t="e">
        <f t="shared" si="24"/>
        <v>#REF!</v>
      </c>
      <c r="AP47" t="e">
        <f t="shared" si="24"/>
        <v>#REF!</v>
      </c>
      <c r="AQ47" t="e">
        <f t="shared" si="24"/>
        <v>#REF!</v>
      </c>
      <c r="AR47" t="e">
        <f t="shared" si="24"/>
        <v>#REF!</v>
      </c>
      <c r="AS47" t="e">
        <f t="shared" si="24"/>
        <v>#REF!</v>
      </c>
      <c r="AT47">
        <f t="shared" si="6"/>
        <v>0</v>
      </c>
      <c r="AU47">
        <f t="shared" si="7"/>
        <v>1</v>
      </c>
      <c r="AV47">
        <f t="shared" si="8"/>
        <v>1</v>
      </c>
      <c r="AW47">
        <v>1</v>
      </c>
      <c r="AX47">
        <f t="shared" si="9"/>
        <v>0.93214241827008826</v>
      </c>
      <c r="AY47">
        <f t="shared" si="10"/>
        <v>0.93723136371404026</v>
      </c>
      <c r="AZ47">
        <f t="shared" si="11"/>
        <v>0.94234809178565082</v>
      </c>
      <c r="BA47" t="e">
        <f t="shared" si="12"/>
        <v>#REF!</v>
      </c>
      <c r="BB47" t="e">
        <f t="shared" si="13"/>
        <v>#REF!</v>
      </c>
      <c r="BC47" t="e">
        <f t="shared" si="14"/>
        <v>#REF!</v>
      </c>
      <c r="BD47" t="e">
        <f t="shared" si="15"/>
        <v>#REF!</v>
      </c>
      <c r="BE47" t="e">
        <f t="shared" si="16"/>
        <v>#REF!</v>
      </c>
      <c r="BF47" t="e">
        <f t="shared" si="17"/>
        <v>#REF!</v>
      </c>
      <c r="BG47" t="e">
        <f t="shared" si="18"/>
        <v>#REF!</v>
      </c>
      <c r="BH47">
        <f t="shared" si="19"/>
        <v>1</v>
      </c>
      <c r="BI47" t="e">
        <f t="shared" si="20"/>
        <v>#N/A</v>
      </c>
      <c r="BJ47">
        <f t="shared" si="21"/>
        <v>-6.7857581729911702</v>
      </c>
      <c r="BK47">
        <f t="shared" si="22"/>
        <v>0.93588301375888738</v>
      </c>
      <c r="BL47" t="str">
        <f t="shared" si="23"/>
        <v>Morocco 2021</v>
      </c>
    </row>
    <row r="48" spans="1:64" x14ac:dyDescent="0.4">
      <c r="A48" s="8" t="s">
        <v>40</v>
      </c>
      <c r="M48">
        <v>4.0999999999999996</v>
      </c>
      <c r="N48" s="11">
        <v>-3.9</v>
      </c>
      <c r="O48">
        <v>7.9</v>
      </c>
      <c r="P48">
        <v>5.2</v>
      </c>
      <c r="Q48">
        <v>1</v>
      </c>
      <c r="R48">
        <v>2.7</v>
      </c>
      <c r="S48">
        <v>0.9</v>
      </c>
      <c r="T48">
        <v>-1.3</v>
      </c>
      <c r="U48">
        <v>-0.2</v>
      </c>
      <c r="V48">
        <v>0.5</v>
      </c>
      <c r="W48">
        <v>1.4</v>
      </c>
      <c r="X48">
        <v>0.8</v>
      </c>
      <c r="Y48">
        <v>-0.5</v>
      </c>
      <c r="Z48">
        <v>3.6</v>
      </c>
      <c r="AA48">
        <v>3.1</v>
      </c>
      <c r="AD48">
        <f t="shared" si="1"/>
        <v>-3.9</v>
      </c>
      <c r="AE48">
        <f t="shared" si="2"/>
        <v>13</v>
      </c>
      <c r="AF48">
        <f t="shared" si="3"/>
        <v>0</v>
      </c>
      <c r="AG48">
        <f t="shared" si="3"/>
        <v>0</v>
      </c>
      <c r="AH48">
        <f t="shared" si="3"/>
        <v>0</v>
      </c>
      <c r="AI48">
        <f t="shared" si="3"/>
        <v>4.0999999999999996</v>
      </c>
      <c r="AJ48" s="11">
        <f t="shared" si="4"/>
        <v>-3.9</v>
      </c>
      <c r="AK48">
        <f t="shared" si="24"/>
        <v>7.9</v>
      </c>
      <c r="AL48">
        <f t="shared" si="24"/>
        <v>5.2</v>
      </c>
      <c r="AM48">
        <f t="shared" si="24"/>
        <v>1</v>
      </c>
      <c r="AN48">
        <f t="shared" si="24"/>
        <v>2.7</v>
      </c>
      <c r="AO48">
        <f t="shared" si="24"/>
        <v>0.9</v>
      </c>
      <c r="AP48">
        <f t="shared" si="24"/>
        <v>-1.3</v>
      </c>
      <c r="AQ48">
        <f t="shared" si="24"/>
        <v>-0.2</v>
      </c>
      <c r="AR48">
        <f t="shared" si="24"/>
        <v>0.5</v>
      </c>
      <c r="AS48">
        <f t="shared" si="24"/>
        <v>1.4</v>
      </c>
      <c r="AT48">
        <f t="shared" si="6"/>
        <v>3</v>
      </c>
      <c r="AU48">
        <f t="shared" si="7"/>
        <v>0</v>
      </c>
      <c r="AV48">
        <f t="shared" si="8"/>
        <v>3</v>
      </c>
      <c r="AW48">
        <v>1</v>
      </c>
      <c r="AX48">
        <f t="shared" si="9"/>
        <v>0.96099999999999997</v>
      </c>
      <c r="AY48">
        <f t="shared" si="10"/>
        <v>1.0369189999999999</v>
      </c>
      <c r="AZ48">
        <f t="shared" si="11"/>
        <v>1.0908387879999999</v>
      </c>
      <c r="BA48">
        <f t="shared" si="12"/>
        <v>1.1017471758799999</v>
      </c>
      <c r="BB48">
        <f t="shared" si="13"/>
        <v>1.1314943496287597</v>
      </c>
      <c r="BC48">
        <f t="shared" si="14"/>
        <v>1.1416777987754185</v>
      </c>
      <c r="BD48">
        <f t="shared" si="15"/>
        <v>1.1268359873913381</v>
      </c>
      <c r="BE48">
        <f t="shared" si="16"/>
        <v>1.1245823154165553</v>
      </c>
      <c r="BF48">
        <f t="shared" si="17"/>
        <v>1.130205226993638</v>
      </c>
      <c r="BG48">
        <f t="shared" si="18"/>
        <v>1.1460281001715489</v>
      </c>
      <c r="BH48">
        <f t="shared" si="19"/>
        <v>0</v>
      </c>
      <c r="BI48">
        <f t="shared" si="20"/>
        <v>3</v>
      </c>
      <c r="BJ48">
        <f t="shared" si="21"/>
        <v>-3.9</v>
      </c>
      <c r="BK48">
        <f t="shared" si="22"/>
        <v>1.0249999999999999</v>
      </c>
      <c r="BL48" t="str">
        <f t="shared" si="23"/>
        <v>Finland 2008</v>
      </c>
    </row>
    <row r="49" spans="1:64" x14ac:dyDescent="0.4">
      <c r="A49" s="8" t="s">
        <v>33</v>
      </c>
      <c r="N49">
        <v>4.8590367849999998</v>
      </c>
      <c r="O49" s="11">
        <v>-0.337541217</v>
      </c>
      <c r="P49">
        <v>5.3954581050000003</v>
      </c>
      <c r="Q49">
        <v>3.1373058920000001</v>
      </c>
      <c r="R49">
        <v>2.5033768570000001</v>
      </c>
      <c r="S49">
        <v>1.707809892</v>
      </c>
      <c r="T49">
        <v>0.55971116099999996</v>
      </c>
      <c r="U49">
        <v>4.1751072961373303</v>
      </c>
      <c r="V49">
        <v>8.9984285832436194E-3</v>
      </c>
      <c r="W49">
        <v>2.3765884149455359E-2</v>
      </c>
      <c r="X49">
        <v>3.8533339715667102E-2</v>
      </c>
      <c r="Y49">
        <v>3.5398230088495602E-2</v>
      </c>
      <c r="Z49">
        <v>5.9319999999999998E-2</v>
      </c>
      <c r="AA49">
        <v>8.3779240000000005E-2</v>
      </c>
      <c r="AB49">
        <v>6.1689780408680499E-2</v>
      </c>
      <c r="AC49">
        <v>2.4994521415179199E-2</v>
      </c>
      <c r="AD49">
        <f t="shared" si="1"/>
        <v>-0.337541217</v>
      </c>
      <c r="AE49">
        <f t="shared" si="2"/>
        <v>12</v>
      </c>
      <c r="AF49">
        <f t="shared" si="3"/>
        <v>0</v>
      </c>
      <c r="AG49">
        <f t="shared" si="3"/>
        <v>0</v>
      </c>
      <c r="AH49">
        <f t="shared" si="3"/>
        <v>0</v>
      </c>
      <c r="AI49">
        <f t="shared" si="3"/>
        <v>4.8590367849999998</v>
      </c>
      <c r="AJ49" s="11">
        <f t="shared" si="4"/>
        <v>-0.337541217</v>
      </c>
      <c r="AK49">
        <f t="shared" si="24"/>
        <v>5.3954581050000003</v>
      </c>
      <c r="AL49">
        <f t="shared" si="24"/>
        <v>3.1373058920000001</v>
      </c>
      <c r="AM49">
        <f t="shared" si="24"/>
        <v>2.5033768570000001</v>
      </c>
      <c r="AN49">
        <f t="shared" si="24"/>
        <v>1.707809892</v>
      </c>
      <c r="AO49">
        <f t="shared" si="24"/>
        <v>0.55971116099999996</v>
      </c>
      <c r="AP49">
        <f t="shared" si="24"/>
        <v>4.1751072961373303</v>
      </c>
      <c r="AQ49">
        <f t="shared" si="24"/>
        <v>8.9984285832436194E-3</v>
      </c>
      <c r="AR49">
        <f t="shared" si="24"/>
        <v>2.3765884149455359E-2</v>
      </c>
      <c r="AS49">
        <f t="shared" si="24"/>
        <v>3.8533339715667102E-2</v>
      </c>
      <c r="AT49">
        <f t="shared" si="6"/>
        <v>3</v>
      </c>
      <c r="AU49">
        <f t="shared" si="7"/>
        <v>0</v>
      </c>
      <c r="AV49">
        <f t="shared" si="8"/>
        <v>3</v>
      </c>
      <c r="AW49">
        <v>1</v>
      </c>
      <c r="AX49">
        <f t="shared" si="9"/>
        <v>0.99662458782999996</v>
      </c>
      <c r="AY49">
        <f t="shared" si="10"/>
        <v>1.0503970499304964</v>
      </c>
      <c r="AZ49">
        <f t="shared" si="11"/>
        <v>1.0833512184673602</v>
      </c>
      <c r="BA49">
        <f t="shared" si="12"/>
        <v>1.1104715821504996</v>
      </c>
      <c r="BB49">
        <f t="shared" si="13"/>
        <v>1.1294363256783146</v>
      </c>
      <c r="BC49">
        <f t="shared" si="14"/>
        <v>1.1357579068495245</v>
      </c>
      <c r="BD49">
        <f t="shared" si="15"/>
        <v>1.1831770180848555</v>
      </c>
      <c r="BE49">
        <f t="shared" si="16"/>
        <v>1.1832834854238412</v>
      </c>
      <c r="BF49">
        <f t="shared" si="17"/>
        <v>1.1835647032061467</v>
      </c>
      <c r="BG49">
        <f t="shared" si="18"/>
        <v>1.1840207702139878</v>
      </c>
      <c r="BH49">
        <f t="shared" si="19"/>
        <v>0</v>
      </c>
      <c r="BI49">
        <f t="shared" si="20"/>
        <v>3</v>
      </c>
      <c r="BJ49">
        <f t="shared" si="21"/>
        <v>-0.337541217</v>
      </c>
      <c r="BK49">
        <f t="shared" si="22"/>
        <v>1.21475919625</v>
      </c>
      <c r="BL49" t="str">
        <f t="shared" si="23"/>
        <v>Belgium 2009</v>
      </c>
    </row>
    <row r="50" spans="1:64" x14ac:dyDescent="0.4">
      <c r="A50" s="8" t="s">
        <v>64</v>
      </c>
      <c r="K50">
        <v>3.63635774808834</v>
      </c>
      <c r="L50">
        <v>0.91576798009498395</v>
      </c>
      <c r="M50">
        <v>1.6938034998771301</v>
      </c>
      <c r="N50">
        <v>1.9878221241986349</v>
      </c>
      <c r="O50">
        <v>2.28184074852014</v>
      </c>
      <c r="P50">
        <v>-0.85876971903294796</v>
      </c>
      <c r="Q50" s="11">
        <v>-7.4945861971565702</v>
      </c>
      <c r="R50">
        <v>-4.0101781170483504</v>
      </c>
      <c r="S50">
        <v>0.61499310783585903</v>
      </c>
      <c r="T50">
        <v>2.2025503214248001</v>
      </c>
      <c r="U50">
        <v>5.0113425448545996</v>
      </c>
      <c r="V50">
        <v>7.5903377847603899</v>
      </c>
      <c r="W50">
        <v>10.4864470201698</v>
      </c>
      <c r="X50">
        <v>9.31769370560054</v>
      </c>
      <c r="Y50">
        <v>10.374792201904199</v>
      </c>
      <c r="Z50">
        <v>7.9550900253303203</v>
      </c>
      <c r="AA50">
        <v>11.586023210095799</v>
      </c>
      <c r="AB50">
        <v>11.337804046374201</v>
      </c>
      <c r="AC50">
        <v>7.8403348476341304</v>
      </c>
      <c r="AD50">
        <f t="shared" si="1"/>
        <v>-7.4945861971565702</v>
      </c>
      <c r="AE50">
        <f t="shared" si="2"/>
        <v>9</v>
      </c>
      <c r="AF50">
        <f t="shared" si="3"/>
        <v>1.6938034998771301</v>
      </c>
      <c r="AG50">
        <f t="shared" si="3"/>
        <v>1.9878221241986349</v>
      </c>
      <c r="AH50">
        <f t="shared" si="3"/>
        <v>2.28184074852014</v>
      </c>
      <c r="AI50">
        <f t="shared" si="3"/>
        <v>-0.85876971903294796</v>
      </c>
      <c r="AJ50" s="11">
        <f t="shared" si="4"/>
        <v>-7.4945861971565702</v>
      </c>
      <c r="AK50">
        <f t="shared" si="24"/>
        <v>-4.0101781170483504</v>
      </c>
      <c r="AL50">
        <f t="shared" si="24"/>
        <v>0.61499310783585903</v>
      </c>
      <c r="AM50">
        <f t="shared" si="24"/>
        <v>2.2025503214248001</v>
      </c>
      <c r="AN50">
        <f t="shared" si="24"/>
        <v>5.0113425448545996</v>
      </c>
      <c r="AO50">
        <f t="shared" si="24"/>
        <v>7.5903377847603899</v>
      </c>
      <c r="AP50">
        <f t="shared" si="24"/>
        <v>10.4864470201698</v>
      </c>
      <c r="AQ50">
        <f t="shared" si="24"/>
        <v>9.31769370560054</v>
      </c>
      <c r="AR50">
        <f t="shared" si="24"/>
        <v>10.374792201904199</v>
      </c>
      <c r="AS50">
        <f t="shared" si="24"/>
        <v>7.9550900253303203</v>
      </c>
      <c r="AT50">
        <f t="shared" si="6"/>
        <v>0</v>
      </c>
      <c r="AU50">
        <f t="shared" si="7"/>
        <v>0</v>
      </c>
      <c r="AV50">
        <f t="shared" si="8"/>
        <v>0</v>
      </c>
      <c r="AW50">
        <v>1</v>
      </c>
      <c r="AX50">
        <f t="shared" si="9"/>
        <v>0.92505413802843428</v>
      </c>
      <c r="AY50">
        <f t="shared" si="10"/>
        <v>0.8879578194143678</v>
      </c>
      <c r="AZ50">
        <f t="shared" si="11"/>
        <v>0.89341869880425573</v>
      </c>
      <c r="BA50">
        <f t="shared" si="12"/>
        <v>0.9130966952264381</v>
      </c>
      <c r="BB50">
        <f t="shared" si="13"/>
        <v>0.95885509838998195</v>
      </c>
      <c r="BC50">
        <f t="shared" si="14"/>
        <v>1.0316354392241782</v>
      </c>
      <c r="BD50">
        <f t="shared" si="15"/>
        <v>1.1398173429997178</v>
      </c>
      <c r="BE50">
        <f t="shared" si="16"/>
        <v>1.2460220318237458</v>
      </c>
      <c r="BF50">
        <f t="shared" si="17"/>
        <v>1.3752942284154042</v>
      </c>
      <c r="BG50">
        <f t="shared" si="18"/>
        <v>1.4847001223990217</v>
      </c>
      <c r="BH50">
        <f t="shared" si="19"/>
        <v>0</v>
      </c>
      <c r="BI50">
        <f t="shared" si="20"/>
        <v>7</v>
      </c>
      <c r="BJ50">
        <f t="shared" si="21"/>
        <v>-7.4945861971565702</v>
      </c>
      <c r="BK50">
        <f t="shared" si="22"/>
        <v>1.2761741633907393</v>
      </c>
      <c r="BL50" t="str">
        <f t="shared" si="23"/>
        <v>Portugal 2011</v>
      </c>
    </row>
    <row r="51" spans="1:64" x14ac:dyDescent="0.4">
      <c r="A51" s="8" t="s">
        <v>47</v>
      </c>
      <c r="AB51">
        <v>7.7</v>
      </c>
      <c r="AC51" s="11">
        <v>4.0999999999999996</v>
      </c>
      <c r="AD51">
        <f t="shared" si="1"/>
        <v>4.0999999999999996</v>
      </c>
      <c r="AE51">
        <f t="shared" si="2"/>
        <v>26</v>
      </c>
      <c r="AF51">
        <f t="shared" si="3"/>
        <v>0</v>
      </c>
      <c r="AG51">
        <f t="shared" si="3"/>
        <v>0</v>
      </c>
      <c r="AH51">
        <f t="shared" si="3"/>
        <v>0</v>
      </c>
      <c r="AI51">
        <f t="shared" si="3"/>
        <v>7.7</v>
      </c>
      <c r="AJ51" s="11">
        <f t="shared" si="4"/>
        <v>4.0999999999999996</v>
      </c>
      <c r="AK51" t="e">
        <f t="shared" si="24"/>
        <v>#REF!</v>
      </c>
      <c r="AL51" t="e">
        <f t="shared" si="24"/>
        <v>#REF!</v>
      </c>
      <c r="AM51" t="e">
        <f t="shared" si="24"/>
        <v>#REF!</v>
      </c>
      <c r="AN51" t="e">
        <f t="shared" si="24"/>
        <v>#REF!</v>
      </c>
      <c r="AO51" t="e">
        <f t="shared" si="24"/>
        <v>#REF!</v>
      </c>
      <c r="AP51" t="e">
        <f t="shared" si="24"/>
        <v>#REF!</v>
      </c>
      <c r="AQ51" t="e">
        <f t="shared" si="24"/>
        <v>#REF!</v>
      </c>
      <c r="AR51" t="e">
        <f t="shared" si="24"/>
        <v>#REF!</v>
      </c>
      <c r="AS51" t="e">
        <f t="shared" si="24"/>
        <v>#REF!</v>
      </c>
      <c r="AT51">
        <f t="shared" si="6"/>
        <v>3</v>
      </c>
      <c r="AU51">
        <f t="shared" si="7"/>
        <v>1</v>
      </c>
      <c r="AV51">
        <f t="shared" si="8"/>
        <v>4</v>
      </c>
      <c r="AW51">
        <v>1</v>
      </c>
      <c r="AX51">
        <f t="shared" si="9"/>
        <v>1.0409999999999999</v>
      </c>
      <c r="AY51" t="e">
        <f t="shared" si="10"/>
        <v>#REF!</v>
      </c>
      <c r="AZ51" t="e">
        <f t="shared" si="11"/>
        <v>#REF!</v>
      </c>
      <c r="BA51" t="e">
        <f t="shared" si="12"/>
        <v>#REF!</v>
      </c>
      <c r="BB51" t="e">
        <f t="shared" si="13"/>
        <v>#REF!</v>
      </c>
      <c r="BC51" t="e">
        <f t="shared" si="14"/>
        <v>#REF!</v>
      </c>
      <c r="BD51" t="e">
        <f t="shared" si="15"/>
        <v>#REF!</v>
      </c>
      <c r="BE51" t="e">
        <f t="shared" si="16"/>
        <v>#REF!</v>
      </c>
      <c r="BF51" t="e">
        <f t="shared" si="17"/>
        <v>#REF!</v>
      </c>
      <c r="BG51" t="e">
        <f t="shared" si="18"/>
        <v>#REF!</v>
      </c>
      <c r="BH51">
        <f t="shared" si="19"/>
        <v>1</v>
      </c>
      <c r="BI51">
        <f t="shared" si="20"/>
        <v>2</v>
      </c>
      <c r="BJ51">
        <f t="shared" si="21"/>
        <v>4.0999999999999996</v>
      </c>
      <c r="BK51">
        <f t="shared" si="22"/>
        <v>1.925</v>
      </c>
      <c r="BL51" t="str">
        <f t="shared" si="23"/>
        <v>Ireland 2023</v>
      </c>
    </row>
    <row r="52" spans="1:64" x14ac:dyDescent="0.4">
      <c r="A52" s="8" t="s">
        <v>75</v>
      </c>
      <c r="S52">
        <v>93.415923070258998</v>
      </c>
      <c r="T52">
        <v>104.773455774062</v>
      </c>
      <c r="U52">
        <v>95.313176817118602</v>
      </c>
      <c r="V52">
        <v>84.75</v>
      </c>
      <c r="W52">
        <v>95.52</v>
      </c>
      <c r="X52">
        <v>7.0770519262981697</v>
      </c>
      <c r="Y52">
        <v>0.997262416894795</v>
      </c>
      <c r="Z52">
        <v>5.2081316553727097</v>
      </c>
      <c r="AA52">
        <v>-4.4718439455281596</v>
      </c>
      <c r="AB52" s="11">
        <v>-5.1049894047389701</v>
      </c>
      <c r="AC52">
        <v>7.0239545269996002</v>
      </c>
      <c r="AD52">
        <f t="shared" si="1"/>
        <v>-5.1049894047389701</v>
      </c>
      <c r="AE52">
        <f t="shared" si="2"/>
        <v>17</v>
      </c>
      <c r="AF52">
        <f t="shared" si="3"/>
        <v>7.0770519262981697</v>
      </c>
      <c r="AG52">
        <f t="shared" si="3"/>
        <v>0.997262416894795</v>
      </c>
      <c r="AH52">
        <f t="shared" si="3"/>
        <v>5.2081316553727097</v>
      </c>
      <c r="AI52">
        <f t="shared" si="3"/>
        <v>-4.4718439455281596</v>
      </c>
      <c r="AJ52" s="11">
        <f t="shared" si="4"/>
        <v>-5.1049894047389701</v>
      </c>
      <c r="AK52">
        <f t="shared" si="24"/>
        <v>7.0239545269996002</v>
      </c>
      <c r="AL52" t="e">
        <f t="shared" si="24"/>
        <v>#REF!</v>
      </c>
      <c r="AM52" t="e">
        <f t="shared" si="24"/>
        <v>#REF!</v>
      </c>
      <c r="AN52" t="e">
        <f t="shared" si="24"/>
        <v>#REF!</v>
      </c>
      <c r="AO52" t="e">
        <f t="shared" si="24"/>
        <v>#REF!</v>
      </c>
      <c r="AP52" t="e">
        <f t="shared" si="24"/>
        <v>#REF!</v>
      </c>
      <c r="AQ52" t="e">
        <f t="shared" si="24"/>
        <v>#REF!</v>
      </c>
      <c r="AR52" t="e">
        <f t="shared" si="24"/>
        <v>#REF!</v>
      </c>
      <c r="AS52" t="e">
        <f t="shared" si="24"/>
        <v>#REF!</v>
      </c>
      <c r="AT52">
        <f t="shared" si="6"/>
        <v>0</v>
      </c>
      <c r="AU52">
        <f t="shared" si="7"/>
        <v>1</v>
      </c>
      <c r="AV52">
        <f t="shared" si="8"/>
        <v>1</v>
      </c>
      <c r="AW52">
        <v>1</v>
      </c>
      <c r="AX52">
        <f t="shared" si="9"/>
        <v>0.94895010595261031</v>
      </c>
      <c r="AY52">
        <f t="shared" si="10"/>
        <v>1.0156039298786361</v>
      </c>
      <c r="AZ52" t="e">
        <f t="shared" si="11"/>
        <v>#REF!</v>
      </c>
      <c r="BA52" t="e">
        <f t="shared" si="12"/>
        <v>#REF!</v>
      </c>
      <c r="BB52" t="e">
        <f t="shared" si="13"/>
        <v>#REF!</v>
      </c>
      <c r="BC52" t="e">
        <f t="shared" si="14"/>
        <v>#REF!</v>
      </c>
      <c r="BD52" t="e">
        <f t="shared" si="15"/>
        <v>#REF!</v>
      </c>
      <c r="BE52" t="e">
        <f t="shared" si="16"/>
        <v>#REF!</v>
      </c>
      <c r="BF52" t="e">
        <f t="shared" si="17"/>
        <v>#REF!</v>
      </c>
      <c r="BG52" t="e">
        <f t="shared" si="18"/>
        <v>#REF!</v>
      </c>
      <c r="BH52">
        <f t="shared" si="19"/>
        <v>1</v>
      </c>
      <c r="BI52">
        <f t="shared" si="20"/>
        <v>3</v>
      </c>
      <c r="BJ52">
        <f t="shared" si="21"/>
        <v>-5.1049894047389701</v>
      </c>
      <c r="BK52">
        <f t="shared" si="22"/>
        <v>2.2026505132593783</v>
      </c>
      <c r="BL52" t="str">
        <f t="shared" si="23"/>
        <v>Uganda 2022</v>
      </c>
    </row>
    <row r="53" spans="1:64" x14ac:dyDescent="0.4">
      <c r="A53" s="8" t="s">
        <v>74</v>
      </c>
      <c r="W53">
        <v>9.0717299578058999</v>
      </c>
      <c r="X53" s="11">
        <v>4.4777562862669003</v>
      </c>
      <c r="Y53">
        <v>9.93</v>
      </c>
      <c r="Z53">
        <v>30.4</v>
      </c>
      <c r="AA53">
        <v>59.715945771465499</v>
      </c>
      <c r="AB53">
        <v>167.9</v>
      </c>
      <c r="AC53">
        <v>75.5</v>
      </c>
      <c r="AD53">
        <f t="shared" si="1"/>
        <v>4.4777562862669003</v>
      </c>
      <c r="AE53">
        <f t="shared" si="2"/>
        <v>21</v>
      </c>
      <c r="AF53">
        <f t="shared" si="3"/>
        <v>0</v>
      </c>
      <c r="AG53">
        <f t="shared" si="3"/>
        <v>0</v>
      </c>
      <c r="AH53">
        <f t="shared" si="3"/>
        <v>0</v>
      </c>
      <c r="AI53">
        <f t="shared" si="3"/>
        <v>9.0717299578058999</v>
      </c>
      <c r="AJ53" s="11">
        <f t="shared" si="4"/>
        <v>4.4777562862669003</v>
      </c>
      <c r="AK53">
        <f t="shared" si="24"/>
        <v>9.93</v>
      </c>
      <c r="AL53">
        <f t="shared" si="24"/>
        <v>30.4</v>
      </c>
      <c r="AM53">
        <f t="shared" si="24"/>
        <v>59.715945771465499</v>
      </c>
      <c r="AN53">
        <f t="shared" si="24"/>
        <v>167.9</v>
      </c>
      <c r="AO53">
        <f t="shared" si="24"/>
        <v>75.5</v>
      </c>
      <c r="AP53" t="e">
        <f t="shared" si="24"/>
        <v>#REF!</v>
      </c>
      <c r="AQ53" t="e">
        <f t="shared" si="24"/>
        <v>#REF!</v>
      </c>
      <c r="AR53" t="e">
        <f t="shared" si="24"/>
        <v>#REF!</v>
      </c>
      <c r="AS53" t="e">
        <f t="shared" si="24"/>
        <v>#REF!</v>
      </c>
      <c r="AT53">
        <f t="shared" si="6"/>
        <v>3</v>
      </c>
      <c r="AU53">
        <f t="shared" si="7"/>
        <v>0</v>
      </c>
      <c r="AV53">
        <f t="shared" si="8"/>
        <v>3</v>
      </c>
      <c r="AW53">
        <v>1</v>
      </c>
      <c r="AX53">
        <f t="shared" si="9"/>
        <v>1.044777562862669</v>
      </c>
      <c r="AY53">
        <f t="shared" si="10"/>
        <v>1.1485239748549319</v>
      </c>
      <c r="AZ53">
        <f t="shared" si="11"/>
        <v>1.4976752632108312</v>
      </c>
      <c r="BA53">
        <f t="shared" si="12"/>
        <v>2.3920262112224644</v>
      </c>
      <c r="BB53">
        <f t="shared" si="13"/>
        <v>6.408238219864983</v>
      </c>
      <c r="BC53">
        <f t="shared" si="14"/>
        <v>11.246458075863044</v>
      </c>
      <c r="BD53" t="e">
        <f t="shared" si="15"/>
        <v>#REF!</v>
      </c>
      <c r="BE53" t="e">
        <f t="shared" si="16"/>
        <v>#REF!</v>
      </c>
      <c r="BF53" t="e">
        <f t="shared" si="17"/>
        <v>#REF!</v>
      </c>
      <c r="BG53" t="e">
        <f t="shared" si="18"/>
        <v>#REF!</v>
      </c>
      <c r="BH53">
        <f t="shared" si="19"/>
        <v>1</v>
      </c>
      <c r="BI53">
        <f t="shared" si="20"/>
        <v>2</v>
      </c>
      <c r="BJ53">
        <f t="shared" si="21"/>
        <v>4.4777562862669003</v>
      </c>
      <c r="BK53">
        <f t="shared" si="22"/>
        <v>2.267932489451475</v>
      </c>
      <c r="BL53" t="str">
        <f t="shared" si="23"/>
        <v>Türkiye, Rep of 2018</v>
      </c>
    </row>
    <row r="54" spans="1:64" x14ac:dyDescent="0.4">
      <c r="A54" s="8" t="s">
        <v>46</v>
      </c>
      <c r="K54">
        <v>4.9000000000000004</v>
      </c>
      <c r="L54">
        <v>4.0999999999999996</v>
      </c>
      <c r="M54">
        <v>1.7</v>
      </c>
      <c r="N54">
        <v>2.6</v>
      </c>
      <c r="O54">
        <v>2.6</v>
      </c>
      <c r="P54">
        <v>2.2999999999999998</v>
      </c>
      <c r="Q54" s="11">
        <v>0.05</v>
      </c>
      <c r="R54">
        <v>6.8000000000000005E-2</v>
      </c>
      <c r="S54">
        <v>0.115</v>
      </c>
      <c r="T54">
        <v>6.29</v>
      </c>
      <c r="U54">
        <v>4.62</v>
      </c>
      <c r="V54">
        <v>2.38</v>
      </c>
      <c r="W54">
        <v>3.5</v>
      </c>
      <c r="X54">
        <v>2.95</v>
      </c>
      <c r="Y54">
        <v>1.24066876801012</v>
      </c>
      <c r="Z54">
        <v>1.252432691129</v>
      </c>
      <c r="AA54">
        <v>1.1916053833078</v>
      </c>
      <c r="AB54">
        <v>2.00014828543382</v>
      </c>
      <c r="AC54">
        <v>1.74071438146317</v>
      </c>
      <c r="AD54">
        <f t="shared" si="1"/>
        <v>0.05</v>
      </c>
      <c r="AE54">
        <f t="shared" si="2"/>
        <v>9</v>
      </c>
      <c r="AF54">
        <f t="shared" si="3"/>
        <v>1.7</v>
      </c>
      <c r="AG54">
        <f t="shared" si="3"/>
        <v>2.6</v>
      </c>
      <c r="AH54">
        <f t="shared" si="3"/>
        <v>2.6</v>
      </c>
      <c r="AI54">
        <f t="shared" si="3"/>
        <v>2.2999999999999998</v>
      </c>
      <c r="AJ54" s="11">
        <f t="shared" si="4"/>
        <v>0.05</v>
      </c>
      <c r="AK54">
        <f t="shared" si="24"/>
        <v>6.8000000000000005E-2</v>
      </c>
      <c r="AL54">
        <f t="shared" si="24"/>
        <v>0.115</v>
      </c>
      <c r="AM54">
        <f t="shared" si="24"/>
        <v>6.29</v>
      </c>
      <c r="AN54">
        <f t="shared" si="24"/>
        <v>4.62</v>
      </c>
      <c r="AO54">
        <f t="shared" si="24"/>
        <v>2.38</v>
      </c>
      <c r="AP54">
        <f t="shared" si="24"/>
        <v>3.5</v>
      </c>
      <c r="AQ54">
        <f t="shared" si="24"/>
        <v>2.95</v>
      </c>
      <c r="AR54">
        <f t="shared" si="24"/>
        <v>1.24066876801012</v>
      </c>
      <c r="AS54">
        <f t="shared" si="24"/>
        <v>1.252432691129</v>
      </c>
      <c r="AT54">
        <f t="shared" si="6"/>
        <v>0</v>
      </c>
      <c r="AU54">
        <f t="shared" si="7"/>
        <v>0</v>
      </c>
      <c r="AV54">
        <f t="shared" si="8"/>
        <v>0</v>
      </c>
      <c r="AW54">
        <v>1</v>
      </c>
      <c r="AX54">
        <f t="shared" si="9"/>
        <v>1.0004999999999999</v>
      </c>
      <c r="AY54">
        <f t="shared" si="10"/>
        <v>1.0011803399999999</v>
      </c>
      <c r="AZ54">
        <f t="shared" si="11"/>
        <v>1.0023316973909999</v>
      </c>
      <c r="BA54">
        <f t="shared" si="12"/>
        <v>1.0653783611568937</v>
      </c>
      <c r="BB54">
        <f t="shared" si="13"/>
        <v>1.1145988414423422</v>
      </c>
      <c r="BC54">
        <f t="shared" si="14"/>
        <v>1.1411262938686699</v>
      </c>
      <c r="BD54">
        <f t="shared" si="15"/>
        <v>1.1810657141540732</v>
      </c>
      <c r="BE54">
        <f t="shared" si="16"/>
        <v>1.2159071527216185</v>
      </c>
      <c r="BF54">
        <f t="shared" si="17"/>
        <v>1.2309925330134368</v>
      </c>
      <c r="BG54">
        <f t="shared" si="18"/>
        <v>1.2464098859222541</v>
      </c>
      <c r="BH54">
        <f t="shared" si="19"/>
        <v>0</v>
      </c>
      <c r="BI54">
        <f t="shared" si="20"/>
        <v>2</v>
      </c>
      <c r="BJ54">
        <f t="shared" si="21"/>
        <v>0.05</v>
      </c>
      <c r="BK54">
        <f t="shared" si="22"/>
        <v>2.2999999999999998</v>
      </c>
      <c r="BL54" t="str">
        <f t="shared" si="23"/>
        <v>Indonesia 2011</v>
      </c>
    </row>
    <row r="55" spans="1:64" x14ac:dyDescent="0.4">
      <c r="A55" s="8" t="s">
        <v>68</v>
      </c>
      <c r="AB55">
        <v>9.6789882711971504</v>
      </c>
      <c r="AC55" s="11">
        <v>1.11173158477134</v>
      </c>
      <c r="AD55">
        <f t="shared" si="1"/>
        <v>1.11173158477134</v>
      </c>
      <c r="AE55">
        <f t="shared" si="2"/>
        <v>26</v>
      </c>
      <c r="AF55">
        <f t="shared" ref="AF55:AI74" si="25">INDEX($C55:$AC55,MATCH($AD55,$C55:$AC55,0)-VALUE(MID(AF$34,3,1)))</f>
        <v>0</v>
      </c>
      <c r="AG55">
        <f t="shared" si="25"/>
        <v>0</v>
      </c>
      <c r="AH55">
        <f t="shared" si="25"/>
        <v>0</v>
      </c>
      <c r="AI55">
        <f t="shared" si="25"/>
        <v>9.6789882711971504</v>
      </c>
      <c r="AJ55" s="11">
        <f t="shared" si="4"/>
        <v>1.11173158477134</v>
      </c>
      <c r="AK55" t="e">
        <f t="shared" ref="AK55:AS64" si="26">INDEX($C55:$AC55,MATCH($AD55,$C55:$AC55,0)+VALUE(MID(AK$34,3,1)))</f>
        <v>#REF!</v>
      </c>
      <c r="AL55" t="e">
        <f t="shared" si="26"/>
        <v>#REF!</v>
      </c>
      <c r="AM55" t="e">
        <f t="shared" si="26"/>
        <v>#REF!</v>
      </c>
      <c r="AN55" t="e">
        <f t="shared" si="26"/>
        <v>#REF!</v>
      </c>
      <c r="AO55" t="e">
        <f t="shared" si="26"/>
        <v>#REF!</v>
      </c>
      <c r="AP55" t="e">
        <f t="shared" si="26"/>
        <v>#REF!</v>
      </c>
      <c r="AQ55" t="e">
        <f t="shared" si="26"/>
        <v>#REF!</v>
      </c>
      <c r="AR55" t="e">
        <f t="shared" si="26"/>
        <v>#REF!</v>
      </c>
      <c r="AS55" t="e">
        <f t="shared" si="26"/>
        <v>#REF!</v>
      </c>
      <c r="AT55">
        <f t="shared" si="6"/>
        <v>3</v>
      </c>
      <c r="AU55">
        <f t="shared" si="7"/>
        <v>1</v>
      </c>
      <c r="AV55">
        <f t="shared" si="8"/>
        <v>4</v>
      </c>
      <c r="AW55">
        <v>1</v>
      </c>
      <c r="AX55">
        <f t="shared" si="9"/>
        <v>1.0111173158477134</v>
      </c>
      <c r="AY55" t="e">
        <f t="shared" si="10"/>
        <v>#REF!</v>
      </c>
      <c r="AZ55" t="e">
        <f t="shared" si="11"/>
        <v>#REF!</v>
      </c>
      <c r="BA55" t="e">
        <f t="shared" si="12"/>
        <v>#REF!</v>
      </c>
      <c r="BB55" t="e">
        <f t="shared" si="13"/>
        <v>#REF!</v>
      </c>
      <c r="BC55" t="e">
        <f t="shared" si="14"/>
        <v>#REF!</v>
      </c>
      <c r="BD55" t="e">
        <f t="shared" si="15"/>
        <v>#REF!</v>
      </c>
      <c r="BE55" t="e">
        <f t="shared" si="16"/>
        <v>#REF!</v>
      </c>
      <c r="BF55" t="e">
        <f t="shared" si="17"/>
        <v>#REF!</v>
      </c>
      <c r="BG55" t="e">
        <f t="shared" si="18"/>
        <v>#REF!</v>
      </c>
      <c r="BH55">
        <f t="shared" si="19"/>
        <v>1</v>
      </c>
      <c r="BI55">
        <f t="shared" si="20"/>
        <v>2</v>
      </c>
      <c r="BJ55">
        <f t="shared" si="21"/>
        <v>1.11173158477134</v>
      </c>
      <c r="BK55">
        <f t="shared" si="22"/>
        <v>2.4197470677992876</v>
      </c>
      <c r="BL55" t="str">
        <f t="shared" si="23"/>
        <v>Saudi Arabia 2023</v>
      </c>
    </row>
    <row r="56" spans="1:64" x14ac:dyDescent="0.4">
      <c r="A56" s="8" t="s">
        <v>54</v>
      </c>
      <c r="K56">
        <v>9.5781023023475704</v>
      </c>
      <c r="L56">
        <v>0.95251236553046503</v>
      </c>
      <c r="M56">
        <v>0.101183506991957</v>
      </c>
      <c r="N56" s="11">
        <v>-4.3581619438755297</v>
      </c>
      <c r="O56">
        <v>-1.4157191411592001</v>
      </c>
      <c r="P56">
        <v>-1.98376301904696</v>
      </c>
      <c r="Q56">
        <v>1.46206963484995</v>
      </c>
      <c r="R56">
        <v>6.0911143602545001</v>
      </c>
      <c r="S56">
        <v>-1.3777061331654299</v>
      </c>
      <c r="T56">
        <v>5.4791633930002597</v>
      </c>
      <c r="U56">
        <v>8.16368332000037</v>
      </c>
      <c r="V56">
        <v>4.9168813370473998</v>
      </c>
      <c r="W56">
        <v>4.9187834820691299</v>
      </c>
      <c r="X56">
        <v>6.1609473120160496</v>
      </c>
      <c r="Y56">
        <v>5.7295811632035099</v>
      </c>
      <c r="Z56">
        <v>1.6403964110182501</v>
      </c>
      <c r="AA56">
        <v>4.4959025637170296</v>
      </c>
      <c r="AB56">
        <v>5.9356788258148097</v>
      </c>
      <c r="AC56">
        <v>6.6625916870415702</v>
      </c>
      <c r="AD56">
        <f t="shared" si="1"/>
        <v>-4.3581619438755297</v>
      </c>
      <c r="AE56">
        <f t="shared" si="2"/>
        <v>9</v>
      </c>
      <c r="AF56">
        <f t="shared" si="25"/>
        <v>0</v>
      </c>
      <c r="AG56">
        <f t="shared" si="25"/>
        <v>9.5781023023475704</v>
      </c>
      <c r="AH56">
        <f t="shared" si="25"/>
        <v>0.95251236553046503</v>
      </c>
      <c r="AI56">
        <f t="shared" si="25"/>
        <v>0.101183506991957</v>
      </c>
      <c r="AJ56" s="11">
        <f t="shared" si="4"/>
        <v>-4.3581619438755297</v>
      </c>
      <c r="AK56">
        <f t="shared" si="26"/>
        <v>-1.4157191411592001</v>
      </c>
      <c r="AL56">
        <f t="shared" si="26"/>
        <v>-1.98376301904696</v>
      </c>
      <c r="AM56">
        <f t="shared" si="26"/>
        <v>1.46206963484995</v>
      </c>
      <c r="AN56">
        <f t="shared" si="26"/>
        <v>6.0911143602545001</v>
      </c>
      <c r="AO56">
        <f t="shared" si="26"/>
        <v>-1.3777061331654299</v>
      </c>
      <c r="AP56">
        <f t="shared" si="26"/>
        <v>5.4791633930002597</v>
      </c>
      <c r="AQ56">
        <f t="shared" si="26"/>
        <v>8.16368332000037</v>
      </c>
      <c r="AR56">
        <f t="shared" si="26"/>
        <v>4.9168813370473998</v>
      </c>
      <c r="AS56">
        <f t="shared" si="26"/>
        <v>4.9187834820691299</v>
      </c>
      <c r="AT56">
        <f t="shared" si="6"/>
        <v>1</v>
      </c>
      <c r="AU56">
        <f t="shared" si="7"/>
        <v>0</v>
      </c>
      <c r="AV56">
        <f t="shared" si="8"/>
        <v>1</v>
      </c>
      <c r="AW56">
        <v>1</v>
      </c>
      <c r="AX56">
        <f t="shared" si="9"/>
        <v>0.95641838056124473</v>
      </c>
      <c r="AY56">
        <f t="shared" si="10"/>
        <v>0.94287818247807431</v>
      </c>
      <c r="AZ56">
        <f t="shared" si="11"/>
        <v>0.92417371377941215</v>
      </c>
      <c r="BA56">
        <f t="shared" si="12"/>
        <v>0.93768577702184608</v>
      </c>
      <c r="BB56">
        <f t="shared" si="13"/>
        <v>0.99480129004008766</v>
      </c>
      <c r="BC56">
        <f t="shared" si="14"/>
        <v>0.9810958516543965</v>
      </c>
      <c r="BD56">
        <f t="shared" si="15"/>
        <v>1.0348516964084882</v>
      </c>
      <c r="BE56">
        <f t="shared" si="16"/>
        <v>1.1193337117349287</v>
      </c>
      <c r="BF56">
        <f t="shared" si="17"/>
        <v>1.1743700221065032</v>
      </c>
      <c r="BG56">
        <f t="shared" si="18"/>
        <v>1.2321347407722496</v>
      </c>
      <c r="BH56">
        <f t="shared" si="19"/>
        <v>0</v>
      </c>
      <c r="BI56">
        <f t="shared" si="20"/>
        <v>8</v>
      </c>
      <c r="BJ56">
        <f t="shared" si="21"/>
        <v>-4.3581619438755297</v>
      </c>
      <c r="BK56">
        <f t="shared" si="22"/>
        <v>2.657949543717498</v>
      </c>
      <c r="BL56" t="str">
        <f t="shared" si="23"/>
        <v>Malta 2008</v>
      </c>
    </row>
    <row r="57" spans="1:64" x14ac:dyDescent="0.4">
      <c r="A57" s="8" t="s">
        <v>36</v>
      </c>
      <c r="O57">
        <v>22.2</v>
      </c>
      <c r="P57">
        <v>21.7</v>
      </c>
      <c r="Q57">
        <v>11.89</v>
      </c>
      <c r="R57">
        <v>23.6</v>
      </c>
      <c r="S57">
        <v>8.64</v>
      </c>
      <c r="T57">
        <v>11.87</v>
      </c>
      <c r="U57">
        <v>7.04</v>
      </c>
      <c r="V57">
        <v>4.2234332425068004</v>
      </c>
      <c r="W57">
        <v>13.7863443319177</v>
      </c>
      <c r="X57">
        <v>5.8908045977011501</v>
      </c>
      <c r="Y57">
        <v>3.3668205267444899</v>
      </c>
      <c r="Z57">
        <v>-0.105014439485418</v>
      </c>
      <c r="AA57">
        <v>3.6258539148712501</v>
      </c>
      <c r="AB57" s="11">
        <v>-13.586818757921399</v>
      </c>
      <c r="AC57">
        <v>-6.0291060291060301</v>
      </c>
      <c r="AD57">
        <f t="shared" si="1"/>
        <v>-13.586818757921399</v>
      </c>
      <c r="AE57">
        <f t="shared" si="2"/>
        <v>13</v>
      </c>
      <c r="AF57">
        <f t="shared" si="25"/>
        <v>5.8908045977011501</v>
      </c>
      <c r="AG57">
        <f t="shared" si="25"/>
        <v>3.3668205267444899</v>
      </c>
      <c r="AH57">
        <f t="shared" si="25"/>
        <v>-0.105014439485418</v>
      </c>
      <c r="AI57">
        <f t="shared" si="25"/>
        <v>3.6258539148712501</v>
      </c>
      <c r="AJ57" s="11">
        <f t="shared" si="4"/>
        <v>-13.586818757921399</v>
      </c>
      <c r="AK57">
        <f t="shared" si="26"/>
        <v>-6.0291060291060301</v>
      </c>
      <c r="AL57" t="e">
        <f t="shared" si="26"/>
        <v>#REF!</v>
      </c>
      <c r="AM57" t="e">
        <f t="shared" si="26"/>
        <v>#REF!</v>
      </c>
      <c r="AN57" t="e">
        <f t="shared" si="26"/>
        <v>#REF!</v>
      </c>
      <c r="AO57" t="e">
        <f t="shared" si="26"/>
        <v>#REF!</v>
      </c>
      <c r="AP57" t="e">
        <f t="shared" si="26"/>
        <v>#REF!</v>
      </c>
      <c r="AQ57" t="e">
        <f t="shared" si="26"/>
        <v>#REF!</v>
      </c>
      <c r="AR57" t="e">
        <f t="shared" si="26"/>
        <v>#REF!</v>
      </c>
      <c r="AS57" t="e">
        <f t="shared" si="26"/>
        <v>#REF!</v>
      </c>
      <c r="AT57">
        <f t="shared" si="6"/>
        <v>0</v>
      </c>
      <c r="AU57">
        <f t="shared" si="7"/>
        <v>1</v>
      </c>
      <c r="AV57">
        <f t="shared" si="8"/>
        <v>1</v>
      </c>
      <c r="AW57">
        <v>1</v>
      </c>
      <c r="AX57">
        <f t="shared" si="9"/>
        <v>0.86413181242078596</v>
      </c>
      <c r="AY57">
        <f t="shared" si="10"/>
        <v>0.81203238921870113</v>
      </c>
      <c r="AZ57" t="e">
        <f t="shared" si="11"/>
        <v>#REF!</v>
      </c>
      <c r="BA57" t="e">
        <f t="shared" si="12"/>
        <v>#REF!</v>
      </c>
      <c r="BB57" t="e">
        <f t="shared" si="13"/>
        <v>#REF!</v>
      </c>
      <c r="BC57" t="e">
        <f t="shared" si="14"/>
        <v>#REF!</v>
      </c>
      <c r="BD57" t="e">
        <f t="shared" si="15"/>
        <v>#REF!</v>
      </c>
      <c r="BE57" t="e">
        <f t="shared" si="16"/>
        <v>#REF!</v>
      </c>
      <c r="BF57" t="e">
        <f t="shared" si="17"/>
        <v>#REF!</v>
      </c>
      <c r="BG57" t="e">
        <f t="shared" si="18"/>
        <v>#REF!</v>
      </c>
      <c r="BH57">
        <f t="shared" si="19"/>
        <v>1</v>
      </c>
      <c r="BI57" t="e">
        <f t="shared" si="20"/>
        <v>#N/A</v>
      </c>
      <c r="BJ57">
        <f t="shared" si="21"/>
        <v>-13.586818757921399</v>
      </c>
      <c r="BK57">
        <f t="shared" si="22"/>
        <v>3.1946161499578682</v>
      </c>
      <c r="BL57" t="str">
        <f t="shared" si="23"/>
        <v>China, P.R.: Hong Kong 2022</v>
      </c>
    </row>
    <row r="58" spans="1:64" x14ac:dyDescent="0.4">
      <c r="A58" s="8" t="s">
        <v>67</v>
      </c>
      <c r="AA58">
        <v>1.47</v>
      </c>
      <c r="AB58">
        <v>11.43</v>
      </c>
      <c r="AC58" s="11">
        <v>0.2</v>
      </c>
      <c r="AD58">
        <f t="shared" si="1"/>
        <v>0.2</v>
      </c>
      <c r="AE58">
        <f t="shared" si="2"/>
        <v>25</v>
      </c>
      <c r="AF58">
        <f t="shared" si="25"/>
        <v>0</v>
      </c>
      <c r="AG58">
        <f t="shared" si="25"/>
        <v>0</v>
      </c>
      <c r="AH58">
        <f t="shared" si="25"/>
        <v>1.47</v>
      </c>
      <c r="AI58">
        <f t="shared" si="25"/>
        <v>11.43</v>
      </c>
      <c r="AJ58" s="11">
        <f t="shared" si="4"/>
        <v>0.2</v>
      </c>
      <c r="AK58" t="e">
        <f t="shared" si="26"/>
        <v>#REF!</v>
      </c>
      <c r="AL58" t="e">
        <f t="shared" si="26"/>
        <v>#REF!</v>
      </c>
      <c r="AM58" t="e">
        <f t="shared" si="26"/>
        <v>#REF!</v>
      </c>
      <c r="AN58" t="e">
        <f t="shared" si="26"/>
        <v>#REF!</v>
      </c>
      <c r="AO58" t="e">
        <f t="shared" si="26"/>
        <v>#REF!</v>
      </c>
      <c r="AP58" t="e">
        <f t="shared" si="26"/>
        <v>#REF!</v>
      </c>
      <c r="AQ58" t="e">
        <f t="shared" si="26"/>
        <v>#REF!</v>
      </c>
      <c r="AR58" t="e">
        <f t="shared" si="26"/>
        <v>#REF!</v>
      </c>
      <c r="AS58" t="e">
        <f t="shared" si="26"/>
        <v>#REF!</v>
      </c>
      <c r="AT58">
        <f t="shared" si="6"/>
        <v>2</v>
      </c>
      <c r="AU58">
        <f t="shared" si="7"/>
        <v>1</v>
      </c>
      <c r="AV58">
        <f t="shared" si="8"/>
        <v>3</v>
      </c>
      <c r="AW58">
        <v>1</v>
      </c>
      <c r="AX58">
        <f t="shared" si="9"/>
        <v>1.002</v>
      </c>
      <c r="AY58" t="e">
        <f t="shared" si="10"/>
        <v>#REF!</v>
      </c>
      <c r="AZ58" t="e">
        <f t="shared" si="11"/>
        <v>#REF!</v>
      </c>
      <c r="BA58" t="e">
        <f t="shared" si="12"/>
        <v>#REF!</v>
      </c>
      <c r="BB58" t="e">
        <f t="shared" si="13"/>
        <v>#REF!</v>
      </c>
      <c r="BC58" t="e">
        <f t="shared" si="14"/>
        <v>#REF!</v>
      </c>
      <c r="BD58" t="e">
        <f t="shared" si="15"/>
        <v>#REF!</v>
      </c>
      <c r="BE58" t="e">
        <f t="shared" si="16"/>
        <v>#REF!</v>
      </c>
      <c r="BF58" t="e">
        <f t="shared" si="17"/>
        <v>#REF!</v>
      </c>
      <c r="BG58" t="e">
        <f t="shared" si="18"/>
        <v>#REF!</v>
      </c>
      <c r="BH58">
        <f t="shared" si="19"/>
        <v>1</v>
      </c>
      <c r="BI58">
        <f t="shared" si="20"/>
        <v>2</v>
      </c>
      <c r="BJ58">
        <f t="shared" si="21"/>
        <v>0.2</v>
      </c>
      <c r="BK58">
        <f t="shared" si="22"/>
        <v>3.2250000000000001</v>
      </c>
      <c r="BL58" t="str">
        <f t="shared" si="23"/>
        <v>Samoa 2023</v>
      </c>
    </row>
    <row r="59" spans="1:64" x14ac:dyDescent="0.4">
      <c r="A59" s="8" t="s">
        <v>78</v>
      </c>
      <c r="K59">
        <v>11.7646428868721</v>
      </c>
      <c r="L59">
        <v>5.0550555261808299</v>
      </c>
      <c r="M59">
        <v>-2.1913961902598098</v>
      </c>
      <c r="N59" s="11">
        <v>-9.3285133186062996</v>
      </c>
      <c r="O59">
        <v>-6.9685551471715499</v>
      </c>
      <c r="P59">
        <v>-3.1614679839238899</v>
      </c>
      <c r="Q59">
        <v>-4.9056343304552197</v>
      </c>
      <c r="R59">
        <v>3.1616076120841301</v>
      </c>
      <c r="S59">
        <v>8.0904951901187001</v>
      </c>
      <c r="T59">
        <v>5.1220584294851204</v>
      </c>
      <c r="U59">
        <v>6.3064402719778201</v>
      </c>
      <c r="V59">
        <v>5.5106693897625396</v>
      </c>
      <c r="W59">
        <v>6.4153145603359496</v>
      </c>
      <c r="X59">
        <v>5.8337321212772597</v>
      </c>
      <c r="Y59">
        <v>4.8458106170153696</v>
      </c>
      <c r="Z59">
        <v>9.4928376825369494</v>
      </c>
      <c r="AA59">
        <v>15.876968499414</v>
      </c>
      <c r="AB59">
        <v>9.9051834887762897</v>
      </c>
      <c r="AC59">
        <v>2.63984615283076</v>
      </c>
      <c r="AD59">
        <f t="shared" si="1"/>
        <v>-9.3285133186062996</v>
      </c>
      <c r="AE59">
        <f t="shared" si="2"/>
        <v>9</v>
      </c>
      <c r="AF59">
        <f t="shared" si="25"/>
        <v>0</v>
      </c>
      <c r="AG59">
        <f t="shared" si="25"/>
        <v>11.7646428868721</v>
      </c>
      <c r="AH59">
        <f t="shared" si="25"/>
        <v>5.0550555261808299</v>
      </c>
      <c r="AI59">
        <f t="shared" si="25"/>
        <v>-2.1913961902598098</v>
      </c>
      <c r="AJ59" s="11">
        <f t="shared" si="4"/>
        <v>-9.3285133186062996</v>
      </c>
      <c r="AK59">
        <f t="shared" si="26"/>
        <v>-6.9685551471715499</v>
      </c>
      <c r="AL59">
        <f t="shared" si="26"/>
        <v>-3.1614679839238899</v>
      </c>
      <c r="AM59">
        <f t="shared" si="26"/>
        <v>-4.9056343304552197</v>
      </c>
      <c r="AN59">
        <f t="shared" si="26"/>
        <v>3.1616076120841301</v>
      </c>
      <c r="AO59">
        <f t="shared" si="26"/>
        <v>8.0904951901187001</v>
      </c>
      <c r="AP59">
        <f t="shared" si="26"/>
        <v>5.1220584294851204</v>
      </c>
      <c r="AQ59">
        <f t="shared" si="26"/>
        <v>6.3064402719778201</v>
      </c>
      <c r="AR59">
        <f t="shared" si="26"/>
        <v>5.5106693897625396</v>
      </c>
      <c r="AS59">
        <f t="shared" si="26"/>
        <v>6.4153145603359496</v>
      </c>
      <c r="AT59">
        <f t="shared" si="6"/>
        <v>1</v>
      </c>
      <c r="AU59">
        <f t="shared" si="7"/>
        <v>0</v>
      </c>
      <c r="AV59">
        <f t="shared" si="8"/>
        <v>1</v>
      </c>
      <c r="AW59">
        <v>1</v>
      </c>
      <c r="AX59">
        <f t="shared" si="9"/>
        <v>0.90671486681393698</v>
      </c>
      <c r="AY59">
        <f t="shared" si="10"/>
        <v>0.84352994129240466</v>
      </c>
      <c r="AZ59">
        <f t="shared" si="11"/>
        <v>0.81686201226363331</v>
      </c>
      <c r="BA59">
        <f t="shared" si="12"/>
        <v>0.77678974895758113</v>
      </c>
      <c r="BB59">
        <f t="shared" si="13"/>
        <v>0.80134879279051319</v>
      </c>
      <c r="BC59">
        <f t="shared" si="14"/>
        <v>0.86618187832730398</v>
      </c>
      <c r="BD59">
        <f t="shared" si="15"/>
        <v>0.91054822024084026</v>
      </c>
      <c r="BE59">
        <f t="shared" si="16"/>
        <v>0.96797139989788594</v>
      </c>
      <c r="BF59">
        <f t="shared" si="17"/>
        <v>1.0213131035337149</v>
      </c>
      <c r="BG59">
        <f t="shared" si="18"/>
        <v>1.0868335517713323</v>
      </c>
      <c r="BH59">
        <f t="shared" si="19"/>
        <v>0</v>
      </c>
      <c r="BI59">
        <f t="shared" si="20"/>
        <v>10</v>
      </c>
      <c r="BJ59">
        <f t="shared" si="21"/>
        <v>-9.3285133186062996</v>
      </c>
      <c r="BK59">
        <f t="shared" si="22"/>
        <v>3.6570755556982801</v>
      </c>
      <c r="BL59" t="str">
        <f t="shared" si="23"/>
        <v>United States 2008</v>
      </c>
    </row>
    <row r="60" spans="1:64" x14ac:dyDescent="0.4">
      <c r="A60" s="8" t="s">
        <v>72</v>
      </c>
      <c r="O60">
        <v>2.5</v>
      </c>
      <c r="P60">
        <v>1.8</v>
      </c>
      <c r="Q60">
        <v>2.2999999999999998</v>
      </c>
      <c r="R60">
        <v>7.4</v>
      </c>
      <c r="S60">
        <v>5</v>
      </c>
      <c r="T60">
        <v>6.5</v>
      </c>
      <c r="U60">
        <v>1.1000000000000001</v>
      </c>
      <c r="V60" s="11">
        <v>-0.4</v>
      </c>
      <c r="W60">
        <v>4.4000000000000004</v>
      </c>
      <c r="X60">
        <v>3.29</v>
      </c>
      <c r="Y60">
        <v>1.45</v>
      </c>
      <c r="Z60">
        <v>3.92</v>
      </c>
      <c r="AA60">
        <v>2.4</v>
      </c>
      <c r="AB60">
        <v>4.76</v>
      </c>
      <c r="AC60">
        <v>2.94</v>
      </c>
      <c r="AD60">
        <f t="shared" si="1"/>
        <v>-0.4</v>
      </c>
      <c r="AE60">
        <f t="shared" si="2"/>
        <v>13</v>
      </c>
      <c r="AF60">
        <f t="shared" si="25"/>
        <v>7.4</v>
      </c>
      <c r="AG60">
        <f t="shared" si="25"/>
        <v>5</v>
      </c>
      <c r="AH60">
        <f t="shared" si="25"/>
        <v>6.5</v>
      </c>
      <c r="AI60">
        <f t="shared" si="25"/>
        <v>1.1000000000000001</v>
      </c>
      <c r="AJ60" s="11">
        <f t="shared" si="4"/>
        <v>-0.4</v>
      </c>
      <c r="AK60">
        <f t="shared" si="26"/>
        <v>4.4000000000000004</v>
      </c>
      <c r="AL60">
        <f t="shared" si="26"/>
        <v>3.29</v>
      </c>
      <c r="AM60">
        <f t="shared" si="26"/>
        <v>1.45</v>
      </c>
      <c r="AN60">
        <f t="shared" si="26"/>
        <v>3.92</v>
      </c>
      <c r="AO60">
        <f t="shared" si="26"/>
        <v>2.4</v>
      </c>
      <c r="AP60">
        <f t="shared" si="26"/>
        <v>4.76</v>
      </c>
      <c r="AQ60">
        <f t="shared" si="26"/>
        <v>2.94</v>
      </c>
      <c r="AR60" t="e">
        <f t="shared" si="26"/>
        <v>#REF!</v>
      </c>
      <c r="AS60" t="e">
        <f t="shared" si="26"/>
        <v>#REF!</v>
      </c>
      <c r="AT60">
        <f t="shared" si="6"/>
        <v>0</v>
      </c>
      <c r="AU60">
        <f t="shared" si="7"/>
        <v>0</v>
      </c>
      <c r="AV60">
        <f t="shared" si="8"/>
        <v>0</v>
      </c>
      <c r="AW60">
        <v>1</v>
      </c>
      <c r="AX60">
        <f t="shared" si="9"/>
        <v>0.996</v>
      </c>
      <c r="AY60">
        <f t="shared" si="10"/>
        <v>1.0398240000000001</v>
      </c>
      <c r="AZ60">
        <f t="shared" si="11"/>
        <v>1.0740342096</v>
      </c>
      <c r="BA60">
        <f t="shared" si="12"/>
        <v>1.0896077056392</v>
      </c>
      <c r="BB60">
        <f t="shared" si="13"/>
        <v>1.1323203277002565</v>
      </c>
      <c r="BC60">
        <f t="shared" si="14"/>
        <v>1.1594960155650627</v>
      </c>
      <c r="BD60">
        <f t="shared" si="15"/>
        <v>1.2146880259059598</v>
      </c>
      <c r="BE60">
        <f t="shared" si="16"/>
        <v>1.2503998538675951</v>
      </c>
      <c r="BF60" t="e">
        <f t="shared" si="17"/>
        <v>#REF!</v>
      </c>
      <c r="BG60" t="e">
        <f t="shared" si="18"/>
        <v>#REF!</v>
      </c>
      <c r="BH60">
        <f t="shared" si="19"/>
        <v>0</v>
      </c>
      <c r="BI60">
        <f t="shared" si="20"/>
        <v>3</v>
      </c>
      <c r="BJ60">
        <f t="shared" si="21"/>
        <v>-0.4</v>
      </c>
      <c r="BK60">
        <f t="shared" si="22"/>
        <v>5</v>
      </c>
      <c r="BL60" t="str">
        <f t="shared" si="23"/>
        <v>Thailand 2016</v>
      </c>
    </row>
    <row r="61" spans="1:64" x14ac:dyDescent="0.4">
      <c r="A61" s="8" t="s">
        <v>71</v>
      </c>
      <c r="L61">
        <v>10.5</v>
      </c>
      <c r="M61">
        <v>11.31</v>
      </c>
      <c r="N61">
        <v>2.9</v>
      </c>
      <c r="O61">
        <v>2</v>
      </c>
      <c r="P61">
        <v>7</v>
      </c>
      <c r="Q61">
        <v>1</v>
      </c>
      <c r="R61" s="11">
        <v>-1</v>
      </c>
      <c r="S61">
        <v>3.9</v>
      </c>
      <c r="T61">
        <v>8.57</v>
      </c>
      <c r="U61">
        <v>12.34</v>
      </c>
      <c r="V61">
        <v>6.4859254834949596</v>
      </c>
      <c r="W61">
        <v>2.7668569372581602</v>
      </c>
      <c r="X61">
        <v>0.72363972366891205</v>
      </c>
      <c r="Y61">
        <v>3.27949909770027</v>
      </c>
      <c r="Z61">
        <v>5.2747465273902803</v>
      </c>
      <c r="AA61">
        <v>10.90275833824</v>
      </c>
      <c r="AB61">
        <v>-3.69686591705862</v>
      </c>
      <c r="AC61">
        <v>-2.9266571899730498</v>
      </c>
      <c r="AD61">
        <f t="shared" si="1"/>
        <v>-3.69686591705862</v>
      </c>
      <c r="AE61">
        <f t="shared" si="2"/>
        <v>10</v>
      </c>
      <c r="AF61">
        <f t="shared" si="25"/>
        <v>0.72363972366891205</v>
      </c>
      <c r="AG61">
        <f t="shared" si="25"/>
        <v>3.27949909770027</v>
      </c>
      <c r="AH61">
        <f t="shared" si="25"/>
        <v>5.2747465273902803</v>
      </c>
      <c r="AI61">
        <f t="shared" si="25"/>
        <v>10.90275833824</v>
      </c>
      <c r="AJ61" s="11">
        <f t="shared" si="4"/>
        <v>-3.69686591705862</v>
      </c>
      <c r="AK61">
        <f t="shared" si="26"/>
        <v>-2.9266571899730498</v>
      </c>
      <c r="AL61" t="e">
        <f t="shared" si="26"/>
        <v>#REF!</v>
      </c>
      <c r="AM61" t="e">
        <f t="shared" si="26"/>
        <v>#REF!</v>
      </c>
      <c r="AN61" t="e">
        <f t="shared" si="26"/>
        <v>#REF!</v>
      </c>
      <c r="AO61" t="e">
        <f t="shared" si="26"/>
        <v>#REF!</v>
      </c>
      <c r="AP61" t="e">
        <f t="shared" si="26"/>
        <v>#REF!</v>
      </c>
      <c r="AQ61" t="e">
        <f t="shared" si="26"/>
        <v>#REF!</v>
      </c>
      <c r="AR61" t="e">
        <f t="shared" si="26"/>
        <v>#REF!</v>
      </c>
      <c r="AS61" t="e">
        <f t="shared" si="26"/>
        <v>#REF!</v>
      </c>
      <c r="AT61">
        <f t="shared" si="6"/>
        <v>0</v>
      </c>
      <c r="AU61">
        <f t="shared" si="7"/>
        <v>1</v>
      </c>
      <c r="AV61">
        <f t="shared" si="8"/>
        <v>1</v>
      </c>
      <c r="AW61">
        <v>1</v>
      </c>
      <c r="AX61">
        <f t="shared" si="9"/>
        <v>0.96303134082941377</v>
      </c>
      <c r="AY61">
        <f t="shared" si="10"/>
        <v>0.93484671485133586</v>
      </c>
      <c r="AZ61" t="e">
        <f t="shared" si="11"/>
        <v>#REF!</v>
      </c>
      <c r="BA61" t="e">
        <f t="shared" si="12"/>
        <v>#REF!</v>
      </c>
      <c r="BB61" t="e">
        <f t="shared" si="13"/>
        <v>#REF!</v>
      </c>
      <c r="BC61" t="e">
        <f t="shared" si="14"/>
        <v>#REF!</v>
      </c>
      <c r="BD61" t="e">
        <f t="shared" si="15"/>
        <v>#REF!</v>
      </c>
      <c r="BE61" t="e">
        <f t="shared" si="16"/>
        <v>#REF!</v>
      </c>
      <c r="BF61" t="e">
        <f t="shared" si="17"/>
        <v>#REF!</v>
      </c>
      <c r="BG61" t="e">
        <f t="shared" si="18"/>
        <v>#REF!</v>
      </c>
      <c r="BH61">
        <f t="shared" si="19"/>
        <v>1</v>
      </c>
      <c r="BI61" t="e">
        <f t="shared" si="20"/>
        <v>#N/A</v>
      </c>
      <c r="BJ61">
        <f t="shared" si="21"/>
        <v>-3.69686591705862</v>
      </c>
      <c r="BK61">
        <f t="shared" si="22"/>
        <v>5.045160921749865</v>
      </c>
      <c r="BL61" t="str">
        <f t="shared" si="23"/>
        <v>Sweden 2022</v>
      </c>
    </row>
    <row r="62" spans="1:64" x14ac:dyDescent="0.4">
      <c r="A62" s="8" t="s">
        <v>41</v>
      </c>
      <c r="G62">
        <v>7.71</v>
      </c>
      <c r="H62">
        <v>9.7200000000000006</v>
      </c>
      <c r="I62">
        <v>12.21</v>
      </c>
      <c r="J62">
        <v>15.35</v>
      </c>
      <c r="K62">
        <v>14.73</v>
      </c>
      <c r="L62">
        <v>9.57</v>
      </c>
      <c r="M62">
        <v>5.45</v>
      </c>
      <c r="N62" s="11">
        <v>-3.31</v>
      </c>
      <c r="O62">
        <v>-3.23</v>
      </c>
      <c r="P62">
        <v>6.77</v>
      </c>
      <c r="Q62">
        <v>3.71</v>
      </c>
      <c r="R62">
        <v>-2.0699999999999998</v>
      </c>
      <c r="S62">
        <v>-1.54</v>
      </c>
      <c r="T62">
        <v>-2.15</v>
      </c>
      <c r="U62">
        <v>-0.1</v>
      </c>
      <c r="V62">
        <v>1.6</v>
      </c>
      <c r="W62">
        <v>3.34</v>
      </c>
      <c r="X62">
        <v>3.23</v>
      </c>
      <c r="Y62">
        <v>3.78</v>
      </c>
      <c r="Z62">
        <v>5.86</v>
      </c>
      <c r="AA62">
        <v>6.87</v>
      </c>
      <c r="AB62">
        <v>4.71</v>
      </c>
      <c r="AC62">
        <v>-3.6</v>
      </c>
      <c r="AD62">
        <f t="shared" si="1"/>
        <v>-3.6</v>
      </c>
      <c r="AE62">
        <f t="shared" si="2"/>
        <v>5</v>
      </c>
      <c r="AF62">
        <f t="shared" si="25"/>
        <v>3.78</v>
      </c>
      <c r="AG62">
        <f t="shared" si="25"/>
        <v>5.86</v>
      </c>
      <c r="AH62">
        <f t="shared" si="25"/>
        <v>6.87</v>
      </c>
      <c r="AI62">
        <f t="shared" si="25"/>
        <v>4.71</v>
      </c>
      <c r="AJ62" s="11">
        <f t="shared" si="4"/>
        <v>-3.6</v>
      </c>
      <c r="AK62" t="e">
        <f t="shared" si="26"/>
        <v>#REF!</v>
      </c>
      <c r="AL62" t="e">
        <f t="shared" si="26"/>
        <v>#REF!</v>
      </c>
      <c r="AM62" t="e">
        <f t="shared" si="26"/>
        <v>#REF!</v>
      </c>
      <c r="AN62" t="e">
        <f t="shared" si="26"/>
        <v>#REF!</v>
      </c>
      <c r="AO62" t="e">
        <f t="shared" si="26"/>
        <v>#REF!</v>
      </c>
      <c r="AP62" t="e">
        <f t="shared" si="26"/>
        <v>#REF!</v>
      </c>
      <c r="AQ62" t="e">
        <f t="shared" si="26"/>
        <v>#REF!</v>
      </c>
      <c r="AR62" t="e">
        <f t="shared" si="26"/>
        <v>#REF!</v>
      </c>
      <c r="AS62" t="e">
        <f t="shared" si="26"/>
        <v>#REF!</v>
      </c>
      <c r="AT62">
        <f t="shared" si="6"/>
        <v>0</v>
      </c>
      <c r="AU62">
        <f t="shared" si="7"/>
        <v>1</v>
      </c>
      <c r="AV62">
        <f t="shared" si="8"/>
        <v>1</v>
      </c>
      <c r="AW62">
        <v>1</v>
      </c>
      <c r="AX62">
        <f t="shared" si="9"/>
        <v>0.96399999999999997</v>
      </c>
      <c r="AY62" t="e">
        <f t="shared" si="10"/>
        <v>#REF!</v>
      </c>
      <c r="AZ62" t="e">
        <f t="shared" si="11"/>
        <v>#REF!</v>
      </c>
      <c r="BA62" t="e">
        <f t="shared" si="12"/>
        <v>#REF!</v>
      </c>
      <c r="BB62" t="e">
        <f t="shared" si="13"/>
        <v>#REF!</v>
      </c>
      <c r="BC62" t="e">
        <f t="shared" si="14"/>
        <v>#REF!</v>
      </c>
      <c r="BD62" t="e">
        <f t="shared" si="15"/>
        <v>#REF!</v>
      </c>
      <c r="BE62" t="e">
        <f t="shared" si="16"/>
        <v>#REF!</v>
      </c>
      <c r="BF62" t="e">
        <f t="shared" si="17"/>
        <v>#REF!</v>
      </c>
      <c r="BG62" t="e">
        <f t="shared" si="18"/>
        <v>#REF!</v>
      </c>
      <c r="BH62">
        <f t="shared" si="19"/>
        <v>1</v>
      </c>
      <c r="BI62" t="e">
        <f t="shared" si="20"/>
        <v>#N/A</v>
      </c>
      <c r="BJ62">
        <f t="shared" si="21"/>
        <v>-3.6</v>
      </c>
      <c r="BK62">
        <f t="shared" si="22"/>
        <v>5.3050000000000006</v>
      </c>
      <c r="BL62" t="str">
        <f t="shared" si="23"/>
        <v>France 2023</v>
      </c>
    </row>
    <row r="63" spans="1:64" x14ac:dyDescent="0.4">
      <c r="A63" s="8" t="s">
        <v>34</v>
      </c>
      <c r="K63">
        <v>8.64</v>
      </c>
      <c r="L63">
        <v>13.66</v>
      </c>
      <c r="M63">
        <v>19.43</v>
      </c>
      <c r="N63">
        <v>23.72</v>
      </c>
      <c r="O63">
        <v>25.99</v>
      </c>
      <c r="P63">
        <v>23.4</v>
      </c>
      <c r="Q63">
        <v>16.28</v>
      </c>
      <c r="R63">
        <v>10.08</v>
      </c>
      <c r="S63">
        <v>8.7100000000000009</v>
      </c>
      <c r="T63">
        <v>5.0199999999999996</v>
      </c>
      <c r="U63">
        <v>-1.57</v>
      </c>
      <c r="V63" s="11">
        <v>-2.83</v>
      </c>
      <c r="W63">
        <v>-1.1100000000000001</v>
      </c>
      <c r="X63">
        <v>1.48</v>
      </c>
      <c r="Y63">
        <v>4.9800000000000004</v>
      </c>
      <c r="Z63">
        <v>8.9499999999999993</v>
      </c>
      <c r="AA63">
        <v>6.14</v>
      </c>
      <c r="AB63">
        <v>1.69</v>
      </c>
      <c r="AC63">
        <v>4.72</v>
      </c>
      <c r="AD63">
        <f t="shared" si="1"/>
        <v>-2.83</v>
      </c>
      <c r="AE63">
        <f t="shared" si="2"/>
        <v>9</v>
      </c>
      <c r="AF63">
        <f t="shared" si="25"/>
        <v>10.08</v>
      </c>
      <c r="AG63">
        <f t="shared" si="25"/>
        <v>8.7100000000000009</v>
      </c>
      <c r="AH63">
        <f t="shared" si="25"/>
        <v>5.0199999999999996</v>
      </c>
      <c r="AI63">
        <f t="shared" si="25"/>
        <v>-1.57</v>
      </c>
      <c r="AJ63" s="11">
        <f t="shared" si="4"/>
        <v>-2.83</v>
      </c>
      <c r="AK63">
        <f t="shared" si="26"/>
        <v>-1.1100000000000001</v>
      </c>
      <c r="AL63">
        <f t="shared" si="26"/>
        <v>1.48</v>
      </c>
      <c r="AM63">
        <f t="shared" si="26"/>
        <v>4.9800000000000004</v>
      </c>
      <c r="AN63">
        <f t="shared" si="26"/>
        <v>8.9499999999999993</v>
      </c>
      <c r="AO63">
        <f t="shared" si="26"/>
        <v>6.14</v>
      </c>
      <c r="AP63">
        <f t="shared" si="26"/>
        <v>1.69</v>
      </c>
      <c r="AQ63">
        <f t="shared" si="26"/>
        <v>4.72</v>
      </c>
      <c r="AR63" t="e">
        <f t="shared" si="26"/>
        <v>#REF!</v>
      </c>
      <c r="AS63" t="e">
        <f t="shared" si="26"/>
        <v>#REF!</v>
      </c>
      <c r="AT63">
        <f t="shared" si="6"/>
        <v>0</v>
      </c>
      <c r="AU63">
        <f t="shared" si="7"/>
        <v>0</v>
      </c>
      <c r="AV63">
        <f t="shared" si="8"/>
        <v>0</v>
      </c>
      <c r="AW63">
        <v>1</v>
      </c>
      <c r="AX63">
        <f t="shared" si="9"/>
        <v>0.97170000000000001</v>
      </c>
      <c r="AY63">
        <f t="shared" si="10"/>
        <v>0.96091413000000003</v>
      </c>
      <c r="AZ63">
        <f t="shared" si="11"/>
        <v>0.97513565912399991</v>
      </c>
      <c r="BA63">
        <f t="shared" si="12"/>
        <v>1.0236974149483751</v>
      </c>
      <c r="BB63">
        <f t="shared" si="13"/>
        <v>1.1153183335862547</v>
      </c>
      <c r="BC63">
        <f t="shared" si="14"/>
        <v>1.1837988792684506</v>
      </c>
      <c r="BD63">
        <f t="shared" si="15"/>
        <v>1.2038050803280873</v>
      </c>
      <c r="BE63">
        <f t="shared" si="16"/>
        <v>1.2606246801195728</v>
      </c>
      <c r="BF63" t="e">
        <f t="shared" si="17"/>
        <v>#REF!</v>
      </c>
      <c r="BG63" t="e">
        <f t="shared" si="18"/>
        <v>#REF!</v>
      </c>
      <c r="BH63">
        <f t="shared" si="19"/>
        <v>0</v>
      </c>
      <c r="BI63">
        <f t="shared" si="20"/>
        <v>5</v>
      </c>
      <c r="BJ63">
        <f t="shared" si="21"/>
        <v>-2.83</v>
      </c>
      <c r="BK63">
        <f t="shared" si="22"/>
        <v>5.56</v>
      </c>
      <c r="BL63" t="str">
        <f t="shared" si="23"/>
        <v>Brazil 2016</v>
      </c>
    </row>
    <row r="64" spans="1:64" x14ac:dyDescent="0.4">
      <c r="A64" s="8" t="s">
        <v>45</v>
      </c>
      <c r="T64">
        <v>14.1</v>
      </c>
      <c r="U64">
        <v>9.7524752475247407</v>
      </c>
      <c r="V64">
        <v>8.3446098331078105</v>
      </c>
      <c r="W64">
        <v>7.58</v>
      </c>
      <c r="X64">
        <v>3.58069121848468</v>
      </c>
      <c r="Y64">
        <v>2.97418832774341</v>
      </c>
      <c r="Z64" s="11">
        <v>1.1100000000000001</v>
      </c>
      <c r="AA64">
        <v>3.13</v>
      </c>
      <c r="AB64">
        <v>2.8</v>
      </c>
      <c r="AC64">
        <v>3.81</v>
      </c>
      <c r="AD64">
        <f t="shared" si="1"/>
        <v>1.1100000000000001</v>
      </c>
      <c r="AE64">
        <f t="shared" si="2"/>
        <v>18</v>
      </c>
      <c r="AF64">
        <f t="shared" si="25"/>
        <v>8.3446098331078105</v>
      </c>
      <c r="AG64">
        <f t="shared" si="25"/>
        <v>7.58</v>
      </c>
      <c r="AH64">
        <f t="shared" si="25"/>
        <v>3.58069121848468</v>
      </c>
      <c r="AI64">
        <f t="shared" si="25"/>
        <v>2.97418832774341</v>
      </c>
      <c r="AJ64" s="11">
        <f t="shared" si="4"/>
        <v>1.1100000000000001</v>
      </c>
      <c r="AK64">
        <f t="shared" si="26"/>
        <v>3.13</v>
      </c>
      <c r="AL64">
        <f t="shared" si="26"/>
        <v>2.8</v>
      </c>
      <c r="AM64">
        <f t="shared" si="26"/>
        <v>3.81</v>
      </c>
      <c r="AN64" t="e">
        <f t="shared" si="26"/>
        <v>#REF!</v>
      </c>
      <c r="AO64" t="e">
        <f t="shared" si="26"/>
        <v>#REF!</v>
      </c>
      <c r="AP64" t="e">
        <f t="shared" si="26"/>
        <v>#REF!</v>
      </c>
      <c r="AQ64" t="e">
        <f t="shared" si="26"/>
        <v>#REF!</v>
      </c>
      <c r="AR64" t="e">
        <f t="shared" si="26"/>
        <v>#REF!</v>
      </c>
      <c r="AS64" t="e">
        <f t="shared" si="26"/>
        <v>#REF!</v>
      </c>
      <c r="AT64">
        <f t="shared" si="6"/>
        <v>0</v>
      </c>
      <c r="AU64">
        <f t="shared" si="7"/>
        <v>1</v>
      </c>
      <c r="AV64">
        <f t="shared" si="8"/>
        <v>1</v>
      </c>
      <c r="AW64">
        <v>1</v>
      </c>
      <c r="AX64">
        <f t="shared" si="9"/>
        <v>1.0111000000000001</v>
      </c>
      <c r="AY64">
        <f t="shared" si="10"/>
        <v>1.0427474300000001</v>
      </c>
      <c r="AZ64">
        <f t="shared" si="11"/>
        <v>1.0719443580400001</v>
      </c>
      <c r="BA64">
        <f t="shared" si="12"/>
        <v>1.112785438081324</v>
      </c>
      <c r="BB64" t="e">
        <f t="shared" si="13"/>
        <v>#REF!</v>
      </c>
      <c r="BC64" t="e">
        <f t="shared" si="14"/>
        <v>#REF!</v>
      </c>
      <c r="BD64" t="e">
        <f t="shared" si="15"/>
        <v>#REF!</v>
      </c>
      <c r="BE64" t="e">
        <f t="shared" si="16"/>
        <v>#REF!</v>
      </c>
      <c r="BF64" t="e">
        <f t="shared" si="17"/>
        <v>#REF!</v>
      </c>
      <c r="BG64" t="e">
        <f t="shared" si="18"/>
        <v>#REF!</v>
      </c>
      <c r="BH64">
        <f t="shared" si="19"/>
        <v>1</v>
      </c>
      <c r="BI64">
        <f t="shared" si="20"/>
        <v>2</v>
      </c>
      <c r="BJ64">
        <f t="shared" si="21"/>
        <v>1.1100000000000001</v>
      </c>
      <c r="BK64">
        <f t="shared" si="22"/>
        <v>5.6198723448339747</v>
      </c>
      <c r="BL64" t="str">
        <f t="shared" si="23"/>
        <v>India 2020</v>
      </c>
    </row>
    <row r="65" spans="1:64" x14ac:dyDescent="0.4">
      <c r="A65" s="8" t="s">
        <v>28</v>
      </c>
      <c r="Q65">
        <v>-1.6</v>
      </c>
      <c r="R65">
        <v>3.5</v>
      </c>
      <c r="S65">
        <v>3</v>
      </c>
      <c r="T65">
        <v>0.2</v>
      </c>
      <c r="U65">
        <v>0.2</v>
      </c>
      <c r="V65">
        <v>0.3</v>
      </c>
      <c r="W65" s="11">
        <v>-2.9199973574684601</v>
      </c>
      <c r="X65">
        <v>10.6</v>
      </c>
      <c r="Y65">
        <v>15.5</v>
      </c>
      <c r="Z65">
        <v>-3.90846523516021</v>
      </c>
      <c r="AD65">
        <f t="shared" si="1"/>
        <v>-3.90846523516021</v>
      </c>
      <c r="AE65">
        <f t="shared" si="2"/>
        <v>18</v>
      </c>
      <c r="AF65">
        <f t="shared" si="25"/>
        <v>0.3</v>
      </c>
      <c r="AG65">
        <f t="shared" si="25"/>
        <v>-2.9199973574684601</v>
      </c>
      <c r="AH65">
        <f t="shared" si="25"/>
        <v>10.6</v>
      </c>
      <c r="AI65">
        <f t="shared" si="25"/>
        <v>15.5</v>
      </c>
      <c r="AJ65" s="11">
        <f t="shared" si="4"/>
        <v>-3.90846523516021</v>
      </c>
      <c r="AK65">
        <f t="shared" ref="AK65:AS74" si="27">INDEX($C65:$AC65,MATCH($AD65,$C65:$AC65,0)+VALUE(MID(AK$34,3,1)))</f>
        <v>0</v>
      </c>
      <c r="AL65">
        <f t="shared" si="27"/>
        <v>0</v>
      </c>
      <c r="AM65">
        <f t="shared" si="27"/>
        <v>0</v>
      </c>
      <c r="AN65" t="e">
        <f t="shared" si="27"/>
        <v>#REF!</v>
      </c>
      <c r="AO65" t="e">
        <f t="shared" si="27"/>
        <v>#REF!</v>
      </c>
      <c r="AP65" t="e">
        <f t="shared" si="27"/>
        <v>#REF!</v>
      </c>
      <c r="AQ65" t="e">
        <f t="shared" si="27"/>
        <v>#REF!</v>
      </c>
      <c r="AR65" t="e">
        <f t="shared" si="27"/>
        <v>#REF!</v>
      </c>
      <c r="AS65" t="e">
        <f t="shared" si="27"/>
        <v>#REF!</v>
      </c>
      <c r="AT65">
        <f t="shared" si="6"/>
        <v>3</v>
      </c>
      <c r="AU65">
        <f t="shared" si="7"/>
        <v>1</v>
      </c>
      <c r="AV65">
        <f t="shared" si="8"/>
        <v>4</v>
      </c>
      <c r="AW65">
        <v>1</v>
      </c>
      <c r="AX65">
        <f t="shared" si="9"/>
        <v>0.96091534764839792</v>
      </c>
      <c r="AY65">
        <f t="shared" si="10"/>
        <v>0.96091534764839792</v>
      </c>
      <c r="AZ65">
        <f t="shared" si="11"/>
        <v>0.96091534764839792</v>
      </c>
      <c r="BA65">
        <f t="shared" si="12"/>
        <v>0.96091534764839792</v>
      </c>
      <c r="BB65" t="e">
        <f t="shared" si="13"/>
        <v>#REF!</v>
      </c>
      <c r="BC65" t="e">
        <f t="shared" si="14"/>
        <v>#REF!</v>
      </c>
      <c r="BD65" t="e">
        <f t="shared" si="15"/>
        <v>#REF!</v>
      </c>
      <c r="BE65" t="e">
        <f t="shared" si="16"/>
        <v>#REF!</v>
      </c>
      <c r="BF65" t="e">
        <f t="shared" si="17"/>
        <v>#REF!</v>
      </c>
      <c r="BG65" t="e">
        <f t="shared" si="18"/>
        <v>#REF!</v>
      </c>
      <c r="BH65">
        <f t="shared" si="19"/>
        <v>1</v>
      </c>
      <c r="BI65" t="e">
        <f t="shared" si="20"/>
        <v>#N/A</v>
      </c>
      <c r="BJ65">
        <f t="shared" si="21"/>
        <v>-3.90846523516021</v>
      </c>
      <c r="BK65">
        <f t="shared" si="22"/>
        <v>5.8700006606328845</v>
      </c>
      <c r="BL65" t="str">
        <f t="shared" si="23"/>
        <v>Armenia, Rep. of 2020</v>
      </c>
    </row>
    <row r="66" spans="1:64" x14ac:dyDescent="0.4">
      <c r="A66" s="8" t="s">
        <v>77</v>
      </c>
      <c r="P66">
        <v>8.0999999999999996E-3</v>
      </c>
      <c r="Q66">
        <v>-1.6500000000000001E-2</v>
      </c>
      <c r="R66">
        <v>1.6E-2</v>
      </c>
      <c r="S66">
        <v>2.9700000000000001E-2</v>
      </c>
      <c r="T66">
        <v>7.6971567719999996</v>
      </c>
      <c r="U66">
        <v>6.9134372730000004</v>
      </c>
      <c r="V66">
        <v>5.1627808809999998</v>
      </c>
      <c r="W66">
        <v>4.5615562970000001</v>
      </c>
      <c r="X66">
        <v>1.95237295</v>
      </c>
      <c r="Y66">
        <v>0.89802911200000002</v>
      </c>
      <c r="Z66">
        <v>6.9851835500000004</v>
      </c>
      <c r="AA66">
        <v>8.1179997190000002</v>
      </c>
      <c r="AB66">
        <v>8.1</v>
      </c>
      <c r="AC66" s="11">
        <v>-2.7</v>
      </c>
      <c r="AD66">
        <f t="shared" si="1"/>
        <v>-2.7</v>
      </c>
      <c r="AE66">
        <f t="shared" si="2"/>
        <v>14</v>
      </c>
      <c r="AF66">
        <f t="shared" si="25"/>
        <v>0.89802911200000002</v>
      </c>
      <c r="AG66">
        <f t="shared" si="25"/>
        <v>6.9851835500000004</v>
      </c>
      <c r="AH66">
        <f t="shared" si="25"/>
        <v>8.1179997190000002</v>
      </c>
      <c r="AI66">
        <f t="shared" si="25"/>
        <v>8.1</v>
      </c>
      <c r="AJ66" s="11">
        <f t="shared" si="4"/>
        <v>-2.7</v>
      </c>
      <c r="AK66" t="e">
        <f t="shared" si="27"/>
        <v>#REF!</v>
      </c>
      <c r="AL66" t="e">
        <f t="shared" si="27"/>
        <v>#REF!</v>
      </c>
      <c r="AM66" t="e">
        <f t="shared" si="27"/>
        <v>#REF!</v>
      </c>
      <c r="AN66" t="e">
        <f t="shared" si="27"/>
        <v>#REF!</v>
      </c>
      <c r="AO66" t="e">
        <f t="shared" si="27"/>
        <v>#REF!</v>
      </c>
      <c r="AP66" t="e">
        <f t="shared" si="27"/>
        <v>#REF!</v>
      </c>
      <c r="AQ66" t="e">
        <f t="shared" si="27"/>
        <v>#REF!</v>
      </c>
      <c r="AR66" t="e">
        <f t="shared" si="27"/>
        <v>#REF!</v>
      </c>
      <c r="AS66" t="e">
        <f t="shared" si="27"/>
        <v>#REF!</v>
      </c>
      <c r="AT66">
        <f t="shared" si="6"/>
        <v>0</v>
      </c>
      <c r="AU66">
        <f t="shared" si="7"/>
        <v>1</v>
      </c>
      <c r="AV66">
        <f t="shared" si="8"/>
        <v>1</v>
      </c>
      <c r="AW66">
        <v>1</v>
      </c>
      <c r="AX66">
        <f t="shared" si="9"/>
        <v>0.97299999999999998</v>
      </c>
      <c r="AY66" t="e">
        <f t="shared" si="10"/>
        <v>#REF!</v>
      </c>
      <c r="AZ66" t="e">
        <f t="shared" si="11"/>
        <v>#REF!</v>
      </c>
      <c r="BA66" t="e">
        <f t="shared" si="12"/>
        <v>#REF!</v>
      </c>
      <c r="BB66" t="e">
        <f t="shared" si="13"/>
        <v>#REF!</v>
      </c>
      <c r="BC66" t="e">
        <f t="shared" si="14"/>
        <v>#REF!</v>
      </c>
      <c r="BD66" t="e">
        <f t="shared" si="15"/>
        <v>#REF!</v>
      </c>
      <c r="BE66" t="e">
        <f t="shared" si="16"/>
        <v>#REF!</v>
      </c>
      <c r="BF66" t="e">
        <f t="shared" si="17"/>
        <v>#REF!</v>
      </c>
      <c r="BG66" t="e">
        <f t="shared" si="18"/>
        <v>#REF!</v>
      </c>
      <c r="BH66">
        <f t="shared" si="19"/>
        <v>1</v>
      </c>
      <c r="BI66" t="e">
        <f t="shared" si="20"/>
        <v>#N/A</v>
      </c>
      <c r="BJ66">
        <f t="shared" si="21"/>
        <v>-2.7</v>
      </c>
      <c r="BK66">
        <f t="shared" si="22"/>
        <v>6.0253030952500009</v>
      </c>
      <c r="BL66" t="str">
        <f t="shared" si="23"/>
        <v>United Kingdom 2023</v>
      </c>
    </row>
    <row r="67" spans="1:64" x14ac:dyDescent="0.4">
      <c r="A67" s="8" t="s">
        <v>38</v>
      </c>
      <c r="L67">
        <v>14.3</v>
      </c>
      <c r="M67">
        <v>14</v>
      </c>
      <c r="N67">
        <v>1.2</v>
      </c>
      <c r="O67">
        <v>-5</v>
      </c>
      <c r="P67" s="11">
        <v>-6.3</v>
      </c>
      <c r="Q67">
        <v>0.2</v>
      </c>
      <c r="R67">
        <v>-1.6</v>
      </c>
      <c r="S67">
        <v>-4</v>
      </c>
      <c r="T67">
        <v>-1.6</v>
      </c>
      <c r="U67">
        <v>-2.9</v>
      </c>
      <c r="V67">
        <v>0.9</v>
      </c>
      <c r="W67">
        <v>3.8</v>
      </c>
      <c r="X67">
        <v>6.1</v>
      </c>
      <c r="Y67">
        <v>9</v>
      </c>
      <c r="Z67">
        <v>7.7</v>
      </c>
      <c r="AA67">
        <v>7.3</v>
      </c>
      <c r="AB67">
        <v>14.8</v>
      </c>
      <c r="AC67">
        <v>12</v>
      </c>
      <c r="AD67">
        <f t="shared" si="1"/>
        <v>-6.3</v>
      </c>
      <c r="AE67">
        <f t="shared" si="2"/>
        <v>10</v>
      </c>
      <c r="AF67">
        <f t="shared" si="25"/>
        <v>14.3</v>
      </c>
      <c r="AG67">
        <f t="shared" si="25"/>
        <v>14</v>
      </c>
      <c r="AH67">
        <f t="shared" si="25"/>
        <v>1.2</v>
      </c>
      <c r="AI67">
        <f t="shared" si="25"/>
        <v>-5</v>
      </c>
      <c r="AJ67" s="11">
        <f t="shared" si="4"/>
        <v>-6.3</v>
      </c>
      <c r="AK67">
        <f t="shared" si="27"/>
        <v>0.2</v>
      </c>
      <c r="AL67">
        <f t="shared" si="27"/>
        <v>-1.6</v>
      </c>
      <c r="AM67">
        <f t="shared" si="27"/>
        <v>-4</v>
      </c>
      <c r="AN67">
        <f t="shared" si="27"/>
        <v>-1.6</v>
      </c>
      <c r="AO67">
        <f t="shared" si="27"/>
        <v>-2.9</v>
      </c>
      <c r="AP67">
        <f t="shared" si="27"/>
        <v>0.9</v>
      </c>
      <c r="AQ67">
        <f t="shared" si="27"/>
        <v>3.8</v>
      </c>
      <c r="AR67">
        <f t="shared" si="27"/>
        <v>6.1</v>
      </c>
      <c r="AS67">
        <f t="shared" si="27"/>
        <v>9</v>
      </c>
      <c r="AT67">
        <f t="shared" si="6"/>
        <v>0</v>
      </c>
      <c r="AU67">
        <f t="shared" si="7"/>
        <v>0</v>
      </c>
      <c r="AV67">
        <f t="shared" si="8"/>
        <v>0</v>
      </c>
      <c r="AW67">
        <v>1</v>
      </c>
      <c r="AX67">
        <f t="shared" si="9"/>
        <v>0.93700000000000006</v>
      </c>
      <c r="AY67">
        <f t="shared" si="10"/>
        <v>0.9388740000000001</v>
      </c>
      <c r="AZ67">
        <f t="shared" si="11"/>
        <v>0.92385201600000011</v>
      </c>
      <c r="BA67">
        <f t="shared" si="12"/>
        <v>0.88689793536000006</v>
      </c>
      <c r="BB67">
        <f t="shared" si="13"/>
        <v>0.87270756839424002</v>
      </c>
      <c r="BC67">
        <f t="shared" si="14"/>
        <v>0.84739904891080708</v>
      </c>
      <c r="BD67">
        <f t="shared" si="15"/>
        <v>0.85502564035100426</v>
      </c>
      <c r="BE67">
        <f t="shared" si="16"/>
        <v>0.8875166146843424</v>
      </c>
      <c r="BF67">
        <f t="shared" si="17"/>
        <v>0.94165512818008723</v>
      </c>
      <c r="BG67">
        <f t="shared" si="18"/>
        <v>1.0264040897162952</v>
      </c>
      <c r="BH67">
        <f t="shared" si="19"/>
        <v>0</v>
      </c>
      <c r="BI67">
        <f t="shared" si="20"/>
        <v>11</v>
      </c>
      <c r="BJ67">
        <f t="shared" si="21"/>
        <v>-6.3</v>
      </c>
      <c r="BK67">
        <f t="shared" si="22"/>
        <v>6.125</v>
      </c>
      <c r="BL67" t="str">
        <f t="shared" si="23"/>
        <v>Croatia, Rep. of 2010</v>
      </c>
    </row>
    <row r="68" spans="1:64" x14ac:dyDescent="0.4">
      <c r="A68" s="8" t="s">
        <v>65</v>
      </c>
      <c r="P68">
        <v>2.7</v>
      </c>
      <c r="Q68">
        <v>5.8</v>
      </c>
      <c r="R68">
        <v>12.1</v>
      </c>
      <c r="S68">
        <v>3.6</v>
      </c>
      <c r="T68">
        <v>5.0999999999999996</v>
      </c>
      <c r="U68" s="11">
        <v>-3.21</v>
      </c>
      <c r="V68">
        <v>-2.98</v>
      </c>
      <c r="W68">
        <v>-1.62</v>
      </c>
      <c r="X68">
        <v>4.09</v>
      </c>
      <c r="Y68">
        <v>3.78</v>
      </c>
      <c r="Z68">
        <v>9.4600000000000009</v>
      </c>
      <c r="AA68">
        <v>17.2</v>
      </c>
      <c r="AB68">
        <v>11.8</v>
      </c>
      <c r="AC68">
        <v>11.8</v>
      </c>
      <c r="AD68">
        <f t="shared" si="1"/>
        <v>-3.21</v>
      </c>
      <c r="AE68">
        <f t="shared" si="2"/>
        <v>14</v>
      </c>
      <c r="AF68">
        <f t="shared" si="25"/>
        <v>5.8</v>
      </c>
      <c r="AG68">
        <f t="shared" si="25"/>
        <v>12.1</v>
      </c>
      <c r="AH68">
        <f t="shared" si="25"/>
        <v>3.6</v>
      </c>
      <c r="AI68">
        <f t="shared" si="25"/>
        <v>5.0999999999999996</v>
      </c>
      <c r="AJ68" s="11">
        <f t="shared" si="4"/>
        <v>-3.21</v>
      </c>
      <c r="AK68">
        <f t="shared" si="27"/>
        <v>-2.98</v>
      </c>
      <c r="AL68">
        <f t="shared" si="27"/>
        <v>-1.62</v>
      </c>
      <c r="AM68">
        <f t="shared" si="27"/>
        <v>4.09</v>
      </c>
      <c r="AN68">
        <f t="shared" si="27"/>
        <v>3.78</v>
      </c>
      <c r="AO68">
        <f t="shared" si="27"/>
        <v>9.4600000000000009</v>
      </c>
      <c r="AP68">
        <f t="shared" si="27"/>
        <v>17.2</v>
      </c>
      <c r="AQ68">
        <f t="shared" si="27"/>
        <v>11.8</v>
      </c>
      <c r="AR68">
        <f t="shared" si="27"/>
        <v>11.8</v>
      </c>
      <c r="AS68" t="e">
        <f t="shared" si="27"/>
        <v>#REF!</v>
      </c>
      <c r="AT68">
        <f t="shared" si="6"/>
        <v>0</v>
      </c>
      <c r="AU68">
        <f t="shared" si="7"/>
        <v>0</v>
      </c>
      <c r="AV68">
        <f t="shared" si="8"/>
        <v>0</v>
      </c>
      <c r="AW68">
        <v>1</v>
      </c>
      <c r="AX68">
        <f t="shared" si="9"/>
        <v>0.96789999999999998</v>
      </c>
      <c r="AY68">
        <f t="shared" si="10"/>
        <v>0.93905657999999992</v>
      </c>
      <c r="AZ68">
        <f t="shared" si="11"/>
        <v>0.92384386340399993</v>
      </c>
      <c r="BA68">
        <f t="shared" si="12"/>
        <v>0.96162907741722348</v>
      </c>
      <c r="BB68">
        <f t="shared" si="13"/>
        <v>0.99797865654359463</v>
      </c>
      <c r="BC68">
        <f t="shared" si="14"/>
        <v>1.0923874374526188</v>
      </c>
      <c r="BD68">
        <f t="shared" si="15"/>
        <v>1.2802780766944692</v>
      </c>
      <c r="BE68">
        <f t="shared" si="16"/>
        <v>1.4313508897444167</v>
      </c>
      <c r="BF68">
        <f t="shared" si="17"/>
        <v>1.6002502947342581</v>
      </c>
      <c r="BG68" t="e">
        <f t="shared" si="18"/>
        <v>#REF!</v>
      </c>
      <c r="BH68">
        <f t="shared" si="19"/>
        <v>0</v>
      </c>
      <c r="BI68">
        <f t="shared" si="20"/>
        <v>7</v>
      </c>
      <c r="BJ68">
        <f t="shared" si="21"/>
        <v>-3.21</v>
      </c>
      <c r="BK68">
        <f t="shared" si="22"/>
        <v>6.65</v>
      </c>
      <c r="BL68" t="str">
        <f t="shared" si="23"/>
        <v>Russian Federation 2015</v>
      </c>
    </row>
    <row r="69" spans="1:64" x14ac:dyDescent="0.4">
      <c r="A69" s="8" t="s">
        <v>51</v>
      </c>
      <c r="O69">
        <v>1.5</v>
      </c>
      <c r="P69">
        <v>1.87192</v>
      </c>
      <c r="Q69">
        <v>0.886699507</v>
      </c>
      <c r="R69" s="11">
        <v>-0.25845605645779002</v>
      </c>
      <c r="S69">
        <v>0.37011884651828197</v>
      </c>
      <c r="T69">
        <v>0.68330328760473902</v>
      </c>
      <c r="U69">
        <v>4.4200000000000003E-2</v>
      </c>
      <c r="V69">
        <v>1.24</v>
      </c>
      <c r="W69">
        <v>1.2396303723219999</v>
      </c>
      <c r="X69">
        <v>3.16</v>
      </c>
      <c r="Y69">
        <v>0.24</v>
      </c>
      <c r="Z69">
        <v>8.3454749050457497</v>
      </c>
      <c r="AA69">
        <v>14.97</v>
      </c>
      <c r="AB69">
        <v>-1.8314686802510201</v>
      </c>
      <c r="AC69">
        <v>-1.8314686802510201</v>
      </c>
      <c r="AD69">
        <f t="shared" si="1"/>
        <v>-1.8314686802510201</v>
      </c>
      <c r="AE69">
        <f t="shared" si="2"/>
        <v>13</v>
      </c>
      <c r="AF69">
        <f t="shared" si="25"/>
        <v>3.16</v>
      </c>
      <c r="AG69">
        <f t="shared" si="25"/>
        <v>0.24</v>
      </c>
      <c r="AH69">
        <f t="shared" si="25"/>
        <v>8.3454749050457497</v>
      </c>
      <c r="AI69">
        <f t="shared" si="25"/>
        <v>14.97</v>
      </c>
      <c r="AJ69" s="11">
        <f t="shared" si="4"/>
        <v>-1.8314686802510201</v>
      </c>
      <c r="AK69">
        <f t="shared" si="27"/>
        <v>-1.8314686802510201</v>
      </c>
      <c r="AL69" t="e">
        <f t="shared" si="27"/>
        <v>#REF!</v>
      </c>
      <c r="AM69" t="e">
        <f t="shared" si="27"/>
        <v>#REF!</v>
      </c>
      <c r="AN69" t="e">
        <f t="shared" si="27"/>
        <v>#REF!</v>
      </c>
      <c r="AO69" t="e">
        <f t="shared" si="27"/>
        <v>#REF!</v>
      </c>
      <c r="AP69" t="e">
        <f t="shared" si="27"/>
        <v>#REF!</v>
      </c>
      <c r="AQ69" t="e">
        <f t="shared" si="27"/>
        <v>#REF!</v>
      </c>
      <c r="AR69" t="e">
        <f t="shared" si="27"/>
        <v>#REF!</v>
      </c>
      <c r="AS69" t="e">
        <f t="shared" si="27"/>
        <v>#REF!</v>
      </c>
      <c r="AT69">
        <f t="shared" si="6"/>
        <v>0</v>
      </c>
      <c r="AU69">
        <f t="shared" si="7"/>
        <v>1</v>
      </c>
      <c r="AV69">
        <f t="shared" si="8"/>
        <v>1</v>
      </c>
      <c r="AW69">
        <v>1</v>
      </c>
      <c r="AX69">
        <f t="shared" si="9"/>
        <v>0.98168531319748975</v>
      </c>
      <c r="AY69">
        <f t="shared" si="10"/>
        <v>0.96370605414765353</v>
      </c>
      <c r="AZ69" t="e">
        <f t="shared" si="11"/>
        <v>#REF!</v>
      </c>
      <c r="BA69" t="e">
        <f t="shared" si="12"/>
        <v>#REF!</v>
      </c>
      <c r="BB69" t="e">
        <f t="shared" si="13"/>
        <v>#REF!</v>
      </c>
      <c r="BC69" t="e">
        <f t="shared" si="14"/>
        <v>#REF!</v>
      </c>
      <c r="BD69" t="e">
        <f t="shared" si="15"/>
        <v>#REF!</v>
      </c>
      <c r="BE69" t="e">
        <f t="shared" si="16"/>
        <v>#REF!</v>
      </c>
      <c r="BF69" t="e">
        <f t="shared" si="17"/>
        <v>#REF!</v>
      </c>
      <c r="BG69" t="e">
        <f t="shared" si="18"/>
        <v>#REF!</v>
      </c>
      <c r="BH69">
        <f t="shared" si="19"/>
        <v>1</v>
      </c>
      <c r="BI69" t="e">
        <f t="shared" si="20"/>
        <v>#N/A</v>
      </c>
      <c r="BJ69">
        <f t="shared" si="21"/>
        <v>-1.8314686802510201</v>
      </c>
      <c r="BK69">
        <f t="shared" si="22"/>
        <v>6.6788687262614381</v>
      </c>
      <c r="BL69" t="str">
        <f t="shared" si="23"/>
        <v>Korea, Rep. of 2022</v>
      </c>
    </row>
    <row r="70" spans="1:64" x14ac:dyDescent="0.4">
      <c r="A70" s="8" t="s">
        <v>73</v>
      </c>
      <c r="P70">
        <v>11.1111111111111</v>
      </c>
      <c r="Q70">
        <v>8.05555555555555</v>
      </c>
      <c r="R70">
        <v>5</v>
      </c>
      <c r="S70">
        <v>4.7619047619047601</v>
      </c>
      <c r="T70">
        <v>9.0909090909090899</v>
      </c>
      <c r="U70" s="11">
        <v>-4.2</v>
      </c>
      <c r="AD70">
        <f t="shared" si="1"/>
        <v>-4.2</v>
      </c>
      <c r="AE70">
        <f t="shared" si="2"/>
        <v>22</v>
      </c>
      <c r="AF70">
        <f t="shared" si="25"/>
        <v>8.05555555555555</v>
      </c>
      <c r="AG70">
        <f t="shared" si="25"/>
        <v>5</v>
      </c>
      <c r="AH70">
        <f t="shared" si="25"/>
        <v>4.7619047619047601</v>
      </c>
      <c r="AI70">
        <f t="shared" si="25"/>
        <v>9.0909090909090899</v>
      </c>
      <c r="AJ70" s="11">
        <f t="shared" si="4"/>
        <v>-4.2</v>
      </c>
      <c r="AK70">
        <f t="shared" si="27"/>
        <v>0</v>
      </c>
      <c r="AL70">
        <f t="shared" si="27"/>
        <v>0</v>
      </c>
      <c r="AM70">
        <f t="shared" si="27"/>
        <v>0</v>
      </c>
      <c r="AN70">
        <f t="shared" si="27"/>
        <v>0</v>
      </c>
      <c r="AO70">
        <f t="shared" si="27"/>
        <v>0</v>
      </c>
      <c r="AP70">
        <f t="shared" si="27"/>
        <v>0</v>
      </c>
      <c r="AQ70">
        <f t="shared" si="27"/>
        <v>0</v>
      </c>
      <c r="AR70">
        <f t="shared" si="27"/>
        <v>0</v>
      </c>
      <c r="AS70" t="e">
        <f t="shared" si="27"/>
        <v>#REF!</v>
      </c>
      <c r="AT70">
        <f t="shared" si="6"/>
        <v>4</v>
      </c>
      <c r="AU70">
        <f t="shared" si="7"/>
        <v>0</v>
      </c>
      <c r="AV70">
        <f t="shared" si="8"/>
        <v>4</v>
      </c>
      <c r="AW70">
        <v>1</v>
      </c>
      <c r="AX70">
        <f t="shared" si="9"/>
        <v>0.95799999999999996</v>
      </c>
      <c r="AY70">
        <f t="shared" si="10"/>
        <v>0.95799999999999996</v>
      </c>
      <c r="AZ70">
        <f t="shared" si="11"/>
        <v>0.95799999999999996</v>
      </c>
      <c r="BA70">
        <f t="shared" si="12"/>
        <v>0.95799999999999996</v>
      </c>
      <c r="BB70">
        <f t="shared" si="13"/>
        <v>0.95799999999999996</v>
      </c>
      <c r="BC70">
        <f t="shared" si="14"/>
        <v>0.95799999999999996</v>
      </c>
      <c r="BD70">
        <f t="shared" si="15"/>
        <v>0.95799999999999996</v>
      </c>
      <c r="BE70">
        <f t="shared" si="16"/>
        <v>0.95799999999999996</v>
      </c>
      <c r="BF70">
        <f t="shared" si="17"/>
        <v>0.95799999999999996</v>
      </c>
      <c r="BG70" t="e">
        <f t="shared" si="18"/>
        <v>#REF!</v>
      </c>
      <c r="BH70">
        <f t="shared" si="19"/>
        <v>0</v>
      </c>
      <c r="BI70" t="e">
        <f t="shared" si="20"/>
        <v>#N/A</v>
      </c>
      <c r="BJ70">
        <f t="shared" si="21"/>
        <v>-4.2</v>
      </c>
      <c r="BK70">
        <f t="shared" si="22"/>
        <v>6.7270923520923498</v>
      </c>
      <c r="BL70" t="str">
        <f t="shared" si="23"/>
        <v>Trinidad and Tobago 2015</v>
      </c>
    </row>
    <row r="71" spans="1:64" x14ac:dyDescent="0.4">
      <c r="A71" s="8" t="s">
        <v>62</v>
      </c>
      <c r="O71">
        <v>14.6</v>
      </c>
      <c r="P71">
        <v>8</v>
      </c>
      <c r="Q71">
        <v>9</v>
      </c>
      <c r="R71">
        <v>7.7</v>
      </c>
      <c r="S71">
        <v>-0.6</v>
      </c>
      <c r="T71">
        <v>8.07</v>
      </c>
      <c r="U71">
        <v>7</v>
      </c>
      <c r="V71">
        <v>12.5</v>
      </c>
      <c r="W71" s="11">
        <v>-1.1000000000000001</v>
      </c>
      <c r="X71">
        <v>2.8</v>
      </c>
      <c r="Y71">
        <v>2.9</v>
      </c>
      <c r="Z71">
        <v>8.6999999999999993</v>
      </c>
      <c r="AA71">
        <v>6.29</v>
      </c>
      <c r="AB71">
        <v>2.6</v>
      </c>
      <c r="AC71">
        <v>-0.7</v>
      </c>
      <c r="AD71">
        <f t="shared" si="1"/>
        <v>-1.1000000000000001</v>
      </c>
      <c r="AE71">
        <f t="shared" si="2"/>
        <v>13</v>
      </c>
      <c r="AF71">
        <f t="shared" si="25"/>
        <v>-0.6</v>
      </c>
      <c r="AG71">
        <f t="shared" si="25"/>
        <v>8.07</v>
      </c>
      <c r="AH71">
        <f t="shared" si="25"/>
        <v>7</v>
      </c>
      <c r="AI71">
        <f t="shared" si="25"/>
        <v>12.5</v>
      </c>
      <c r="AJ71" s="11">
        <f t="shared" si="4"/>
        <v>-1.1000000000000001</v>
      </c>
      <c r="AK71">
        <f t="shared" si="27"/>
        <v>2.8</v>
      </c>
      <c r="AL71">
        <f t="shared" si="27"/>
        <v>2.9</v>
      </c>
      <c r="AM71">
        <f t="shared" si="27"/>
        <v>8.6999999999999993</v>
      </c>
      <c r="AN71">
        <f t="shared" si="27"/>
        <v>6.29</v>
      </c>
      <c r="AO71">
        <f t="shared" si="27"/>
        <v>2.6</v>
      </c>
      <c r="AP71">
        <f t="shared" si="27"/>
        <v>-0.7</v>
      </c>
      <c r="AQ71" t="e">
        <f t="shared" si="27"/>
        <v>#REF!</v>
      </c>
      <c r="AR71" t="e">
        <f t="shared" si="27"/>
        <v>#REF!</v>
      </c>
      <c r="AS71" t="e">
        <f t="shared" si="27"/>
        <v>#REF!</v>
      </c>
      <c r="AT71">
        <f t="shared" si="6"/>
        <v>0</v>
      </c>
      <c r="AU71">
        <f t="shared" si="7"/>
        <v>0</v>
      </c>
      <c r="AV71">
        <f t="shared" si="8"/>
        <v>0</v>
      </c>
      <c r="AW71">
        <v>1</v>
      </c>
      <c r="AX71">
        <f t="shared" si="9"/>
        <v>0.98899999999999999</v>
      </c>
      <c r="AY71">
        <f t="shared" si="10"/>
        <v>1.0166919999999999</v>
      </c>
      <c r="AZ71">
        <f t="shared" si="11"/>
        <v>1.0461760679999998</v>
      </c>
      <c r="BA71">
        <f t="shared" si="12"/>
        <v>1.1371933859159997</v>
      </c>
      <c r="BB71">
        <f t="shared" si="13"/>
        <v>1.2087228498901161</v>
      </c>
      <c r="BC71">
        <f t="shared" si="14"/>
        <v>1.2401496439872592</v>
      </c>
      <c r="BD71">
        <f t="shared" si="15"/>
        <v>1.2314685964793484</v>
      </c>
      <c r="BE71" t="e">
        <f t="shared" si="16"/>
        <v>#REF!</v>
      </c>
      <c r="BF71" t="e">
        <f t="shared" si="17"/>
        <v>#REF!</v>
      </c>
      <c r="BG71" t="e">
        <f t="shared" si="18"/>
        <v>#REF!</v>
      </c>
      <c r="BH71">
        <f t="shared" si="19"/>
        <v>1</v>
      </c>
      <c r="BI71">
        <f t="shared" si="20"/>
        <v>3</v>
      </c>
      <c r="BJ71">
        <f t="shared" si="21"/>
        <v>-1.1000000000000001</v>
      </c>
      <c r="BK71">
        <f t="shared" si="22"/>
        <v>6.7424999999999997</v>
      </c>
      <c r="BL71" t="str">
        <f t="shared" si="23"/>
        <v>Norway 2017</v>
      </c>
    </row>
    <row r="72" spans="1:64" x14ac:dyDescent="0.4">
      <c r="A72" s="8" t="s">
        <v>42</v>
      </c>
      <c r="K72">
        <v>-0.9</v>
      </c>
      <c r="L72">
        <v>0.1</v>
      </c>
      <c r="M72">
        <v>-0.2</v>
      </c>
      <c r="N72">
        <v>3.3</v>
      </c>
      <c r="O72">
        <v>-0.7</v>
      </c>
      <c r="P72">
        <v>0.6</v>
      </c>
      <c r="Q72">
        <v>2.4</v>
      </c>
      <c r="R72">
        <v>3</v>
      </c>
      <c r="S72">
        <v>3</v>
      </c>
      <c r="T72">
        <v>2.9</v>
      </c>
      <c r="U72">
        <v>4.7</v>
      </c>
      <c r="V72">
        <v>7.5</v>
      </c>
      <c r="W72">
        <v>6.1</v>
      </c>
      <c r="X72">
        <v>6.6</v>
      </c>
      <c r="Y72">
        <v>5.8</v>
      </c>
      <c r="Z72">
        <v>7.7</v>
      </c>
      <c r="AA72">
        <v>11.6</v>
      </c>
      <c r="AB72">
        <v>5.0999999999999996</v>
      </c>
      <c r="AC72" s="11">
        <v>-8.5</v>
      </c>
      <c r="AD72">
        <f t="shared" si="1"/>
        <v>-8.5</v>
      </c>
      <c r="AE72">
        <f t="shared" si="2"/>
        <v>9</v>
      </c>
      <c r="AF72">
        <f t="shared" si="25"/>
        <v>5.8</v>
      </c>
      <c r="AG72">
        <f t="shared" si="25"/>
        <v>7.7</v>
      </c>
      <c r="AH72">
        <f t="shared" si="25"/>
        <v>11.6</v>
      </c>
      <c r="AI72">
        <f t="shared" si="25"/>
        <v>5.0999999999999996</v>
      </c>
      <c r="AJ72" s="11">
        <f t="shared" si="4"/>
        <v>-8.5</v>
      </c>
      <c r="AK72" t="e">
        <f t="shared" si="27"/>
        <v>#REF!</v>
      </c>
      <c r="AL72" t="e">
        <f t="shared" si="27"/>
        <v>#REF!</v>
      </c>
      <c r="AM72" t="e">
        <f t="shared" si="27"/>
        <v>#REF!</v>
      </c>
      <c r="AN72" t="e">
        <f t="shared" si="27"/>
        <v>#REF!</v>
      </c>
      <c r="AO72" t="e">
        <f t="shared" si="27"/>
        <v>#REF!</v>
      </c>
      <c r="AP72" t="e">
        <f t="shared" si="27"/>
        <v>#REF!</v>
      </c>
      <c r="AQ72" t="e">
        <f t="shared" si="27"/>
        <v>#REF!</v>
      </c>
      <c r="AR72" t="e">
        <f t="shared" si="27"/>
        <v>#REF!</v>
      </c>
      <c r="AS72" t="e">
        <f t="shared" si="27"/>
        <v>#REF!</v>
      </c>
      <c r="AT72">
        <f t="shared" si="6"/>
        <v>0</v>
      </c>
      <c r="AU72">
        <f t="shared" si="7"/>
        <v>1</v>
      </c>
      <c r="AV72">
        <f t="shared" si="8"/>
        <v>1</v>
      </c>
      <c r="AW72">
        <v>1</v>
      </c>
      <c r="AX72">
        <f t="shared" si="9"/>
        <v>0.91500000000000004</v>
      </c>
      <c r="AY72" t="e">
        <f t="shared" si="10"/>
        <v>#REF!</v>
      </c>
      <c r="AZ72" t="e">
        <f t="shared" si="11"/>
        <v>#REF!</v>
      </c>
      <c r="BA72" t="e">
        <f t="shared" si="12"/>
        <v>#REF!</v>
      </c>
      <c r="BB72" t="e">
        <f t="shared" si="13"/>
        <v>#REF!</v>
      </c>
      <c r="BC72" t="e">
        <f t="shared" si="14"/>
        <v>#REF!</v>
      </c>
      <c r="BD72" t="e">
        <f t="shared" si="15"/>
        <v>#REF!</v>
      </c>
      <c r="BE72" t="e">
        <f t="shared" si="16"/>
        <v>#REF!</v>
      </c>
      <c r="BF72" t="e">
        <f t="shared" si="17"/>
        <v>#REF!</v>
      </c>
      <c r="BG72" t="e">
        <f t="shared" si="18"/>
        <v>#REF!</v>
      </c>
      <c r="BH72">
        <f t="shared" si="19"/>
        <v>1</v>
      </c>
      <c r="BI72" t="e">
        <f t="shared" si="20"/>
        <v>#N/A</v>
      </c>
      <c r="BJ72">
        <f t="shared" si="21"/>
        <v>-8.5</v>
      </c>
      <c r="BK72">
        <f t="shared" si="22"/>
        <v>7.5500000000000007</v>
      </c>
      <c r="BL72" t="str">
        <f t="shared" si="23"/>
        <v>Germany 2023</v>
      </c>
    </row>
    <row r="73" spans="1:64" x14ac:dyDescent="0.4">
      <c r="A73" s="8" t="s">
        <v>61</v>
      </c>
      <c r="L73">
        <v>-5.06951513624381</v>
      </c>
      <c r="M73">
        <v>11.004273555372301</v>
      </c>
      <c r="N73">
        <v>24.501660788188399</v>
      </c>
      <c r="O73" s="11">
        <v>-7.9170351909900996</v>
      </c>
      <c r="P73">
        <v>7.4292656692580596</v>
      </c>
      <c r="Q73">
        <v>-1.8271032639665099</v>
      </c>
      <c r="R73">
        <v>-4.5495952427997501</v>
      </c>
      <c r="S73">
        <v>-2.47503835903226</v>
      </c>
      <c r="T73">
        <v>-1.3854731634773401</v>
      </c>
      <c r="U73">
        <v>1.12793499110646</v>
      </c>
      <c r="V73">
        <v>1.5484136550630001</v>
      </c>
      <c r="W73">
        <v>-0.450476260831778</v>
      </c>
      <c r="X73">
        <v>2.2141619608722598</v>
      </c>
      <c r="Y73">
        <v>3.31305504164974</v>
      </c>
      <c r="Z73">
        <v>1.86673046254514</v>
      </c>
      <c r="AA73">
        <v>11.333089357015799</v>
      </c>
      <c r="AB73">
        <v>20.514371000137398</v>
      </c>
      <c r="AC73">
        <v>6.9179734763142697</v>
      </c>
      <c r="AD73">
        <f t="shared" si="1"/>
        <v>-7.9170351909900996</v>
      </c>
      <c r="AE73">
        <f t="shared" si="2"/>
        <v>10</v>
      </c>
      <c r="AF73">
        <f t="shared" si="25"/>
        <v>0</v>
      </c>
      <c r="AG73">
        <f t="shared" si="25"/>
        <v>-5.06951513624381</v>
      </c>
      <c r="AH73">
        <f t="shared" si="25"/>
        <v>11.004273555372301</v>
      </c>
      <c r="AI73">
        <f t="shared" si="25"/>
        <v>24.501660788188399</v>
      </c>
      <c r="AJ73" s="11">
        <f t="shared" si="4"/>
        <v>-7.9170351909900996</v>
      </c>
      <c r="AK73">
        <f t="shared" si="27"/>
        <v>7.4292656692580596</v>
      </c>
      <c r="AL73">
        <f t="shared" si="27"/>
        <v>-1.8271032639665099</v>
      </c>
      <c r="AM73">
        <f t="shared" si="27"/>
        <v>-4.5495952427997501</v>
      </c>
      <c r="AN73">
        <f t="shared" si="27"/>
        <v>-2.47503835903226</v>
      </c>
      <c r="AO73">
        <f t="shared" si="27"/>
        <v>-1.3854731634773401</v>
      </c>
      <c r="AP73">
        <f t="shared" si="27"/>
        <v>1.12793499110646</v>
      </c>
      <c r="AQ73">
        <f t="shared" si="27"/>
        <v>1.5484136550630001</v>
      </c>
      <c r="AR73">
        <f t="shared" si="27"/>
        <v>-0.450476260831778</v>
      </c>
      <c r="AS73">
        <f t="shared" si="27"/>
        <v>2.2141619608722598</v>
      </c>
      <c r="AT73">
        <f t="shared" si="6"/>
        <v>1</v>
      </c>
      <c r="AU73">
        <f t="shared" si="7"/>
        <v>0</v>
      </c>
      <c r="AV73">
        <f t="shared" si="8"/>
        <v>1</v>
      </c>
      <c r="AW73">
        <v>1</v>
      </c>
      <c r="AX73">
        <f t="shared" si="9"/>
        <v>0.92082964809009904</v>
      </c>
      <c r="AY73">
        <f t="shared" si="10"/>
        <v>0.98924052900800652</v>
      </c>
      <c r="AZ73">
        <f t="shared" si="11"/>
        <v>0.97116608301402163</v>
      </c>
      <c r="BA73">
        <f t="shared" si="12"/>
        <v>0.92698195710153097</v>
      </c>
      <c r="BB73">
        <f t="shared" si="13"/>
        <v>0.90403879808196019</v>
      </c>
      <c r="BC73">
        <f t="shared" si="14"/>
        <v>0.8915135831471116</v>
      </c>
      <c r="BD73">
        <f t="shared" si="15"/>
        <v>0.90156927680189491</v>
      </c>
      <c r="BE73">
        <f t="shared" si="16"/>
        <v>0.91552929859374821</v>
      </c>
      <c r="BF73">
        <f t="shared" si="17"/>
        <v>0.91140505644262371</v>
      </c>
      <c r="BG73">
        <f t="shared" si="18"/>
        <v>0.93158504051184254</v>
      </c>
      <c r="BH73">
        <f t="shared" si="19"/>
        <v>0</v>
      </c>
      <c r="BI73" t="e">
        <f t="shared" si="20"/>
        <v>#N/A</v>
      </c>
      <c r="BJ73">
        <f t="shared" si="21"/>
        <v>-7.9170351909900996</v>
      </c>
      <c r="BK73">
        <f t="shared" si="22"/>
        <v>7.609104801829222</v>
      </c>
      <c r="BL73" t="str">
        <f t="shared" si="23"/>
        <v>North Macedonia, Republic of 2009</v>
      </c>
    </row>
    <row r="74" spans="1:64" x14ac:dyDescent="0.4">
      <c r="A74" s="8" t="s">
        <v>31</v>
      </c>
      <c r="L74">
        <v>4.0999999999999996</v>
      </c>
      <c r="M74">
        <v>4.7</v>
      </c>
      <c r="N74">
        <v>1.1000000000000001</v>
      </c>
      <c r="O74">
        <v>3.9</v>
      </c>
      <c r="P74">
        <v>7.4</v>
      </c>
      <c r="Q74">
        <v>4.9000000000000004</v>
      </c>
      <c r="R74">
        <v>11.5</v>
      </c>
      <c r="S74">
        <v>4.0999999999999996</v>
      </c>
      <c r="T74">
        <v>2.4</v>
      </c>
      <c r="U74">
        <v>7.6</v>
      </c>
      <c r="V74">
        <v>4.5999999999999996</v>
      </c>
      <c r="W74">
        <v>4.7</v>
      </c>
      <c r="X74">
        <v>7.4</v>
      </c>
      <c r="Y74">
        <v>3</v>
      </c>
      <c r="Z74">
        <v>10</v>
      </c>
      <c r="AA74">
        <v>12.6</v>
      </c>
      <c r="AB74">
        <v>5.2</v>
      </c>
      <c r="AC74" s="11">
        <v>-2.2999999999999998</v>
      </c>
      <c r="AD74">
        <f t="shared" si="1"/>
        <v>-2.2999999999999998</v>
      </c>
      <c r="AE74">
        <f t="shared" si="2"/>
        <v>10</v>
      </c>
      <c r="AF74">
        <f t="shared" si="25"/>
        <v>3</v>
      </c>
      <c r="AG74">
        <f t="shared" si="25"/>
        <v>10</v>
      </c>
      <c r="AH74">
        <f t="shared" si="25"/>
        <v>12.6</v>
      </c>
      <c r="AI74">
        <f t="shared" si="25"/>
        <v>5.2</v>
      </c>
      <c r="AJ74" s="11">
        <f t="shared" si="4"/>
        <v>-2.2999999999999998</v>
      </c>
      <c r="AK74" t="e">
        <f t="shared" si="27"/>
        <v>#REF!</v>
      </c>
      <c r="AL74" t="e">
        <f t="shared" si="27"/>
        <v>#REF!</v>
      </c>
      <c r="AM74" t="e">
        <f t="shared" si="27"/>
        <v>#REF!</v>
      </c>
      <c r="AN74" t="e">
        <f t="shared" si="27"/>
        <v>#REF!</v>
      </c>
      <c r="AO74" t="e">
        <f t="shared" si="27"/>
        <v>#REF!</v>
      </c>
      <c r="AP74" t="e">
        <f t="shared" si="27"/>
        <v>#REF!</v>
      </c>
      <c r="AQ74" t="e">
        <f t="shared" si="27"/>
        <v>#REF!</v>
      </c>
      <c r="AR74" t="e">
        <f t="shared" si="27"/>
        <v>#REF!</v>
      </c>
      <c r="AS74" t="e">
        <f t="shared" si="27"/>
        <v>#REF!</v>
      </c>
      <c r="AT74">
        <f t="shared" si="6"/>
        <v>0</v>
      </c>
      <c r="AU74">
        <f t="shared" si="7"/>
        <v>1</v>
      </c>
      <c r="AV74">
        <f t="shared" si="8"/>
        <v>1</v>
      </c>
      <c r="AW74">
        <v>1</v>
      </c>
      <c r="AX74">
        <f t="shared" si="9"/>
        <v>0.97699999999999998</v>
      </c>
      <c r="AY74" t="e">
        <f t="shared" si="10"/>
        <v>#REF!</v>
      </c>
      <c r="AZ74" t="e">
        <f t="shared" si="11"/>
        <v>#REF!</v>
      </c>
      <c r="BA74" t="e">
        <f t="shared" si="12"/>
        <v>#REF!</v>
      </c>
      <c r="BB74" t="e">
        <f t="shared" si="13"/>
        <v>#REF!</v>
      </c>
      <c r="BC74" t="e">
        <f t="shared" si="14"/>
        <v>#REF!</v>
      </c>
      <c r="BD74" t="e">
        <f t="shared" si="15"/>
        <v>#REF!</v>
      </c>
      <c r="BE74" t="e">
        <f t="shared" si="16"/>
        <v>#REF!</v>
      </c>
      <c r="BF74" t="e">
        <f t="shared" si="17"/>
        <v>#REF!</v>
      </c>
      <c r="BG74" t="e">
        <f t="shared" si="18"/>
        <v>#REF!</v>
      </c>
      <c r="BH74">
        <f t="shared" si="19"/>
        <v>1</v>
      </c>
      <c r="BI74" t="e">
        <f t="shared" si="20"/>
        <v>#N/A</v>
      </c>
      <c r="BJ74">
        <f t="shared" si="21"/>
        <v>-2.2999999999999998</v>
      </c>
      <c r="BK74">
        <f t="shared" si="22"/>
        <v>7.7</v>
      </c>
      <c r="BL74" t="str">
        <f t="shared" si="23"/>
        <v>Austria 2023</v>
      </c>
    </row>
    <row r="75" spans="1:64" x14ac:dyDescent="0.4">
      <c r="A75" s="8" t="s">
        <v>44</v>
      </c>
      <c r="V75">
        <v>14.98</v>
      </c>
      <c r="W75">
        <v>13.69</v>
      </c>
      <c r="X75">
        <v>5.88435954289612</v>
      </c>
      <c r="Y75" s="11">
        <v>2.2999999999999998</v>
      </c>
      <c r="Z75">
        <v>7.7</v>
      </c>
      <c r="AA75">
        <v>18.432977634848701</v>
      </c>
      <c r="AB75">
        <v>17.366082448778101</v>
      </c>
      <c r="AC75">
        <v>4.54306446524346</v>
      </c>
      <c r="AD75">
        <f t="shared" si="1"/>
        <v>2.2999999999999998</v>
      </c>
      <c r="AE75">
        <f t="shared" si="2"/>
        <v>20</v>
      </c>
      <c r="AF75">
        <f t="shared" ref="AF75:AI81" si="28">INDEX($C75:$AC75,MATCH($AD75,$C75:$AC75,0)-VALUE(MID(AF$34,3,1)))</f>
        <v>0</v>
      </c>
      <c r="AG75">
        <f t="shared" si="28"/>
        <v>14.98</v>
      </c>
      <c r="AH75">
        <f t="shared" si="28"/>
        <v>13.69</v>
      </c>
      <c r="AI75">
        <f t="shared" si="28"/>
        <v>5.88435954289612</v>
      </c>
      <c r="AJ75" s="11">
        <f t="shared" si="4"/>
        <v>2.2999999999999998</v>
      </c>
      <c r="AK75">
        <f t="shared" ref="AK75:AS81" si="29">INDEX($C75:$AC75,MATCH($AD75,$C75:$AC75,0)+VALUE(MID(AK$34,3,1)))</f>
        <v>7.7</v>
      </c>
      <c r="AL75">
        <f t="shared" si="29"/>
        <v>18.432977634848701</v>
      </c>
      <c r="AM75">
        <f t="shared" si="29"/>
        <v>17.366082448778101</v>
      </c>
      <c r="AN75">
        <f t="shared" si="29"/>
        <v>4.54306446524346</v>
      </c>
      <c r="AO75" t="e">
        <f t="shared" si="29"/>
        <v>#REF!</v>
      </c>
      <c r="AP75" t="e">
        <f t="shared" si="29"/>
        <v>#REF!</v>
      </c>
      <c r="AQ75" t="e">
        <f t="shared" si="29"/>
        <v>#REF!</v>
      </c>
      <c r="AR75" t="e">
        <f t="shared" si="29"/>
        <v>#REF!</v>
      </c>
      <c r="AS75" t="e">
        <f t="shared" si="29"/>
        <v>#REF!</v>
      </c>
      <c r="AT75">
        <f t="shared" si="6"/>
        <v>1</v>
      </c>
      <c r="AU75">
        <f t="shared" si="7"/>
        <v>0</v>
      </c>
      <c r="AV75">
        <f t="shared" si="8"/>
        <v>1</v>
      </c>
      <c r="AW75">
        <v>1</v>
      </c>
      <c r="AX75">
        <f t="shared" si="9"/>
        <v>1.0229999999999999</v>
      </c>
      <c r="AY75">
        <f t="shared" si="10"/>
        <v>1.1017709999999998</v>
      </c>
      <c r="AZ75">
        <f t="shared" si="11"/>
        <v>1.3048602020172486</v>
      </c>
      <c r="BA75">
        <f t="shared" si="12"/>
        <v>1.5314633005408567</v>
      </c>
      <c r="BB75">
        <f t="shared" si="13"/>
        <v>1.601038665545973</v>
      </c>
      <c r="BC75" t="e">
        <f t="shared" si="14"/>
        <v>#REF!</v>
      </c>
      <c r="BD75" t="e">
        <f t="shared" si="15"/>
        <v>#REF!</v>
      </c>
      <c r="BE75" t="e">
        <f t="shared" si="16"/>
        <v>#REF!</v>
      </c>
      <c r="BF75" t="e">
        <f t="shared" si="17"/>
        <v>#REF!</v>
      </c>
      <c r="BG75" t="e">
        <f t="shared" si="18"/>
        <v>#REF!</v>
      </c>
      <c r="BH75">
        <f t="shared" si="19"/>
        <v>1</v>
      </c>
      <c r="BI75">
        <f t="shared" si="20"/>
        <v>2</v>
      </c>
      <c r="BJ75">
        <f t="shared" si="21"/>
        <v>2.2999999999999998</v>
      </c>
      <c r="BK75">
        <f t="shared" si="22"/>
        <v>8.6385898857240306</v>
      </c>
      <c r="BL75" t="str">
        <f t="shared" si="23"/>
        <v>Iceland 2019</v>
      </c>
    </row>
    <row r="76" spans="1:64" x14ac:dyDescent="0.4">
      <c r="A76" s="8" t="s">
        <v>60</v>
      </c>
      <c r="Y76">
        <v>6.28</v>
      </c>
      <c r="Z76">
        <v>8.76</v>
      </c>
      <c r="AA76">
        <v>19.5</v>
      </c>
      <c r="AB76">
        <v>4.71</v>
      </c>
      <c r="AC76" s="11">
        <v>-0.31</v>
      </c>
      <c r="AD76">
        <f t="shared" si="1"/>
        <v>-0.31</v>
      </c>
      <c r="AE76">
        <f t="shared" si="2"/>
        <v>23</v>
      </c>
      <c r="AF76">
        <f t="shared" si="28"/>
        <v>6.28</v>
      </c>
      <c r="AG76">
        <f t="shared" si="28"/>
        <v>8.76</v>
      </c>
      <c r="AH76">
        <f t="shared" si="28"/>
        <v>19.5</v>
      </c>
      <c r="AI76">
        <f t="shared" si="28"/>
        <v>4.71</v>
      </c>
      <c r="AJ76" s="11">
        <f t="shared" si="4"/>
        <v>-0.31</v>
      </c>
      <c r="AK76" t="e">
        <f t="shared" si="29"/>
        <v>#REF!</v>
      </c>
      <c r="AL76" t="e">
        <f t="shared" si="29"/>
        <v>#REF!</v>
      </c>
      <c r="AM76" t="e">
        <f t="shared" si="29"/>
        <v>#REF!</v>
      </c>
      <c r="AN76" t="e">
        <f t="shared" si="29"/>
        <v>#REF!</v>
      </c>
      <c r="AO76" t="e">
        <f t="shared" si="29"/>
        <v>#REF!</v>
      </c>
      <c r="AP76" t="e">
        <f t="shared" si="29"/>
        <v>#REF!</v>
      </c>
      <c r="AQ76" t="e">
        <f t="shared" si="29"/>
        <v>#REF!</v>
      </c>
      <c r="AR76" t="e">
        <f t="shared" si="29"/>
        <v>#REF!</v>
      </c>
      <c r="AS76" t="e">
        <f t="shared" si="29"/>
        <v>#REF!</v>
      </c>
      <c r="AT76">
        <f t="shared" si="6"/>
        <v>0</v>
      </c>
      <c r="AU76">
        <f t="shared" si="7"/>
        <v>1</v>
      </c>
      <c r="AV76">
        <f t="shared" si="8"/>
        <v>1</v>
      </c>
      <c r="AW76">
        <v>1</v>
      </c>
      <c r="AX76">
        <f t="shared" si="9"/>
        <v>0.99690000000000001</v>
      </c>
      <c r="AY76" t="e">
        <f t="shared" si="10"/>
        <v>#REF!</v>
      </c>
      <c r="AZ76" t="e">
        <f t="shared" si="11"/>
        <v>#REF!</v>
      </c>
      <c r="BA76" t="e">
        <f t="shared" si="12"/>
        <v>#REF!</v>
      </c>
      <c r="BB76" t="e">
        <f t="shared" si="13"/>
        <v>#REF!</v>
      </c>
      <c r="BC76" t="e">
        <f t="shared" si="14"/>
        <v>#REF!</v>
      </c>
      <c r="BD76" t="e">
        <f t="shared" si="15"/>
        <v>#REF!</v>
      </c>
      <c r="BE76" t="e">
        <f t="shared" si="16"/>
        <v>#REF!</v>
      </c>
      <c r="BF76" t="e">
        <f t="shared" si="17"/>
        <v>#REF!</v>
      </c>
      <c r="BG76" t="e">
        <f t="shared" si="18"/>
        <v>#REF!</v>
      </c>
      <c r="BH76">
        <f t="shared" si="19"/>
        <v>1</v>
      </c>
      <c r="BI76" t="e">
        <f t="shared" si="20"/>
        <v>#N/A</v>
      </c>
      <c r="BJ76">
        <f t="shared" si="21"/>
        <v>-0.31</v>
      </c>
      <c r="BK76">
        <f t="shared" si="22"/>
        <v>9.8125</v>
      </c>
      <c r="BL76" t="str">
        <f t="shared" si="23"/>
        <v>Netherlands, The 2023</v>
      </c>
    </row>
    <row r="77" spans="1:64" x14ac:dyDescent="0.4">
      <c r="A77" s="8" t="s">
        <v>52</v>
      </c>
      <c r="P77">
        <v>0.9</v>
      </c>
      <c r="Q77">
        <v>7.2</v>
      </c>
      <c r="R77">
        <v>8.6</v>
      </c>
      <c r="S77">
        <v>29.3</v>
      </c>
      <c r="T77">
        <v>15.3</v>
      </c>
      <c r="U77">
        <v>-1.6</v>
      </c>
      <c r="V77" s="11">
        <v>-11</v>
      </c>
      <c r="W77">
        <v>6.2</v>
      </c>
      <c r="X77">
        <v>6.6</v>
      </c>
      <c r="Y77">
        <v>9.5</v>
      </c>
      <c r="Z77">
        <v>13.5</v>
      </c>
      <c r="AA77">
        <v>7.2</v>
      </c>
      <c r="AB77">
        <v>30.7</v>
      </c>
      <c r="AC77">
        <v>9.8000000000000007</v>
      </c>
      <c r="AD77">
        <f t="shared" si="1"/>
        <v>-11</v>
      </c>
      <c r="AE77">
        <f t="shared" si="2"/>
        <v>14</v>
      </c>
      <c r="AF77">
        <f t="shared" si="28"/>
        <v>8.6</v>
      </c>
      <c r="AG77">
        <f t="shared" si="28"/>
        <v>29.3</v>
      </c>
      <c r="AH77">
        <f t="shared" si="28"/>
        <v>15.3</v>
      </c>
      <c r="AI77">
        <f t="shared" si="28"/>
        <v>-1.6</v>
      </c>
      <c r="AJ77" s="11">
        <f t="shared" si="4"/>
        <v>-11</v>
      </c>
      <c r="AK77">
        <f t="shared" si="29"/>
        <v>6.2</v>
      </c>
      <c r="AL77">
        <f t="shared" si="29"/>
        <v>6.6</v>
      </c>
      <c r="AM77">
        <f t="shared" si="29"/>
        <v>9.5</v>
      </c>
      <c r="AN77">
        <f t="shared" si="29"/>
        <v>13.5</v>
      </c>
      <c r="AO77">
        <f t="shared" si="29"/>
        <v>7.2</v>
      </c>
      <c r="AP77">
        <f t="shared" si="29"/>
        <v>30.7</v>
      </c>
      <c r="AQ77">
        <f t="shared" si="29"/>
        <v>9.8000000000000007</v>
      </c>
      <c r="AR77" t="e">
        <f t="shared" si="29"/>
        <v>#REF!</v>
      </c>
      <c r="AS77" t="e">
        <f t="shared" si="29"/>
        <v>#REF!</v>
      </c>
      <c r="AT77">
        <f t="shared" si="6"/>
        <v>0</v>
      </c>
      <c r="AU77">
        <f t="shared" si="7"/>
        <v>0</v>
      </c>
      <c r="AV77">
        <f t="shared" si="8"/>
        <v>0</v>
      </c>
      <c r="AW77">
        <v>1</v>
      </c>
      <c r="AX77">
        <f t="shared" si="9"/>
        <v>0.89</v>
      </c>
      <c r="AY77">
        <f t="shared" si="10"/>
        <v>0.94518000000000002</v>
      </c>
      <c r="AZ77">
        <f t="shared" si="11"/>
        <v>1.0075618800000001</v>
      </c>
      <c r="BA77">
        <f t="shared" si="12"/>
        <v>1.1032802586000001</v>
      </c>
      <c r="BB77">
        <f t="shared" si="13"/>
        <v>1.2522230935110001</v>
      </c>
      <c r="BC77">
        <f t="shared" si="14"/>
        <v>1.3423831562437922</v>
      </c>
      <c r="BD77">
        <f t="shared" si="15"/>
        <v>1.7544947852106363</v>
      </c>
      <c r="BE77">
        <f t="shared" si="16"/>
        <v>1.9264352741612787</v>
      </c>
      <c r="BF77" t="e">
        <f t="shared" si="17"/>
        <v>#REF!</v>
      </c>
      <c r="BG77" t="e">
        <f t="shared" si="18"/>
        <v>#REF!</v>
      </c>
      <c r="BH77">
        <f t="shared" si="19"/>
        <v>0</v>
      </c>
      <c r="BI77">
        <f t="shared" si="20"/>
        <v>4</v>
      </c>
      <c r="BJ77">
        <f t="shared" si="21"/>
        <v>-11</v>
      </c>
      <c r="BK77">
        <f t="shared" si="22"/>
        <v>12.9</v>
      </c>
      <c r="BL77" t="str">
        <f t="shared" si="23"/>
        <v>Kyrgyz Rep. 2016</v>
      </c>
    </row>
    <row r="78" spans="1:64" x14ac:dyDescent="0.4">
      <c r="A78" s="8" t="s">
        <v>37</v>
      </c>
      <c r="R78">
        <v>46.679499518767997</v>
      </c>
      <c r="S78">
        <v>39.041994750656201</v>
      </c>
      <c r="T78">
        <v>10.9013685700802</v>
      </c>
      <c r="U78" s="11">
        <v>-10.0425531914894</v>
      </c>
      <c r="V78">
        <v>10.2649006622517</v>
      </c>
      <c r="W78">
        <v>6.7782067782067701</v>
      </c>
      <c r="X78">
        <v>7.9951787866613202</v>
      </c>
      <c r="Y78">
        <v>-0.40922619047619702</v>
      </c>
      <c r="Z78">
        <v>0.41090773253642499</v>
      </c>
      <c r="AA78">
        <v>-0.44642857142857001</v>
      </c>
      <c r="AB78">
        <v>-7.6233183856502302</v>
      </c>
      <c r="AC78">
        <v>-5.3802588996763703</v>
      </c>
      <c r="AD78">
        <f t="shared" si="1"/>
        <v>-10.0425531914894</v>
      </c>
      <c r="AE78">
        <f t="shared" si="2"/>
        <v>16</v>
      </c>
      <c r="AF78">
        <f t="shared" si="28"/>
        <v>0</v>
      </c>
      <c r="AG78">
        <f t="shared" si="28"/>
        <v>46.679499518767997</v>
      </c>
      <c r="AH78">
        <f t="shared" si="28"/>
        <v>39.041994750656201</v>
      </c>
      <c r="AI78">
        <f t="shared" si="28"/>
        <v>10.9013685700802</v>
      </c>
      <c r="AJ78" s="11">
        <f t="shared" si="4"/>
        <v>-10.0425531914894</v>
      </c>
      <c r="AK78">
        <f t="shared" si="29"/>
        <v>10.2649006622517</v>
      </c>
      <c r="AL78">
        <f t="shared" si="29"/>
        <v>6.7782067782067701</v>
      </c>
      <c r="AM78">
        <f t="shared" si="29"/>
        <v>7.9951787866613202</v>
      </c>
      <c r="AN78">
        <f t="shared" si="29"/>
        <v>-0.40922619047619702</v>
      </c>
      <c r="AO78">
        <f t="shared" si="29"/>
        <v>0.41090773253642499</v>
      </c>
      <c r="AP78">
        <f t="shared" si="29"/>
        <v>-0.44642857142857001</v>
      </c>
      <c r="AQ78">
        <f t="shared" si="29"/>
        <v>-7.6233183856502302</v>
      </c>
      <c r="AR78">
        <f t="shared" si="29"/>
        <v>-5.3802588996763703</v>
      </c>
      <c r="AS78" t="e">
        <f t="shared" si="29"/>
        <v>#REF!</v>
      </c>
      <c r="AT78">
        <f t="shared" si="6"/>
        <v>1</v>
      </c>
      <c r="AU78">
        <f t="shared" si="7"/>
        <v>0</v>
      </c>
      <c r="AV78">
        <f t="shared" si="8"/>
        <v>1</v>
      </c>
      <c r="AW78">
        <v>1</v>
      </c>
      <c r="AX78">
        <f t="shared" si="9"/>
        <v>0.89957446808510599</v>
      </c>
      <c r="AY78">
        <f t="shared" si="10"/>
        <v>0.99191489361702123</v>
      </c>
      <c r="AZ78">
        <f t="shared" si="11"/>
        <v>1.0591489361702127</v>
      </c>
      <c r="BA78">
        <f t="shared" si="12"/>
        <v>1.1438297872340426</v>
      </c>
      <c r="BB78">
        <f t="shared" si="13"/>
        <v>1.1391489361702127</v>
      </c>
      <c r="BC78">
        <f t="shared" si="14"/>
        <v>1.1438297872340426</v>
      </c>
      <c r="BD78">
        <f t="shared" si="15"/>
        <v>1.1387234042553191</v>
      </c>
      <c r="BE78">
        <f t="shared" si="16"/>
        <v>1.0519148936170213</v>
      </c>
      <c r="BF78">
        <f t="shared" si="17"/>
        <v>0.99531914893617024</v>
      </c>
      <c r="BG78" t="e">
        <f t="shared" si="18"/>
        <v>#REF!</v>
      </c>
      <c r="BH78">
        <f t="shared" si="19"/>
        <v>0</v>
      </c>
      <c r="BI78">
        <f t="shared" si="20"/>
        <v>4</v>
      </c>
      <c r="BJ78">
        <f t="shared" si="21"/>
        <v>-10.0425531914894</v>
      </c>
      <c r="BK78">
        <f t="shared" si="22"/>
        <v>24.155715709876098</v>
      </c>
      <c r="BL78" t="str">
        <f t="shared" si="23"/>
        <v>China, P.R.: Macao 2015</v>
      </c>
    </row>
    <row r="79" spans="1:64" x14ac:dyDescent="0.4">
      <c r="A79" s="8" t="s">
        <v>53</v>
      </c>
      <c r="I79">
        <v>17.4501992031872</v>
      </c>
      <c r="J79">
        <v>26.295793758480301</v>
      </c>
      <c r="K79">
        <v>62.870648904168398</v>
      </c>
      <c r="L79">
        <v>37.316410939204303</v>
      </c>
      <c r="M79">
        <v>17.7</v>
      </c>
      <c r="N79">
        <v>-2.5</v>
      </c>
      <c r="O79" s="11">
        <v>-31.1</v>
      </c>
      <c r="P79">
        <v>1.4</v>
      </c>
      <c r="Q79">
        <v>5.6</v>
      </c>
      <c r="R79">
        <v>-1.2</v>
      </c>
      <c r="S79">
        <v>3</v>
      </c>
      <c r="T79">
        <v>5.3</v>
      </c>
      <c r="U79">
        <v>3.3</v>
      </c>
      <c r="V79">
        <v>9.5</v>
      </c>
      <c r="W79">
        <v>6.9</v>
      </c>
      <c r="X79">
        <v>7.4</v>
      </c>
      <c r="Y79">
        <v>6.5</v>
      </c>
      <c r="Z79">
        <v>9.4</v>
      </c>
      <c r="AA79">
        <v>19.8</v>
      </c>
      <c r="AB79">
        <v>16</v>
      </c>
      <c r="AC79">
        <v>8.3000000000000007</v>
      </c>
      <c r="AD79">
        <f t="shared" si="1"/>
        <v>-31.1</v>
      </c>
      <c r="AE79">
        <f t="shared" si="2"/>
        <v>7</v>
      </c>
      <c r="AF79">
        <f t="shared" si="28"/>
        <v>62.870648904168398</v>
      </c>
      <c r="AG79">
        <f t="shared" si="28"/>
        <v>37.316410939204303</v>
      </c>
      <c r="AH79">
        <f t="shared" si="28"/>
        <v>17.7</v>
      </c>
      <c r="AI79">
        <f t="shared" si="28"/>
        <v>-2.5</v>
      </c>
      <c r="AJ79" s="11">
        <f t="shared" si="4"/>
        <v>-31.1</v>
      </c>
      <c r="AK79">
        <f t="shared" si="29"/>
        <v>1.4</v>
      </c>
      <c r="AL79">
        <f t="shared" si="29"/>
        <v>5.6</v>
      </c>
      <c r="AM79">
        <f t="shared" si="29"/>
        <v>-1.2</v>
      </c>
      <c r="AN79">
        <f t="shared" si="29"/>
        <v>3</v>
      </c>
      <c r="AO79">
        <f t="shared" si="29"/>
        <v>5.3</v>
      </c>
      <c r="AP79">
        <f t="shared" si="29"/>
        <v>3.3</v>
      </c>
      <c r="AQ79">
        <f t="shared" si="29"/>
        <v>9.5</v>
      </c>
      <c r="AR79">
        <f t="shared" si="29"/>
        <v>6.9</v>
      </c>
      <c r="AS79">
        <f t="shared" si="29"/>
        <v>7.4</v>
      </c>
      <c r="AT79">
        <f t="shared" si="6"/>
        <v>0</v>
      </c>
      <c r="AU79">
        <f t="shared" si="7"/>
        <v>0</v>
      </c>
      <c r="AV79">
        <f t="shared" si="8"/>
        <v>0</v>
      </c>
      <c r="AW79">
        <v>1</v>
      </c>
      <c r="AX79">
        <f t="shared" si="9"/>
        <v>0.68900000000000006</v>
      </c>
      <c r="AY79">
        <f t="shared" si="10"/>
        <v>0.6986460000000001</v>
      </c>
      <c r="AZ79">
        <f t="shared" si="11"/>
        <v>0.73777017600000017</v>
      </c>
      <c r="BA79">
        <f t="shared" si="12"/>
        <v>0.72891693388800016</v>
      </c>
      <c r="BB79">
        <f t="shared" si="13"/>
        <v>0.75078444190464022</v>
      </c>
      <c r="BC79">
        <f t="shared" si="14"/>
        <v>0.79057601732558613</v>
      </c>
      <c r="BD79">
        <f t="shared" si="15"/>
        <v>0.81666502589733037</v>
      </c>
      <c r="BE79">
        <f t="shared" si="16"/>
        <v>0.89424820335757671</v>
      </c>
      <c r="BF79">
        <f t="shared" si="17"/>
        <v>0.95595132938924943</v>
      </c>
      <c r="BG79">
        <f t="shared" si="18"/>
        <v>1.0266917277640539</v>
      </c>
      <c r="BH79">
        <f t="shared" si="19"/>
        <v>0</v>
      </c>
      <c r="BI79">
        <f t="shared" si="20"/>
        <v>11</v>
      </c>
      <c r="BJ79">
        <f t="shared" si="21"/>
        <v>-31.1</v>
      </c>
      <c r="BK79">
        <f t="shared" si="22"/>
        <v>28.846764960843178</v>
      </c>
      <c r="BL79" t="str">
        <f t="shared" si="23"/>
        <v>Lithuania 2009</v>
      </c>
    </row>
    <row r="80" spans="1:64" x14ac:dyDescent="0.4">
      <c r="A80" s="8" t="s">
        <v>66</v>
      </c>
      <c r="W80">
        <v>106.85406573192</v>
      </c>
      <c r="X80">
        <v>109.652818623485</v>
      </c>
      <c r="Y80">
        <v>124.078974920313</v>
      </c>
      <c r="Z80" s="11">
        <v>-8.3818086715590194</v>
      </c>
      <c r="AA80">
        <v>-0.136039404907462</v>
      </c>
      <c r="AB80">
        <v>4.2096282015969999</v>
      </c>
      <c r="AC80">
        <v>1.04035340092499</v>
      </c>
      <c r="AD80">
        <f t="shared" si="1"/>
        <v>-8.3818086715590194</v>
      </c>
      <c r="AE80">
        <f t="shared" si="2"/>
        <v>21</v>
      </c>
      <c r="AF80">
        <f t="shared" si="28"/>
        <v>0</v>
      </c>
      <c r="AG80">
        <f t="shared" si="28"/>
        <v>106.85406573192</v>
      </c>
      <c r="AH80">
        <f t="shared" si="28"/>
        <v>109.652818623485</v>
      </c>
      <c r="AI80">
        <f t="shared" si="28"/>
        <v>124.078974920313</v>
      </c>
      <c r="AJ80" s="11">
        <f t="shared" si="4"/>
        <v>-8.3818086715590194</v>
      </c>
      <c r="AK80">
        <f t="shared" si="29"/>
        <v>-0.136039404907462</v>
      </c>
      <c r="AL80">
        <f t="shared" si="29"/>
        <v>4.2096282015969999</v>
      </c>
      <c r="AM80">
        <f t="shared" si="29"/>
        <v>1.04035340092499</v>
      </c>
      <c r="AN80" t="e">
        <f t="shared" si="29"/>
        <v>#REF!</v>
      </c>
      <c r="AO80" t="e">
        <f t="shared" si="29"/>
        <v>#REF!</v>
      </c>
      <c r="AP80" t="e">
        <f t="shared" si="29"/>
        <v>#REF!</v>
      </c>
      <c r="AQ80" t="e">
        <f t="shared" si="29"/>
        <v>#REF!</v>
      </c>
      <c r="AR80" t="e">
        <f t="shared" si="29"/>
        <v>#REF!</v>
      </c>
      <c r="AS80" t="e">
        <f t="shared" si="29"/>
        <v>#REF!</v>
      </c>
      <c r="AT80">
        <f t="shared" si="6"/>
        <v>1</v>
      </c>
      <c r="AU80">
        <f t="shared" si="7"/>
        <v>1</v>
      </c>
      <c r="AV80">
        <f t="shared" si="8"/>
        <v>2</v>
      </c>
      <c r="AW80">
        <v>1</v>
      </c>
      <c r="AX80">
        <f t="shared" si="9"/>
        <v>0.91618191328440979</v>
      </c>
      <c r="AY80">
        <f t="shared" si="10"/>
        <v>0.91493554486170792</v>
      </c>
      <c r="AZ80">
        <f t="shared" si="11"/>
        <v>0.95345092958464162</v>
      </c>
      <c r="BA80">
        <f t="shared" si="12"/>
        <v>0.96337018875672631</v>
      </c>
      <c r="BB80" t="e">
        <f t="shared" si="13"/>
        <v>#REF!</v>
      </c>
      <c r="BC80" t="e">
        <f t="shared" si="14"/>
        <v>#REF!</v>
      </c>
      <c r="BD80" t="e">
        <f t="shared" si="15"/>
        <v>#REF!</v>
      </c>
      <c r="BE80" t="e">
        <f t="shared" si="16"/>
        <v>#REF!</v>
      </c>
      <c r="BF80" t="e">
        <f t="shared" si="17"/>
        <v>#REF!</v>
      </c>
      <c r="BG80" t="e">
        <f t="shared" si="18"/>
        <v>#REF!</v>
      </c>
      <c r="BH80">
        <f t="shared" si="19"/>
        <v>1</v>
      </c>
      <c r="BI80" t="e">
        <f t="shared" si="20"/>
        <v>#N/A</v>
      </c>
      <c r="BJ80">
        <f t="shared" si="21"/>
        <v>-8.3818086715590194</v>
      </c>
      <c r="BK80">
        <f t="shared" si="22"/>
        <v>85.146464818929502</v>
      </c>
      <c r="BL80" t="str">
        <f t="shared" si="23"/>
        <v>Rwanda 2020</v>
      </c>
    </row>
    <row r="81" spans="1:64" x14ac:dyDescent="0.4">
      <c r="A81" s="8" t="s">
        <v>48</v>
      </c>
      <c r="C81">
        <v>7.0067264573991004</v>
      </c>
      <c r="D81">
        <v>7.0193818753274</v>
      </c>
      <c r="E81">
        <v>-1.8600097895252199</v>
      </c>
      <c r="F81" s="11">
        <v>-6.2344139650872803</v>
      </c>
      <c r="G81">
        <v>0.15957446808512199</v>
      </c>
      <c r="H81">
        <v>2.49601699415825</v>
      </c>
      <c r="I81">
        <v>-6.1139896373057097</v>
      </c>
      <c r="J81">
        <v>-1.32450331125826</v>
      </c>
      <c r="K81">
        <v>4.4183445190156396</v>
      </c>
      <c r="L81">
        <v>-4.33851098018211</v>
      </c>
      <c r="M81">
        <v>3.1914893617021298</v>
      </c>
      <c r="N81">
        <v>10.5805751492132</v>
      </c>
      <c r="O81">
        <v>19.872423945044201</v>
      </c>
      <c r="P81">
        <v>14.0810478919361</v>
      </c>
      <c r="Q81">
        <v>3.9827771797631901</v>
      </c>
      <c r="R81">
        <v>8.6956521739130395</v>
      </c>
      <c r="S81">
        <v>7.3333333333333499</v>
      </c>
      <c r="T81">
        <v>4.2590949423247499</v>
      </c>
      <c r="U81">
        <v>7.9148936170212698</v>
      </c>
      <c r="V81">
        <v>5.7045215562565801</v>
      </c>
      <c r="W81">
        <v>1.41755782143744</v>
      </c>
      <c r="X81">
        <v>-0.76017655713586096</v>
      </c>
      <c r="Y81">
        <v>4.1759327897207896</v>
      </c>
      <c r="Z81">
        <v>3.9611005692599601</v>
      </c>
      <c r="AA81">
        <v>13.1416837782341</v>
      </c>
      <c r="AB81">
        <v>14.6803791086913</v>
      </c>
      <c r="AC81">
        <v>-1.0022859152453001</v>
      </c>
      <c r="AD81">
        <f t="shared" si="1"/>
        <v>-6.2344139650872803</v>
      </c>
      <c r="AE81">
        <f t="shared" si="2"/>
        <v>1</v>
      </c>
      <c r="AF81" t="e">
        <f t="shared" si="28"/>
        <v>#VALUE!</v>
      </c>
      <c r="AG81">
        <f t="shared" si="28"/>
        <v>7.0067264573991004</v>
      </c>
      <c r="AH81">
        <f t="shared" si="28"/>
        <v>7.0193818753274</v>
      </c>
      <c r="AI81">
        <f t="shared" si="28"/>
        <v>-1.8600097895252199</v>
      </c>
      <c r="AJ81" s="11">
        <f t="shared" si="4"/>
        <v>-6.2344139650872803</v>
      </c>
      <c r="AK81">
        <f t="shared" si="29"/>
        <v>0.15957446808512199</v>
      </c>
      <c r="AL81">
        <f t="shared" si="29"/>
        <v>2.49601699415825</v>
      </c>
      <c r="AM81">
        <f t="shared" si="29"/>
        <v>-6.1139896373057097</v>
      </c>
      <c r="AN81">
        <f t="shared" si="29"/>
        <v>-1.32450331125826</v>
      </c>
      <c r="AO81">
        <f t="shared" si="29"/>
        <v>4.4183445190156396</v>
      </c>
      <c r="AP81">
        <f t="shared" si="29"/>
        <v>-4.33851098018211</v>
      </c>
      <c r="AQ81">
        <f t="shared" si="29"/>
        <v>3.1914893617021298</v>
      </c>
      <c r="AR81">
        <f t="shared" si="29"/>
        <v>10.5805751492132</v>
      </c>
      <c r="AS81">
        <f t="shared" si="29"/>
        <v>19.872423945044201</v>
      </c>
      <c r="AT81">
        <f t="shared" si="6"/>
        <v>0</v>
      </c>
      <c r="AU81">
        <f t="shared" si="7"/>
        <v>1</v>
      </c>
      <c r="AV81">
        <f t="shared" si="8"/>
        <v>1</v>
      </c>
      <c r="AW81">
        <v>1</v>
      </c>
      <c r="AX81">
        <f t="shared" si="9"/>
        <v>0.93765586034912718</v>
      </c>
      <c r="AY81">
        <f t="shared" si="10"/>
        <v>0.9391521197007483</v>
      </c>
      <c r="AZ81">
        <f t="shared" si="11"/>
        <v>0.96259351620947642</v>
      </c>
      <c r="BA81">
        <f t="shared" si="12"/>
        <v>0.90374064837905244</v>
      </c>
      <c r="BB81">
        <f t="shared" si="13"/>
        <v>0.89177057356608502</v>
      </c>
      <c r="BC81">
        <f t="shared" si="14"/>
        <v>0.93117206982543643</v>
      </c>
      <c r="BD81">
        <f t="shared" si="15"/>
        <v>0.89077306733167083</v>
      </c>
      <c r="BE81">
        <f t="shared" si="16"/>
        <v>0.9192019950124688</v>
      </c>
      <c r="BF81">
        <f t="shared" si="17"/>
        <v>1.01645885286783</v>
      </c>
      <c r="BG81">
        <f t="shared" si="18"/>
        <v>1.2184538653366583</v>
      </c>
      <c r="BH81">
        <f t="shared" si="19"/>
        <v>0</v>
      </c>
      <c r="BI81">
        <f t="shared" si="20"/>
        <v>10</v>
      </c>
      <c r="BJ81">
        <f t="shared" si="21"/>
        <v>-6.2344139650872803</v>
      </c>
      <c r="BK81">
        <f>AVERAGE(AG81:AI81)</f>
        <v>4.055366181067094</v>
      </c>
      <c r="BL81" t="str">
        <f t="shared" si="23"/>
        <v>Israel 2000</v>
      </c>
    </row>
  </sheetData>
  <sortState xmlns:xlrd2="http://schemas.microsoft.com/office/spreadsheetml/2017/richdata2" ref="A35:BL81">
    <sortCondition ref="BK35:BK81"/>
    <sortCondition ref="BI35:BI81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C43"/>
  <sheetViews>
    <sheetView workbookViewId="0">
      <selection activeCell="B4" sqref="B4:C43"/>
    </sheetView>
  </sheetViews>
  <sheetFormatPr defaultRowHeight="13.5" x14ac:dyDescent="0.4"/>
  <cols>
    <col min="2" max="2" width="22.87890625" customWidth="1"/>
    <col min="3" max="3" width="19" customWidth="1"/>
  </cols>
  <sheetData>
    <row r="4" spans="2:3" x14ac:dyDescent="0.4">
      <c r="B4" s="13" t="s">
        <v>95</v>
      </c>
      <c r="C4" s="13" t="s">
        <v>96</v>
      </c>
    </row>
    <row r="5" spans="2:3" x14ac:dyDescent="0.4">
      <c r="B5" t="s">
        <v>30</v>
      </c>
      <c r="C5">
        <v>-0.05</v>
      </c>
    </row>
    <row r="6" spans="2:3" x14ac:dyDescent="0.4">
      <c r="B6" t="s">
        <v>60</v>
      </c>
      <c r="C6">
        <v>-0.31</v>
      </c>
    </row>
    <row r="7" spans="2:3" x14ac:dyDescent="0.4">
      <c r="B7" t="s">
        <v>33</v>
      </c>
      <c r="C7">
        <v>-0.337541217</v>
      </c>
    </row>
    <row r="8" spans="2:3" x14ac:dyDescent="0.4">
      <c r="B8" t="s">
        <v>69</v>
      </c>
      <c r="C8">
        <v>-0.35903346847488998</v>
      </c>
    </row>
    <row r="9" spans="2:3" x14ac:dyDescent="0.4">
      <c r="B9" t="s">
        <v>72</v>
      </c>
      <c r="C9">
        <v>-0.4</v>
      </c>
    </row>
    <row r="10" spans="2:3" x14ac:dyDescent="0.4">
      <c r="B10" t="s">
        <v>32</v>
      </c>
      <c r="C10">
        <v>-0.6</v>
      </c>
    </row>
    <row r="11" spans="2:3" x14ac:dyDescent="0.4">
      <c r="B11" t="s">
        <v>62</v>
      </c>
      <c r="C11">
        <v>-1.1000000000000001</v>
      </c>
    </row>
    <row r="12" spans="2:3" x14ac:dyDescent="0.4">
      <c r="B12" t="s">
        <v>51</v>
      </c>
      <c r="C12">
        <v>-1.8314686802510201</v>
      </c>
    </row>
    <row r="13" spans="2:3" x14ac:dyDescent="0.4">
      <c r="B13" t="s">
        <v>31</v>
      </c>
      <c r="C13">
        <v>-2.2999999999999998</v>
      </c>
    </row>
    <row r="14" spans="2:3" x14ac:dyDescent="0.4">
      <c r="B14" t="s">
        <v>35</v>
      </c>
      <c r="C14">
        <v>-2.34907823643581</v>
      </c>
    </row>
    <row r="15" spans="2:3" x14ac:dyDescent="0.4">
      <c r="B15" t="s">
        <v>77</v>
      </c>
      <c r="C15">
        <v>-2.7</v>
      </c>
    </row>
    <row r="16" spans="2:3" x14ac:dyDescent="0.4">
      <c r="B16" t="s">
        <v>34</v>
      </c>
      <c r="C16">
        <v>-2.83</v>
      </c>
    </row>
    <row r="17" spans="2:3" x14ac:dyDescent="0.4">
      <c r="B17" t="s">
        <v>65</v>
      </c>
      <c r="C17">
        <v>-3.21</v>
      </c>
    </row>
    <row r="18" spans="2:3" x14ac:dyDescent="0.4">
      <c r="B18" t="s">
        <v>41</v>
      </c>
      <c r="C18">
        <v>-3.6</v>
      </c>
    </row>
    <row r="19" spans="2:3" x14ac:dyDescent="0.4">
      <c r="B19" t="s">
        <v>71</v>
      </c>
      <c r="C19">
        <v>-3.69686591705862</v>
      </c>
    </row>
    <row r="20" spans="2:3" x14ac:dyDescent="0.4">
      <c r="B20" t="s">
        <v>40</v>
      </c>
      <c r="C20">
        <v>-3.9</v>
      </c>
    </row>
    <row r="21" spans="2:3" x14ac:dyDescent="0.4">
      <c r="B21" t="s">
        <v>28</v>
      </c>
      <c r="C21">
        <v>-3.90846523516021</v>
      </c>
    </row>
    <row r="22" spans="2:3" x14ac:dyDescent="0.4">
      <c r="B22" t="s">
        <v>73</v>
      </c>
      <c r="C22">
        <v>-4.2</v>
      </c>
    </row>
    <row r="23" spans="2:3" x14ac:dyDescent="0.4">
      <c r="B23" t="s">
        <v>54</v>
      </c>
      <c r="C23">
        <v>-4.3581619438755297</v>
      </c>
    </row>
    <row r="24" spans="2:3" x14ac:dyDescent="0.4">
      <c r="B24" t="s">
        <v>75</v>
      </c>
      <c r="C24">
        <v>-5.1049894047389701</v>
      </c>
    </row>
    <row r="25" spans="2:3" x14ac:dyDescent="0.4">
      <c r="B25" t="s">
        <v>48</v>
      </c>
      <c r="C25">
        <v>-6.2344139650872803</v>
      </c>
    </row>
    <row r="26" spans="2:3" x14ac:dyDescent="0.4">
      <c r="B26" t="s">
        <v>38</v>
      </c>
      <c r="C26">
        <v>-6.3</v>
      </c>
    </row>
    <row r="27" spans="2:3" x14ac:dyDescent="0.4">
      <c r="B27" t="s">
        <v>59</v>
      </c>
      <c r="C27">
        <v>-6.7857581729911702</v>
      </c>
    </row>
    <row r="28" spans="2:3" x14ac:dyDescent="0.4">
      <c r="B28" t="s">
        <v>63</v>
      </c>
      <c r="C28">
        <v>-6.9519388214294304</v>
      </c>
    </row>
    <row r="29" spans="2:3" x14ac:dyDescent="0.4">
      <c r="B29" t="s">
        <v>49</v>
      </c>
      <c r="C29">
        <v>-7.1</v>
      </c>
    </row>
    <row r="30" spans="2:3" x14ac:dyDescent="0.4">
      <c r="B30" t="s">
        <v>64</v>
      </c>
      <c r="C30">
        <v>-7.4945861971565702</v>
      </c>
    </row>
    <row r="31" spans="2:3" ht="27" x14ac:dyDescent="0.4">
      <c r="B31" t="s">
        <v>61</v>
      </c>
      <c r="C31">
        <v>-7.9170351909900996</v>
      </c>
    </row>
    <row r="32" spans="2:3" x14ac:dyDescent="0.4">
      <c r="B32" t="s">
        <v>66</v>
      </c>
      <c r="C32">
        <v>-8.3818086715590194</v>
      </c>
    </row>
    <row r="33" spans="2:3" x14ac:dyDescent="0.4">
      <c r="B33" t="s">
        <v>42</v>
      </c>
      <c r="C33">
        <v>-8.5</v>
      </c>
    </row>
    <row r="34" spans="2:3" x14ac:dyDescent="0.4">
      <c r="B34" t="s">
        <v>78</v>
      </c>
      <c r="C34">
        <v>-9.3285133186062996</v>
      </c>
    </row>
    <row r="35" spans="2:3" x14ac:dyDescent="0.4">
      <c r="B35" t="s">
        <v>37</v>
      </c>
      <c r="C35">
        <v>-10.0425531914894</v>
      </c>
    </row>
    <row r="36" spans="2:3" x14ac:dyDescent="0.4">
      <c r="B36" t="s">
        <v>39</v>
      </c>
      <c r="C36">
        <v>-10.390754310967401</v>
      </c>
    </row>
    <row r="37" spans="2:3" x14ac:dyDescent="0.4">
      <c r="B37" t="s">
        <v>52</v>
      </c>
      <c r="C37">
        <v>-11</v>
      </c>
    </row>
    <row r="38" spans="2:3" x14ac:dyDescent="0.4">
      <c r="B38" t="s">
        <v>50</v>
      </c>
      <c r="C38">
        <v>-11.0539845758355</v>
      </c>
    </row>
    <row r="39" spans="2:3" x14ac:dyDescent="0.4">
      <c r="B39" t="s">
        <v>43</v>
      </c>
      <c r="C39">
        <v>-12.7696189581787</v>
      </c>
    </row>
    <row r="40" spans="2:3" x14ac:dyDescent="0.4">
      <c r="B40" t="s">
        <v>36</v>
      </c>
      <c r="C40">
        <v>-13.586818757921399</v>
      </c>
    </row>
    <row r="41" spans="2:3" x14ac:dyDescent="0.4">
      <c r="B41" t="s">
        <v>70</v>
      </c>
      <c r="C41">
        <v>-13.75</v>
      </c>
    </row>
    <row r="42" spans="2:3" x14ac:dyDescent="0.4">
      <c r="B42" t="s">
        <v>58</v>
      </c>
      <c r="C42">
        <v>-16.1003236245955</v>
      </c>
    </row>
    <row r="43" spans="2:3" x14ac:dyDescent="0.4">
      <c r="B43" t="s">
        <v>53</v>
      </c>
      <c r="C43">
        <v>-31.1</v>
      </c>
    </row>
  </sheetData>
  <sortState xmlns:xlrd2="http://schemas.microsoft.com/office/spreadsheetml/2017/richdata2" ref="B5:C43">
    <sortCondition descending="1" ref="C5:C4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6:K53"/>
  <sheetViews>
    <sheetView tabSelected="1" topLeftCell="J8" zoomScale="82" workbookViewId="0">
      <selection activeCell="K26" sqref="K7:K26"/>
    </sheetView>
  </sheetViews>
  <sheetFormatPr defaultRowHeight="13.5" x14ac:dyDescent="0.4"/>
  <cols>
    <col min="2" max="4" width="15.76171875" customWidth="1"/>
    <col min="5" max="5" width="36.3515625" customWidth="1"/>
    <col min="8" max="8" width="14.1171875" bestFit="1" customWidth="1"/>
    <col min="9" max="9" width="12.3515625" bestFit="1" customWidth="1"/>
    <col min="10" max="10" width="27.46875" bestFit="1" customWidth="1"/>
    <col min="11" max="11" width="20.46875" bestFit="1" customWidth="1"/>
  </cols>
  <sheetData>
    <row r="6" spans="2:11" ht="27" x14ac:dyDescent="0.4">
      <c r="B6" t="s">
        <v>102</v>
      </c>
      <c r="C6" t="s">
        <v>103</v>
      </c>
      <c r="D6" t="s">
        <v>105</v>
      </c>
      <c r="E6" t="s">
        <v>104</v>
      </c>
      <c r="H6" t="s">
        <v>102</v>
      </c>
      <c r="I6" t="s">
        <v>103</v>
      </c>
      <c r="J6" t="s">
        <v>105</v>
      </c>
      <c r="K6" t="s">
        <v>104</v>
      </c>
    </row>
    <row r="7" spans="2:11" x14ac:dyDescent="0.4">
      <c r="B7">
        <v>10</v>
      </c>
      <c r="C7">
        <v>-13.75</v>
      </c>
      <c r="D7">
        <v>-4.4000000000000004</v>
      </c>
      <c r="E7" t="s">
        <v>106</v>
      </c>
      <c r="G7">
        <v>10</v>
      </c>
      <c r="H7">
        <f ca="1">G7+RAND()/10</f>
        <v>10.09003359926383</v>
      </c>
      <c r="I7">
        <v>-13.75</v>
      </c>
      <c r="J7">
        <v>-4.4000000000000004</v>
      </c>
      <c r="K7" t="s">
        <v>106</v>
      </c>
    </row>
    <row r="8" spans="2:11" x14ac:dyDescent="0.4">
      <c r="B8" t="e">
        <v>#N/A</v>
      </c>
      <c r="C8">
        <v>-12.7696189581787</v>
      </c>
      <c r="D8">
        <v>-4.2522675419607223</v>
      </c>
      <c r="E8" t="s">
        <v>107</v>
      </c>
      <c r="G8">
        <v>7</v>
      </c>
      <c r="H8">
        <f t="shared" ref="H8:H26" ca="1" si="0">G8+RAND()/10</f>
        <v>7.0077624709856128</v>
      </c>
      <c r="I8">
        <v>-6.9519388214294304</v>
      </c>
      <c r="J8">
        <v>-3.0322163695130602</v>
      </c>
      <c r="K8" s="9" t="s">
        <v>153</v>
      </c>
    </row>
    <row r="9" spans="2:11" x14ac:dyDescent="0.4">
      <c r="B9">
        <v>7</v>
      </c>
      <c r="C9">
        <v>-6.9519388214294304</v>
      </c>
      <c r="D9">
        <v>-3.0322163695130602</v>
      </c>
      <c r="E9" t="s">
        <v>108</v>
      </c>
      <c r="G9">
        <v>10</v>
      </c>
      <c r="H9">
        <f t="shared" ca="1" si="0"/>
        <v>10.051726003065159</v>
      </c>
      <c r="I9">
        <v>-16.1003236245955</v>
      </c>
      <c r="J9">
        <v>-1.6587433391363124</v>
      </c>
      <c r="K9" t="s">
        <v>109</v>
      </c>
    </row>
    <row r="10" spans="2:11" x14ac:dyDescent="0.4">
      <c r="B10">
        <v>10</v>
      </c>
      <c r="C10">
        <v>-16.1003236245955</v>
      </c>
      <c r="D10">
        <v>-1.6587433391363124</v>
      </c>
      <c r="E10" t="s">
        <v>109</v>
      </c>
      <c r="G10">
        <v>10</v>
      </c>
      <c r="H10">
        <f t="shared" ca="1" si="0"/>
        <v>10.044617713443943</v>
      </c>
      <c r="I10">
        <v>-10.390754310967401</v>
      </c>
      <c r="J10">
        <v>-9.3101624036584493E-2</v>
      </c>
      <c r="K10" t="s">
        <v>111</v>
      </c>
    </row>
    <row r="11" spans="2:11" x14ac:dyDescent="0.4">
      <c r="B11" t="e">
        <v>#N/A</v>
      </c>
      <c r="C11">
        <v>-7.1</v>
      </c>
      <c r="D11">
        <v>-0.9</v>
      </c>
      <c r="E11" t="s">
        <v>110</v>
      </c>
      <c r="G11">
        <v>4</v>
      </c>
      <c r="H11">
        <f t="shared" ca="1" si="0"/>
        <v>4.0446225986815376</v>
      </c>
      <c r="I11">
        <v>-0.05</v>
      </c>
      <c r="J11">
        <v>7.2499999999999995E-2</v>
      </c>
      <c r="K11" t="s">
        <v>116</v>
      </c>
    </row>
    <row r="12" spans="2:11" x14ac:dyDescent="0.4">
      <c r="B12">
        <v>10</v>
      </c>
      <c r="C12">
        <v>-10.390754310967401</v>
      </c>
      <c r="D12">
        <v>-9.3101624036584493E-2</v>
      </c>
      <c r="E12" t="s">
        <v>111</v>
      </c>
      <c r="G12">
        <v>3</v>
      </c>
      <c r="H12">
        <f t="shared" ca="1" si="0"/>
        <v>3.0529546459931258</v>
      </c>
      <c r="I12">
        <v>-3.9</v>
      </c>
      <c r="J12">
        <v>1.0249999999999999</v>
      </c>
      <c r="K12" t="s">
        <v>119</v>
      </c>
    </row>
    <row r="13" spans="2:11" x14ac:dyDescent="0.4">
      <c r="B13">
        <v>2</v>
      </c>
      <c r="C13">
        <v>2.89825492397184</v>
      </c>
      <c r="D13">
        <v>0</v>
      </c>
      <c r="E13" t="s">
        <v>112</v>
      </c>
      <c r="G13">
        <v>3</v>
      </c>
      <c r="H13">
        <f t="shared" ca="1" si="0"/>
        <v>3.0445537929896189</v>
      </c>
      <c r="I13">
        <v>-0.337541217</v>
      </c>
      <c r="J13">
        <v>1.21475919625</v>
      </c>
      <c r="K13" t="s">
        <v>120</v>
      </c>
    </row>
    <row r="14" spans="2:11" x14ac:dyDescent="0.4">
      <c r="B14">
        <v>3</v>
      </c>
      <c r="C14">
        <v>-0.6</v>
      </c>
      <c r="D14">
        <v>0</v>
      </c>
      <c r="E14" t="s">
        <v>113</v>
      </c>
      <c r="G14">
        <v>7</v>
      </c>
      <c r="H14">
        <f t="shared" ca="1" si="0"/>
        <v>7.0604063969538435</v>
      </c>
      <c r="I14">
        <v>-7.4945861971565702</v>
      </c>
      <c r="J14">
        <v>1.2761741633907393</v>
      </c>
      <c r="K14" t="s">
        <v>121</v>
      </c>
    </row>
    <row r="15" spans="2:11" x14ac:dyDescent="0.4">
      <c r="B15">
        <v>3</v>
      </c>
      <c r="C15">
        <v>-0.35903346847488998</v>
      </c>
      <c r="D15">
        <v>0</v>
      </c>
      <c r="E15" t="s">
        <v>114</v>
      </c>
      <c r="G15">
        <v>3</v>
      </c>
      <c r="H15">
        <f t="shared" ca="1" si="0"/>
        <v>3.055732442939818</v>
      </c>
      <c r="I15">
        <v>-5.1049894047389701</v>
      </c>
      <c r="J15">
        <v>2.2026505132593783</v>
      </c>
      <c r="K15" t="s">
        <v>123</v>
      </c>
    </row>
    <row r="16" spans="2:11" x14ac:dyDescent="0.4">
      <c r="B16">
        <v>7</v>
      </c>
      <c r="C16">
        <v>-11.0539845758355</v>
      </c>
      <c r="D16">
        <v>0</v>
      </c>
      <c r="E16" t="s">
        <v>115</v>
      </c>
      <c r="G16">
        <v>8</v>
      </c>
      <c r="H16">
        <f t="shared" ca="1" si="0"/>
        <v>8.0427937552456079</v>
      </c>
      <c r="I16">
        <v>-4.3581619438755297</v>
      </c>
      <c r="J16">
        <v>2.657949543717498</v>
      </c>
      <c r="K16" t="s">
        <v>127</v>
      </c>
    </row>
    <row r="17" spans="2:11" x14ac:dyDescent="0.4">
      <c r="B17">
        <v>4</v>
      </c>
      <c r="C17">
        <v>-0.05</v>
      </c>
      <c r="D17">
        <v>7.2499999999999995E-2</v>
      </c>
      <c r="E17" t="s">
        <v>116</v>
      </c>
      <c r="G17">
        <v>10</v>
      </c>
      <c r="H17">
        <f t="shared" ca="1" si="0"/>
        <v>10.053014970857344</v>
      </c>
      <c r="I17">
        <v>-9.3285133186062996</v>
      </c>
      <c r="J17">
        <v>3.6570755556982801</v>
      </c>
      <c r="K17" s="9" t="s">
        <v>154</v>
      </c>
    </row>
    <row r="18" spans="2:11" x14ac:dyDescent="0.4">
      <c r="B18" t="e">
        <v>#N/A</v>
      </c>
      <c r="C18">
        <v>-2.34907823643581</v>
      </c>
      <c r="D18">
        <v>0.9294894154691925</v>
      </c>
      <c r="E18" t="s">
        <v>117</v>
      </c>
      <c r="G18">
        <v>3</v>
      </c>
      <c r="H18">
        <f t="shared" ca="1" si="0"/>
        <v>3.0670186633823975</v>
      </c>
      <c r="I18">
        <v>-0.4</v>
      </c>
      <c r="J18">
        <v>5</v>
      </c>
      <c r="K18" t="s">
        <v>131</v>
      </c>
    </row>
    <row r="19" spans="2:11" x14ac:dyDescent="0.4">
      <c r="B19" t="e">
        <v>#N/A</v>
      </c>
      <c r="C19">
        <v>-6.7857581729911702</v>
      </c>
      <c r="D19">
        <v>0.93588301375888738</v>
      </c>
      <c r="E19" t="s">
        <v>118</v>
      </c>
      <c r="G19">
        <v>5</v>
      </c>
      <c r="H19">
        <f t="shared" ca="1" si="0"/>
        <v>5.0309743583673079</v>
      </c>
      <c r="I19">
        <v>-2.83</v>
      </c>
      <c r="J19">
        <v>5.56</v>
      </c>
      <c r="K19" t="s">
        <v>134</v>
      </c>
    </row>
    <row r="20" spans="2:11" x14ac:dyDescent="0.4">
      <c r="B20">
        <v>3</v>
      </c>
      <c r="C20">
        <v>-3.9</v>
      </c>
      <c r="D20">
        <v>1.0249999999999999</v>
      </c>
      <c r="E20" t="s">
        <v>119</v>
      </c>
      <c r="G20">
        <v>11</v>
      </c>
      <c r="H20">
        <f t="shared" ca="1" si="0"/>
        <v>11.028504957760763</v>
      </c>
      <c r="I20">
        <v>-6.3</v>
      </c>
      <c r="J20">
        <v>6.125</v>
      </c>
      <c r="K20" s="9" t="s">
        <v>155</v>
      </c>
    </row>
    <row r="21" spans="2:11" x14ac:dyDescent="0.4">
      <c r="B21">
        <v>3</v>
      </c>
      <c r="C21">
        <v>-0.337541217</v>
      </c>
      <c r="D21">
        <v>1.21475919625</v>
      </c>
      <c r="E21" t="s">
        <v>120</v>
      </c>
      <c r="G21">
        <v>7</v>
      </c>
      <c r="H21">
        <f t="shared" ca="1" si="0"/>
        <v>7.0349183244415157</v>
      </c>
      <c r="I21">
        <v>-3.21</v>
      </c>
      <c r="J21">
        <v>6.65</v>
      </c>
      <c r="K21" s="9" t="s">
        <v>156</v>
      </c>
    </row>
    <row r="22" spans="2:11" x14ac:dyDescent="0.4">
      <c r="B22">
        <v>7</v>
      </c>
      <c r="C22">
        <v>-7.4945861971565702</v>
      </c>
      <c r="D22">
        <v>1.2761741633907393</v>
      </c>
      <c r="E22" t="s">
        <v>121</v>
      </c>
      <c r="G22">
        <v>3</v>
      </c>
      <c r="H22">
        <f t="shared" ca="1" si="0"/>
        <v>3.0590714701905948</v>
      </c>
      <c r="I22">
        <v>-1.1000000000000001</v>
      </c>
      <c r="J22">
        <v>6.7424999999999997</v>
      </c>
      <c r="K22" t="s">
        <v>142</v>
      </c>
    </row>
    <row r="23" spans="2:11" x14ac:dyDescent="0.4">
      <c r="B23">
        <v>2</v>
      </c>
      <c r="C23">
        <v>4.0999999999999996</v>
      </c>
      <c r="D23">
        <v>1.925</v>
      </c>
      <c r="E23" t="s">
        <v>122</v>
      </c>
      <c r="G23">
        <v>4</v>
      </c>
      <c r="H23">
        <f t="shared" ca="1" si="0"/>
        <v>4.0478021540517339</v>
      </c>
      <c r="I23">
        <v>-11</v>
      </c>
      <c r="J23">
        <v>12.9</v>
      </c>
      <c r="K23" s="9" t="s">
        <v>148</v>
      </c>
    </row>
    <row r="24" spans="2:11" x14ac:dyDescent="0.4">
      <c r="B24">
        <v>3</v>
      </c>
      <c r="C24">
        <v>-5.1049894047389701</v>
      </c>
      <c r="D24">
        <v>2.2026505132593783</v>
      </c>
      <c r="E24" t="s">
        <v>123</v>
      </c>
      <c r="G24">
        <v>4</v>
      </c>
      <c r="H24">
        <f t="shared" ca="1" si="0"/>
        <v>4.0303259914076914</v>
      </c>
      <c r="I24">
        <v>-10.0425531914894</v>
      </c>
      <c r="J24">
        <v>24.155715709876098</v>
      </c>
      <c r="K24" s="9" t="s">
        <v>157</v>
      </c>
    </row>
    <row r="25" spans="2:11" x14ac:dyDescent="0.4">
      <c r="B25">
        <v>2</v>
      </c>
      <c r="C25">
        <v>4.4777562862669003</v>
      </c>
      <c r="D25">
        <v>2.267932489451475</v>
      </c>
      <c r="E25" t="s">
        <v>124</v>
      </c>
      <c r="G25">
        <v>11</v>
      </c>
      <c r="H25">
        <f t="shared" ca="1" si="0"/>
        <v>11.009915076404411</v>
      </c>
      <c r="I25">
        <v>-31.1</v>
      </c>
      <c r="J25">
        <v>28.846764960843178</v>
      </c>
      <c r="K25" t="s">
        <v>150</v>
      </c>
    </row>
    <row r="26" spans="2:11" x14ac:dyDescent="0.4">
      <c r="B26">
        <v>2</v>
      </c>
      <c r="C26">
        <v>0.05</v>
      </c>
      <c r="D26">
        <v>2.2999999999999998</v>
      </c>
      <c r="E26" t="s">
        <v>125</v>
      </c>
      <c r="G26">
        <v>10</v>
      </c>
      <c r="H26">
        <f t="shared" ca="1" si="0"/>
        <v>10.058919563840213</v>
      </c>
      <c r="I26">
        <v>-6.2344139650872803</v>
      </c>
      <c r="J26">
        <v>4.055366181067094</v>
      </c>
      <c r="K26" t="s">
        <v>152</v>
      </c>
    </row>
    <row r="27" spans="2:11" x14ac:dyDescent="0.4">
      <c r="B27">
        <v>2</v>
      </c>
      <c r="C27">
        <v>1.11173158477134</v>
      </c>
      <c r="D27">
        <v>2.4197470677992876</v>
      </c>
      <c r="E27" t="s">
        <v>126</v>
      </c>
    </row>
    <row r="28" spans="2:11" x14ac:dyDescent="0.4">
      <c r="B28">
        <v>8</v>
      </c>
      <c r="C28">
        <v>-4.3581619438755297</v>
      </c>
      <c r="D28">
        <v>2.657949543717498</v>
      </c>
      <c r="E28" t="s">
        <v>127</v>
      </c>
    </row>
    <row r="29" spans="2:11" x14ac:dyDescent="0.4">
      <c r="B29" t="e">
        <v>#N/A</v>
      </c>
      <c r="C29">
        <v>-13.586818757921399</v>
      </c>
      <c r="D29">
        <v>3.1946161499578682</v>
      </c>
      <c r="E29" t="s">
        <v>128</v>
      </c>
    </row>
    <row r="30" spans="2:11" x14ac:dyDescent="0.4">
      <c r="B30">
        <v>2</v>
      </c>
      <c r="C30">
        <v>0.2</v>
      </c>
      <c r="D30">
        <v>3.2250000000000001</v>
      </c>
      <c r="E30" t="s">
        <v>129</v>
      </c>
    </row>
    <row r="31" spans="2:11" x14ac:dyDescent="0.4">
      <c r="B31">
        <v>10</v>
      </c>
      <c r="C31">
        <v>-9.3285133186062996</v>
      </c>
      <c r="D31">
        <v>3.6570755556982801</v>
      </c>
      <c r="E31" t="s">
        <v>130</v>
      </c>
      <c r="K31" s="14"/>
    </row>
    <row r="32" spans="2:11" x14ac:dyDescent="0.4">
      <c r="B32">
        <v>3</v>
      </c>
      <c r="C32">
        <v>-0.4</v>
      </c>
      <c r="D32">
        <v>5</v>
      </c>
      <c r="E32" t="s">
        <v>131</v>
      </c>
    </row>
    <row r="33" spans="2:5" x14ac:dyDescent="0.4">
      <c r="B33" t="e">
        <v>#N/A</v>
      </c>
      <c r="C33">
        <v>-3.69686591705862</v>
      </c>
      <c r="D33">
        <v>5.045160921749865</v>
      </c>
      <c r="E33" t="s">
        <v>132</v>
      </c>
    </row>
    <row r="34" spans="2:5" x14ac:dyDescent="0.4">
      <c r="B34" t="e">
        <v>#N/A</v>
      </c>
      <c r="C34">
        <v>-3.6</v>
      </c>
      <c r="D34">
        <v>5.3050000000000006</v>
      </c>
      <c r="E34" t="s">
        <v>133</v>
      </c>
    </row>
    <row r="35" spans="2:5" x14ac:dyDescent="0.4">
      <c r="B35">
        <v>5</v>
      </c>
      <c r="C35">
        <v>-2.83</v>
      </c>
      <c r="D35">
        <v>5.56</v>
      </c>
      <c r="E35" t="s">
        <v>134</v>
      </c>
    </row>
    <row r="36" spans="2:5" x14ac:dyDescent="0.4">
      <c r="B36">
        <v>2</v>
      </c>
      <c r="C36">
        <v>1.1100000000000001</v>
      </c>
      <c r="D36">
        <v>5.6198723448339747</v>
      </c>
      <c r="E36" t="s">
        <v>135</v>
      </c>
    </row>
    <row r="37" spans="2:5" x14ac:dyDescent="0.4">
      <c r="B37" t="e">
        <v>#N/A</v>
      </c>
      <c r="C37">
        <v>-3.90846523516021</v>
      </c>
      <c r="D37">
        <v>5.8700006606328845</v>
      </c>
      <c r="E37" t="s">
        <v>136</v>
      </c>
    </row>
    <row r="38" spans="2:5" x14ac:dyDescent="0.4">
      <c r="B38" t="e">
        <v>#N/A</v>
      </c>
      <c r="C38">
        <v>-2.7</v>
      </c>
      <c r="D38">
        <v>6.0253030952500009</v>
      </c>
      <c r="E38" t="s">
        <v>137</v>
      </c>
    </row>
    <row r="39" spans="2:5" x14ac:dyDescent="0.4">
      <c r="B39">
        <v>11</v>
      </c>
      <c r="C39">
        <v>-6.3</v>
      </c>
      <c r="D39">
        <v>6.125</v>
      </c>
      <c r="E39" t="s">
        <v>138</v>
      </c>
    </row>
    <row r="40" spans="2:5" x14ac:dyDescent="0.4">
      <c r="B40">
        <v>7</v>
      </c>
      <c r="C40">
        <v>-3.21</v>
      </c>
      <c r="D40">
        <v>6.65</v>
      </c>
      <c r="E40" t="s">
        <v>139</v>
      </c>
    </row>
    <row r="41" spans="2:5" x14ac:dyDescent="0.4">
      <c r="B41" t="e">
        <v>#N/A</v>
      </c>
      <c r="C41">
        <v>-1.8314686802510201</v>
      </c>
      <c r="D41">
        <v>6.6788687262614381</v>
      </c>
      <c r="E41" t="s">
        <v>140</v>
      </c>
    </row>
    <row r="42" spans="2:5" x14ac:dyDescent="0.4">
      <c r="B42" t="e">
        <v>#N/A</v>
      </c>
      <c r="C42">
        <v>-4.2</v>
      </c>
      <c r="D42">
        <v>6.7270923520923498</v>
      </c>
      <c r="E42" t="s">
        <v>141</v>
      </c>
    </row>
    <row r="43" spans="2:5" x14ac:dyDescent="0.4">
      <c r="B43">
        <v>3</v>
      </c>
      <c r="C43">
        <v>-1.1000000000000001</v>
      </c>
      <c r="D43">
        <v>6.7424999999999997</v>
      </c>
      <c r="E43" t="s">
        <v>142</v>
      </c>
    </row>
    <row r="44" spans="2:5" x14ac:dyDescent="0.4">
      <c r="B44" t="e">
        <v>#N/A</v>
      </c>
      <c r="C44">
        <v>-8.5</v>
      </c>
      <c r="D44">
        <v>7.5500000000000007</v>
      </c>
      <c r="E44" t="s">
        <v>143</v>
      </c>
    </row>
    <row r="45" spans="2:5" x14ac:dyDescent="0.4">
      <c r="B45" t="e">
        <v>#N/A</v>
      </c>
      <c r="C45">
        <v>-7.9170351909900996</v>
      </c>
      <c r="D45">
        <v>7.609104801829222</v>
      </c>
      <c r="E45" t="s">
        <v>144</v>
      </c>
    </row>
    <row r="46" spans="2:5" x14ac:dyDescent="0.4">
      <c r="B46" t="e">
        <v>#N/A</v>
      </c>
      <c r="C46">
        <v>-2.2999999999999998</v>
      </c>
      <c r="D46">
        <v>7.7</v>
      </c>
      <c r="E46" t="s">
        <v>145</v>
      </c>
    </row>
    <row r="47" spans="2:5" x14ac:dyDescent="0.4">
      <c r="B47">
        <v>2</v>
      </c>
      <c r="C47">
        <v>2.2999999999999998</v>
      </c>
      <c r="D47">
        <v>8.6385898857240306</v>
      </c>
      <c r="E47" t="s">
        <v>146</v>
      </c>
    </row>
    <row r="48" spans="2:5" x14ac:dyDescent="0.4">
      <c r="B48" t="e">
        <v>#N/A</v>
      </c>
      <c r="C48">
        <v>-0.31</v>
      </c>
      <c r="D48">
        <v>9.8125</v>
      </c>
      <c r="E48" t="s">
        <v>147</v>
      </c>
    </row>
    <row r="49" spans="2:5" x14ac:dyDescent="0.4">
      <c r="B49">
        <v>4</v>
      </c>
      <c r="C49">
        <v>-11</v>
      </c>
      <c r="D49">
        <v>12.9</v>
      </c>
      <c r="E49" t="s">
        <v>148</v>
      </c>
    </row>
    <row r="50" spans="2:5" x14ac:dyDescent="0.4">
      <c r="B50">
        <v>4</v>
      </c>
      <c r="C50">
        <v>-10.0425531914894</v>
      </c>
      <c r="D50">
        <v>24.155715709876098</v>
      </c>
      <c r="E50" t="s">
        <v>149</v>
      </c>
    </row>
    <row r="51" spans="2:5" x14ac:dyDescent="0.4">
      <c r="B51">
        <v>11</v>
      </c>
      <c r="C51">
        <v>-31.1</v>
      </c>
      <c r="D51">
        <v>28.846764960843178</v>
      </c>
      <c r="E51" t="s">
        <v>150</v>
      </c>
    </row>
    <row r="52" spans="2:5" x14ac:dyDescent="0.4">
      <c r="B52" t="e">
        <v>#N/A</v>
      </c>
      <c r="C52">
        <v>-8.3818086715590194</v>
      </c>
      <c r="D52">
        <v>85.146464818929502</v>
      </c>
      <c r="E52" t="s">
        <v>151</v>
      </c>
    </row>
    <row r="53" spans="2:5" x14ac:dyDescent="0.4">
      <c r="B53">
        <v>10</v>
      </c>
      <c r="C53">
        <v>-6.2344139650872803</v>
      </c>
      <c r="D53" t="e">
        <v>#VALUE!</v>
      </c>
      <c r="E53" t="s">
        <v>152</v>
      </c>
    </row>
  </sheetData>
  <autoFilter ref="B6:E53" xr:uid="{00000000-0009-0000-0000-000005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Financial Soundness Indicators</vt:lpstr>
      <vt:lpstr>Sheet1</vt:lpstr>
      <vt:lpstr>Sheet2</vt:lpstr>
      <vt:lpstr>Reserve copy</vt:lpstr>
      <vt:lpstr>Sheet4</vt:lpstr>
      <vt:lpstr>Final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Grigoryan</cp:lastModifiedBy>
  <dcterms:modified xsi:type="dcterms:W3CDTF">2025-03-17T15:45:16Z</dcterms:modified>
</cp:coreProperties>
</file>