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a9da4622382dea/Documents/Linkedin data/"/>
    </mc:Choice>
  </mc:AlternateContent>
  <xr:revisionPtr revIDLastSave="622" documentId="8_{11116099-FBF8-4D18-848F-77BB70478ABA}" xr6:coauthVersionLast="47" xr6:coauthVersionMax="47" xr10:uidLastSave="{D0AB2C01-A1F6-4E7F-AF4A-9C11340BBB9E}"/>
  <bookViews>
    <workbookView xWindow="-98" yWindow="-98" windowWidth="19396" windowHeight="11475" firstSheet="15" activeTab="18" xr2:uid="{E91E52E8-641B-4078-A186-B2379CB86D62}"/>
  </bookViews>
  <sheets>
    <sheet name="2015" sheetId="1" r:id="rId1"/>
    <sheet name="2016" sheetId="13" r:id="rId2"/>
    <sheet name="2017" sheetId="14" r:id="rId3"/>
    <sheet name="2018" sheetId="15" r:id="rId4"/>
    <sheet name="2019" sheetId="16" r:id="rId5"/>
    <sheet name="2020" sheetId="8" r:id="rId6"/>
    <sheet name="2021" sheetId="9" r:id="rId7"/>
    <sheet name="2022" sheetId="10" r:id="rId8"/>
    <sheet name="2023" sheetId="11" r:id="rId9"/>
    <sheet name="2024" sheetId="12" r:id="rId10"/>
    <sheet name="2025" sheetId="2" r:id="rId11"/>
    <sheet name="Setup" sheetId="3" r:id="rId12"/>
    <sheet name="Final" sheetId="4" r:id="rId13"/>
    <sheet name="Step 1" sheetId="17" r:id="rId14"/>
    <sheet name="Step 2" sheetId="18" r:id="rId15"/>
    <sheet name="Diffs" sheetId="19" r:id="rId16"/>
    <sheet name="Levels" sheetId="22" r:id="rId17"/>
    <sheet name="Values Diff" sheetId="20" r:id="rId18"/>
    <sheet name="Values levels" sheetId="23" r:id="rId19"/>
    <sheet name="REP sqm" sheetId="5" r:id="rId20"/>
    <sheet name="Mortgage loans to total loans" sheetId="6" r:id="rId21"/>
    <sheet name="GDP per capita" sheetId="7" r:id="rId22"/>
  </sheets>
  <definedNames>
    <definedName name="_xlnm._FilterDatabase" localSheetId="17" hidden="1">'Values Diff'!$A$1:$G$560</definedName>
    <definedName name="_xlnm._FilterDatabase" localSheetId="18" hidden="1">'Values levels'!$A$1:$G$580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3" l="1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H201" i="23"/>
  <c r="H202" i="23"/>
  <c r="H203" i="23"/>
  <c r="H204" i="23"/>
  <c r="H205" i="23"/>
  <c r="H206" i="23"/>
  <c r="H207" i="23"/>
  <c r="H208" i="23"/>
  <c r="H209" i="23"/>
  <c r="H210" i="23"/>
  <c r="H211" i="23"/>
  <c r="H212" i="23"/>
  <c r="H213" i="23"/>
  <c r="H214" i="23"/>
  <c r="H215" i="23"/>
  <c r="H216" i="23"/>
  <c r="H217" i="23"/>
  <c r="H218" i="23"/>
  <c r="H219" i="23"/>
  <c r="H220" i="23"/>
  <c r="H221" i="23"/>
  <c r="H222" i="23"/>
  <c r="H223" i="23"/>
  <c r="H224" i="23"/>
  <c r="H225" i="23"/>
  <c r="H226" i="23"/>
  <c r="H227" i="23"/>
  <c r="H228" i="23"/>
  <c r="H229" i="23"/>
  <c r="H230" i="23"/>
  <c r="H231" i="23"/>
  <c r="H232" i="23"/>
  <c r="H233" i="23"/>
  <c r="H234" i="23"/>
  <c r="H235" i="23"/>
  <c r="H236" i="23"/>
  <c r="H237" i="23"/>
  <c r="H238" i="23"/>
  <c r="H239" i="23"/>
  <c r="H240" i="23"/>
  <c r="H241" i="23"/>
  <c r="H242" i="23"/>
  <c r="H243" i="23"/>
  <c r="H244" i="23"/>
  <c r="H245" i="23"/>
  <c r="H246" i="23"/>
  <c r="H247" i="23"/>
  <c r="H248" i="23"/>
  <c r="H249" i="23"/>
  <c r="H250" i="23"/>
  <c r="H251" i="23"/>
  <c r="H252" i="23"/>
  <c r="H253" i="23"/>
  <c r="H254" i="23"/>
  <c r="H255" i="23"/>
  <c r="H256" i="23"/>
  <c r="H257" i="23"/>
  <c r="H258" i="23"/>
  <c r="H259" i="23"/>
  <c r="H260" i="23"/>
  <c r="H261" i="23"/>
  <c r="H262" i="23"/>
  <c r="H263" i="23"/>
  <c r="H264" i="23"/>
  <c r="H265" i="23"/>
  <c r="H266" i="23"/>
  <c r="H267" i="23"/>
  <c r="H268" i="23"/>
  <c r="H269" i="23"/>
  <c r="H270" i="23"/>
  <c r="H271" i="23"/>
  <c r="H272" i="23"/>
  <c r="H273" i="23"/>
  <c r="H274" i="23"/>
  <c r="H275" i="23"/>
  <c r="H276" i="23"/>
  <c r="H277" i="23"/>
  <c r="H278" i="23"/>
  <c r="H279" i="23"/>
  <c r="H280" i="23"/>
  <c r="H281" i="23"/>
  <c r="H282" i="23"/>
  <c r="H283" i="23"/>
  <c r="H284" i="23"/>
  <c r="H285" i="23"/>
  <c r="H286" i="23"/>
  <c r="H287" i="23"/>
  <c r="H288" i="23"/>
  <c r="H289" i="23"/>
  <c r="H290" i="23"/>
  <c r="H291" i="23"/>
  <c r="H292" i="23"/>
  <c r="H293" i="23"/>
  <c r="H294" i="23"/>
  <c r="H295" i="23"/>
  <c r="H296" i="23"/>
  <c r="H297" i="23"/>
  <c r="H298" i="23"/>
  <c r="H299" i="23"/>
  <c r="H300" i="23"/>
  <c r="H301" i="23"/>
  <c r="H302" i="23"/>
  <c r="H303" i="23"/>
  <c r="H304" i="23"/>
  <c r="H305" i="23"/>
  <c r="H306" i="23"/>
  <c r="H307" i="23"/>
  <c r="H308" i="23"/>
  <c r="H309" i="23"/>
  <c r="H310" i="23"/>
  <c r="H311" i="23"/>
  <c r="H312" i="23"/>
  <c r="H313" i="23"/>
  <c r="H314" i="23"/>
  <c r="H315" i="23"/>
  <c r="H316" i="23"/>
  <c r="H317" i="23"/>
  <c r="H318" i="23"/>
  <c r="H319" i="23"/>
  <c r="H320" i="23"/>
  <c r="H321" i="23"/>
  <c r="H322" i="23"/>
  <c r="H323" i="23"/>
  <c r="H324" i="23"/>
  <c r="H325" i="23"/>
  <c r="H326" i="23"/>
  <c r="H327" i="23"/>
  <c r="H328" i="23"/>
  <c r="H329" i="23"/>
  <c r="H330" i="23"/>
  <c r="H331" i="23"/>
  <c r="H332" i="23"/>
  <c r="H333" i="23"/>
  <c r="H334" i="23"/>
  <c r="H335" i="23"/>
  <c r="H336" i="23"/>
  <c r="H337" i="23"/>
  <c r="H338" i="23"/>
  <c r="H339" i="23"/>
  <c r="H340" i="23"/>
  <c r="H341" i="23"/>
  <c r="H342" i="23"/>
  <c r="H343" i="23"/>
  <c r="H344" i="23"/>
  <c r="H345" i="23"/>
  <c r="H346" i="23"/>
  <c r="H347" i="23"/>
  <c r="H348" i="23"/>
  <c r="H349" i="23"/>
  <c r="H350" i="23"/>
  <c r="H351" i="23"/>
  <c r="H352" i="23"/>
  <c r="H353" i="23"/>
  <c r="H354" i="23"/>
  <c r="H355" i="23"/>
  <c r="H356" i="23"/>
  <c r="H357" i="23"/>
  <c r="H358" i="23"/>
  <c r="H359" i="23"/>
  <c r="H360" i="23"/>
  <c r="H361" i="23"/>
  <c r="H362" i="23"/>
  <c r="H363" i="23"/>
  <c r="H364" i="23"/>
  <c r="H365" i="23"/>
  <c r="H366" i="23"/>
  <c r="H367" i="23"/>
  <c r="H368" i="23"/>
  <c r="H369" i="23"/>
  <c r="H370" i="23"/>
  <c r="H371" i="23"/>
  <c r="H372" i="23"/>
  <c r="H373" i="23"/>
  <c r="H374" i="23"/>
  <c r="H375" i="23"/>
  <c r="H376" i="23"/>
  <c r="H377" i="23"/>
  <c r="H378" i="23"/>
  <c r="H379" i="23"/>
  <c r="H380" i="23"/>
  <c r="H381" i="23"/>
  <c r="H382" i="23"/>
  <c r="H383" i="23"/>
  <c r="H384" i="23"/>
  <c r="H385" i="23"/>
  <c r="H386" i="23"/>
  <c r="H387" i="23"/>
  <c r="H388" i="23"/>
  <c r="H389" i="23"/>
  <c r="H390" i="23"/>
  <c r="H391" i="23"/>
  <c r="H392" i="23"/>
  <c r="H393" i="23"/>
  <c r="H394" i="23"/>
  <c r="H395" i="23"/>
  <c r="H396" i="23"/>
  <c r="H397" i="23"/>
  <c r="H398" i="23"/>
  <c r="H399" i="23"/>
  <c r="H400" i="23"/>
  <c r="H401" i="23"/>
  <c r="H402" i="23"/>
  <c r="H403" i="23"/>
  <c r="H404" i="23"/>
  <c r="H405" i="23"/>
  <c r="H406" i="23"/>
  <c r="H407" i="23"/>
  <c r="H408" i="23"/>
  <c r="H409" i="23"/>
  <c r="H410" i="23"/>
  <c r="H411" i="23"/>
  <c r="H412" i="23"/>
  <c r="H413" i="23"/>
  <c r="H414" i="23"/>
  <c r="H415" i="23"/>
  <c r="H416" i="23"/>
  <c r="H417" i="23"/>
  <c r="H418" i="23"/>
  <c r="H419" i="23"/>
  <c r="H420" i="23"/>
  <c r="H421" i="23"/>
  <c r="H422" i="23"/>
  <c r="H423" i="23"/>
  <c r="H424" i="23"/>
  <c r="H425" i="23"/>
  <c r="H426" i="23"/>
  <c r="H427" i="23"/>
  <c r="H428" i="23"/>
  <c r="H429" i="23"/>
  <c r="H430" i="23"/>
  <c r="H431" i="23"/>
  <c r="H432" i="23"/>
  <c r="H433" i="23"/>
  <c r="H434" i="23"/>
  <c r="H435" i="23"/>
  <c r="H436" i="23"/>
  <c r="H437" i="23"/>
  <c r="H438" i="23"/>
  <c r="H439" i="23"/>
  <c r="H440" i="23"/>
  <c r="H441" i="23"/>
  <c r="H442" i="23"/>
  <c r="H443" i="23"/>
  <c r="H444" i="23"/>
  <c r="H445" i="23"/>
  <c r="H446" i="23"/>
  <c r="H447" i="23"/>
  <c r="H448" i="23"/>
  <c r="H449" i="23"/>
  <c r="H450" i="23"/>
  <c r="H451" i="23"/>
  <c r="H452" i="23"/>
  <c r="H453" i="23"/>
  <c r="H454" i="23"/>
  <c r="H455" i="23"/>
  <c r="H456" i="23"/>
  <c r="H457" i="23"/>
  <c r="H458" i="23"/>
  <c r="H459" i="23"/>
  <c r="H460" i="23"/>
  <c r="H461" i="23"/>
  <c r="H462" i="23"/>
  <c r="H463" i="23"/>
  <c r="H464" i="23"/>
  <c r="H465" i="23"/>
  <c r="H466" i="23"/>
  <c r="H467" i="23"/>
  <c r="H468" i="23"/>
  <c r="H469" i="23"/>
  <c r="H470" i="23"/>
  <c r="H471" i="23"/>
  <c r="H472" i="23"/>
  <c r="H473" i="23"/>
  <c r="H474" i="23"/>
  <c r="H475" i="23"/>
  <c r="H476" i="23"/>
  <c r="H477" i="23"/>
  <c r="H478" i="23"/>
  <c r="H479" i="23"/>
  <c r="H480" i="23"/>
  <c r="H481" i="23"/>
  <c r="H482" i="23"/>
  <c r="H483" i="23"/>
  <c r="H484" i="23"/>
  <c r="H485" i="23"/>
  <c r="H486" i="23"/>
  <c r="H487" i="23"/>
  <c r="H488" i="23"/>
  <c r="H489" i="23"/>
  <c r="H490" i="23"/>
  <c r="H491" i="23"/>
  <c r="H492" i="23"/>
  <c r="H493" i="23"/>
  <c r="H494" i="23"/>
  <c r="H495" i="23"/>
  <c r="H496" i="23"/>
  <c r="H497" i="23"/>
  <c r="H498" i="23"/>
  <c r="H499" i="23"/>
  <c r="H500" i="23"/>
  <c r="H501" i="23"/>
  <c r="H502" i="23"/>
  <c r="H503" i="23"/>
  <c r="H504" i="23"/>
  <c r="H505" i="23"/>
  <c r="H506" i="23"/>
  <c r="H507" i="23"/>
  <c r="H508" i="23"/>
  <c r="H509" i="23"/>
  <c r="H510" i="23"/>
  <c r="H511" i="23"/>
  <c r="H512" i="23"/>
  <c r="H513" i="23"/>
  <c r="H514" i="23"/>
  <c r="H515" i="23"/>
  <c r="H516" i="23"/>
  <c r="H517" i="23"/>
  <c r="H518" i="23"/>
  <c r="H519" i="23"/>
  <c r="H520" i="23"/>
  <c r="H521" i="23"/>
  <c r="H522" i="23"/>
  <c r="H523" i="23"/>
  <c r="H524" i="23"/>
  <c r="H525" i="23"/>
  <c r="H526" i="23"/>
  <c r="H527" i="23"/>
  <c r="H528" i="23"/>
  <c r="H529" i="23"/>
  <c r="H530" i="23"/>
  <c r="H531" i="23"/>
  <c r="H532" i="23"/>
  <c r="H533" i="23"/>
  <c r="H534" i="23"/>
  <c r="H535" i="23"/>
  <c r="H536" i="23"/>
  <c r="H537" i="23"/>
  <c r="H538" i="23"/>
  <c r="H539" i="23"/>
  <c r="H540" i="23"/>
  <c r="H541" i="23"/>
  <c r="H542" i="23"/>
  <c r="H543" i="23"/>
  <c r="H544" i="23"/>
  <c r="H545" i="23"/>
  <c r="H546" i="23"/>
  <c r="H547" i="23"/>
  <c r="H548" i="23"/>
  <c r="H549" i="23"/>
  <c r="H550" i="23"/>
  <c r="H551" i="23"/>
  <c r="H552" i="23"/>
  <c r="H553" i="23"/>
  <c r="H554" i="23"/>
  <c r="H555" i="23"/>
  <c r="H556" i="23"/>
  <c r="H557" i="23"/>
  <c r="H558" i="23"/>
  <c r="H559" i="23"/>
  <c r="H560" i="23"/>
  <c r="H561" i="23"/>
  <c r="H562" i="23"/>
  <c r="H563" i="23"/>
  <c r="H564" i="23"/>
  <c r="H565" i="23"/>
  <c r="H566" i="23"/>
  <c r="H567" i="23"/>
  <c r="H568" i="23"/>
  <c r="H569" i="23"/>
  <c r="H570" i="23"/>
  <c r="H571" i="23"/>
  <c r="H572" i="23"/>
  <c r="H573" i="23"/>
  <c r="H574" i="23"/>
  <c r="H575" i="23"/>
  <c r="H576" i="23"/>
  <c r="H577" i="23"/>
  <c r="H578" i="23"/>
  <c r="H579" i="23"/>
  <c r="H580" i="23"/>
  <c r="H2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3" i="23"/>
  <c r="K5" i="23"/>
  <c r="L5" i="23" s="1"/>
  <c r="K6" i="23" s="1"/>
  <c r="L6" i="23" s="1"/>
  <c r="K7" i="23" s="1"/>
  <c r="L7" i="23" s="1"/>
  <c r="K8" i="23" s="1"/>
  <c r="L8" i="23" s="1"/>
  <c r="K9" i="23" s="1"/>
  <c r="L9" i="23" s="1"/>
  <c r="K10" i="23" s="1"/>
  <c r="L10" i="23" s="1"/>
  <c r="K11" i="23" s="1"/>
  <c r="L11" i="23" s="1"/>
  <c r="K12" i="23" s="1"/>
  <c r="L12" i="23" s="1"/>
  <c r="K13" i="23" s="1"/>
  <c r="L13" i="23" s="1"/>
  <c r="K14" i="23" s="1"/>
  <c r="L14" i="23" s="1"/>
  <c r="K15" i="23" s="1"/>
  <c r="L15" i="23" s="1"/>
  <c r="K16" i="23" s="1"/>
  <c r="L16" i="23" s="1"/>
  <c r="K17" i="23" s="1"/>
  <c r="L17" i="23" s="1"/>
  <c r="K18" i="23" s="1"/>
  <c r="L18" i="23" s="1"/>
  <c r="K19" i="23" s="1"/>
  <c r="L19" i="23" s="1"/>
  <c r="K20" i="23" s="1"/>
  <c r="L20" i="23" s="1"/>
  <c r="K21" i="23" s="1"/>
  <c r="L21" i="23" s="1"/>
  <c r="K22" i="23" s="1"/>
  <c r="L22" i="23" s="1"/>
  <c r="K23" i="23" s="1"/>
  <c r="L23" i="23" s="1"/>
  <c r="L4" i="23"/>
  <c r="L3" i="23"/>
  <c r="M24" i="20"/>
  <c r="N24" i="20"/>
  <c r="O24" i="20"/>
  <c r="M25" i="20"/>
  <c r="N25" i="20"/>
  <c r="O25" i="20"/>
  <c r="M26" i="20"/>
  <c r="N26" i="20"/>
  <c r="O26" i="20"/>
  <c r="M27" i="20"/>
  <c r="N27" i="20"/>
  <c r="O27" i="20"/>
  <c r="M28" i="20"/>
  <c r="N28" i="20"/>
  <c r="O28" i="20"/>
  <c r="M29" i="20"/>
  <c r="N29" i="20"/>
  <c r="O29" i="20"/>
  <c r="M30" i="20"/>
  <c r="N30" i="20"/>
  <c r="O30" i="20"/>
  <c r="M31" i="20"/>
  <c r="N31" i="20"/>
  <c r="O31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 s="1"/>
  <c r="L30" i="20" s="1"/>
  <c r="K31" i="20" s="1"/>
  <c r="L31" i="20" s="1"/>
  <c r="K5" i="20"/>
  <c r="L5" i="20" s="1"/>
  <c r="K6" i="20" s="1"/>
  <c r="L6" i="20" s="1"/>
  <c r="K7" i="20" s="1"/>
  <c r="L7" i="20" s="1"/>
  <c r="K8" i="20" s="1"/>
  <c r="L8" i="20" s="1"/>
  <c r="K9" i="20" s="1"/>
  <c r="L9" i="20" s="1"/>
  <c r="K10" i="20" s="1"/>
  <c r="L10" i="20" s="1"/>
  <c r="K11" i="20" s="1"/>
  <c r="L11" i="20" s="1"/>
  <c r="K12" i="20" s="1"/>
  <c r="L12" i="20" s="1"/>
  <c r="K13" i="20" s="1"/>
  <c r="L13" i="20" s="1"/>
  <c r="K14" i="20" s="1"/>
  <c r="L14" i="20" s="1"/>
  <c r="K15" i="20" s="1"/>
  <c r="L15" i="20" s="1"/>
  <c r="K16" i="20" s="1"/>
  <c r="L16" i="20" s="1"/>
  <c r="K17" i="20" s="1"/>
  <c r="L17" i="20" s="1"/>
  <c r="K18" i="20" s="1"/>
  <c r="L18" i="20" s="1"/>
  <c r="K19" i="20" s="1"/>
  <c r="L19" i="20" s="1"/>
  <c r="K20" i="20" s="1"/>
  <c r="L20" i="20" s="1"/>
  <c r="K21" i="20" s="1"/>
  <c r="L21" i="20" s="1"/>
  <c r="K22" i="20" s="1"/>
  <c r="L22" i="20" s="1"/>
  <c r="K23" i="20" s="1"/>
  <c r="L23" i="20" s="1"/>
  <c r="L4" i="20"/>
  <c r="L3" i="20"/>
  <c r="K4" i="20"/>
  <c r="O3" i="23"/>
  <c r="N3" i="23"/>
  <c r="M3" i="23"/>
  <c r="K4" i="23"/>
  <c r="K124" i="6"/>
  <c r="K110" i="6"/>
  <c r="L110" i="6" s="1"/>
  <c r="K102" i="6"/>
  <c r="J102" i="6"/>
  <c r="K98" i="6"/>
  <c r="J94" i="6"/>
  <c r="K93" i="6"/>
  <c r="L79" i="6"/>
  <c r="L80" i="6"/>
  <c r="L81" i="6"/>
  <c r="L82" i="6"/>
  <c r="L83" i="6"/>
  <c r="AE49" i="17" s="1"/>
  <c r="L84" i="6"/>
  <c r="L85" i="6"/>
  <c r="L86" i="6"/>
  <c r="L87" i="6"/>
  <c r="AE51" i="17" s="1"/>
  <c r="L88" i="6"/>
  <c r="AE52" i="17" s="1"/>
  <c r="L89" i="6"/>
  <c r="L90" i="6"/>
  <c r="AE53" i="17" s="1"/>
  <c r="L91" i="6"/>
  <c r="L92" i="6"/>
  <c r="L93" i="6"/>
  <c r="L94" i="6"/>
  <c r="L95" i="6"/>
  <c r="L96" i="6"/>
  <c r="L97" i="6"/>
  <c r="L98" i="6"/>
  <c r="L99" i="6"/>
  <c r="AE59" i="17" s="1"/>
  <c r="L100" i="6"/>
  <c r="AE60" i="17" s="1"/>
  <c r="L101" i="6"/>
  <c r="L102" i="6"/>
  <c r="AE61" i="17" s="1"/>
  <c r="L103" i="6"/>
  <c r="L104" i="6"/>
  <c r="L105" i="6"/>
  <c r="L106" i="6"/>
  <c r="L107" i="6"/>
  <c r="L108" i="6"/>
  <c r="L109" i="6"/>
  <c r="L111" i="6"/>
  <c r="AE67" i="17" s="1"/>
  <c r="L112" i="6"/>
  <c r="L113" i="6"/>
  <c r="L114" i="6"/>
  <c r="AE68" i="17" s="1"/>
  <c r="L115" i="6"/>
  <c r="L116" i="6"/>
  <c r="L117" i="6"/>
  <c r="L118" i="6"/>
  <c r="L119" i="6"/>
  <c r="L120" i="6"/>
  <c r="L121" i="6"/>
  <c r="L122" i="6"/>
  <c r="L123" i="6"/>
  <c r="L124" i="6"/>
  <c r="L78" i="6"/>
  <c r="L73" i="6"/>
  <c r="L74" i="6"/>
  <c r="L75" i="6"/>
  <c r="L76" i="6"/>
  <c r="L72" i="6"/>
  <c r="L67" i="6"/>
  <c r="L68" i="6"/>
  <c r="L69" i="6"/>
  <c r="L70" i="6"/>
  <c r="L66" i="6"/>
  <c r="K64" i="6"/>
  <c r="L64" i="6" s="1"/>
  <c r="AE62" i="17" s="1"/>
  <c r="L55" i="6"/>
  <c r="AE31" i="17" s="1"/>
  <c r="L56" i="6"/>
  <c r="AE32" i="17" s="1"/>
  <c r="L57" i="6"/>
  <c r="L58" i="6"/>
  <c r="L59" i="6"/>
  <c r="AE35" i="17" s="1"/>
  <c r="L60" i="6"/>
  <c r="AE36" i="17" s="1"/>
  <c r="L61" i="6"/>
  <c r="AE37" i="17" s="1"/>
  <c r="L62" i="6"/>
  <c r="AE38" i="17" s="1"/>
  <c r="L63" i="6"/>
  <c r="L54" i="6"/>
  <c r="AE30" i="17" s="1"/>
  <c r="L50" i="6"/>
  <c r="L51" i="6"/>
  <c r="L49" i="6"/>
  <c r="AE28" i="17" s="1"/>
  <c r="L45" i="6"/>
  <c r="L46" i="6"/>
  <c r="AE26" i="17" s="1"/>
  <c r="L47" i="6"/>
  <c r="J44" i="6"/>
  <c r="K44" i="6" s="1"/>
  <c r="K39" i="6"/>
  <c r="L39" i="6" s="1"/>
  <c r="K11" i="6"/>
  <c r="M11" i="6" s="1"/>
  <c r="U12" i="3" s="1"/>
  <c r="L4" i="6"/>
  <c r="L5" i="6"/>
  <c r="AE4" i="17" s="1"/>
  <c r="L6" i="6"/>
  <c r="AE5" i="17" s="1"/>
  <c r="L7" i="6"/>
  <c r="L8" i="6"/>
  <c r="L9" i="6"/>
  <c r="L10" i="6"/>
  <c r="AE9" i="17" s="1"/>
  <c r="L12" i="6"/>
  <c r="AE10" i="17" s="1"/>
  <c r="L13" i="6"/>
  <c r="AE11" i="17" s="1"/>
  <c r="L14" i="6"/>
  <c r="L15" i="6"/>
  <c r="L16" i="6"/>
  <c r="L17" i="6"/>
  <c r="L18" i="6"/>
  <c r="AE13" i="17" s="1"/>
  <c r="L19" i="6"/>
  <c r="L20" i="6"/>
  <c r="AE14" i="17" s="1"/>
  <c r="L21" i="6"/>
  <c r="L22" i="6"/>
  <c r="L23" i="6"/>
  <c r="AE15" i="17" s="1"/>
  <c r="L24" i="6"/>
  <c r="L25" i="6"/>
  <c r="L26" i="6"/>
  <c r="AE16" i="17" s="1"/>
  <c r="L27" i="6"/>
  <c r="L28" i="6"/>
  <c r="L29" i="6"/>
  <c r="L30" i="6"/>
  <c r="AE17" i="17" s="1"/>
  <c r="L31" i="6"/>
  <c r="AE18" i="17" s="1"/>
  <c r="L32" i="6"/>
  <c r="L33" i="6"/>
  <c r="L34" i="6"/>
  <c r="AE20" i="17" s="1"/>
  <c r="L35" i="6"/>
  <c r="AE21" i="17" s="1"/>
  <c r="L36" i="6"/>
  <c r="L37" i="6"/>
  <c r="L38" i="6"/>
  <c r="AE22" i="17" s="1"/>
  <c r="L40" i="6"/>
  <c r="AE23" i="17" s="1"/>
  <c r="L41" i="6"/>
  <c r="L42" i="6"/>
  <c r="AE24" i="17" s="1"/>
  <c r="L3" i="6"/>
  <c r="C578" i="22"/>
  <c r="D578" i="22"/>
  <c r="E578" i="22"/>
  <c r="F578" i="22"/>
  <c r="C579" i="22"/>
  <c r="D579" i="22"/>
  <c r="E579" i="22"/>
  <c r="F579" i="22"/>
  <c r="C580" i="22"/>
  <c r="E580" i="22" s="1"/>
  <c r="D580" i="22"/>
  <c r="C581" i="22"/>
  <c r="D581" i="22"/>
  <c r="E581" i="22"/>
  <c r="F581" i="22"/>
  <c r="C582" i="22"/>
  <c r="D582" i="22"/>
  <c r="E582" i="22"/>
  <c r="F582" i="22"/>
  <c r="C583" i="22"/>
  <c r="D583" i="22"/>
  <c r="E583" i="22"/>
  <c r="F583" i="22"/>
  <c r="C584" i="22"/>
  <c r="D584" i="22"/>
  <c r="E584" i="22"/>
  <c r="F584" i="22"/>
  <c r="C585" i="22"/>
  <c r="E585" i="22" s="1"/>
  <c r="D585" i="22"/>
  <c r="C586" i="22"/>
  <c r="D586" i="22"/>
  <c r="E586" i="22"/>
  <c r="F586" i="22"/>
  <c r="C587" i="22"/>
  <c r="F587" i="22" s="1"/>
  <c r="D587" i="22"/>
  <c r="E587" i="22"/>
  <c r="C588" i="22"/>
  <c r="D588" i="22"/>
  <c r="E588" i="22"/>
  <c r="F588" i="22"/>
  <c r="C589" i="22"/>
  <c r="D589" i="22"/>
  <c r="E589" i="22"/>
  <c r="F589" i="22"/>
  <c r="C590" i="22"/>
  <c r="D590" i="22"/>
  <c r="E590" i="22"/>
  <c r="F590" i="22"/>
  <c r="C591" i="22"/>
  <c r="D591" i="22"/>
  <c r="E591" i="22"/>
  <c r="F591" i="22"/>
  <c r="C592" i="22"/>
  <c r="E592" i="22" s="1"/>
  <c r="D592" i="22"/>
  <c r="C593" i="22"/>
  <c r="D593" i="22"/>
  <c r="E593" i="22"/>
  <c r="F593" i="22"/>
  <c r="C594" i="22"/>
  <c r="D594" i="22"/>
  <c r="E594" i="22"/>
  <c r="F594" i="22"/>
  <c r="C595" i="22"/>
  <c r="D595" i="22"/>
  <c r="E595" i="22"/>
  <c r="F595" i="22"/>
  <c r="C596" i="22"/>
  <c r="D596" i="22"/>
  <c r="E596" i="22"/>
  <c r="F596" i="22"/>
  <c r="C597" i="22"/>
  <c r="E597" i="22" s="1"/>
  <c r="D597" i="22"/>
  <c r="C598" i="22"/>
  <c r="D598" i="22"/>
  <c r="E598" i="22"/>
  <c r="F598" i="22"/>
  <c r="C599" i="22"/>
  <c r="F599" i="22" s="1"/>
  <c r="D599" i="22"/>
  <c r="E599" i="22"/>
  <c r="C600" i="22"/>
  <c r="D600" i="22"/>
  <c r="E600" i="22"/>
  <c r="F600" i="22"/>
  <c r="C601" i="22"/>
  <c r="D601" i="22"/>
  <c r="E601" i="22"/>
  <c r="F601" i="22"/>
  <c r="C602" i="22"/>
  <c r="D602" i="22"/>
  <c r="E602" i="22"/>
  <c r="F602" i="22"/>
  <c r="C603" i="22"/>
  <c r="D603" i="22"/>
  <c r="E603" i="22"/>
  <c r="F603" i="22"/>
  <c r="C604" i="22"/>
  <c r="E604" i="22" s="1"/>
  <c r="D604" i="22"/>
  <c r="C605" i="22"/>
  <c r="D605" i="22"/>
  <c r="E605" i="22"/>
  <c r="F605" i="22"/>
  <c r="C606" i="22"/>
  <c r="D606" i="22"/>
  <c r="E606" i="22"/>
  <c r="F606" i="22"/>
  <c r="C607" i="22"/>
  <c r="D607" i="22"/>
  <c r="E607" i="22"/>
  <c r="F607" i="22"/>
  <c r="C608" i="22"/>
  <c r="D608" i="22"/>
  <c r="E608" i="22"/>
  <c r="F608" i="22"/>
  <c r="C609" i="22"/>
  <c r="D609" i="22"/>
  <c r="C610" i="22"/>
  <c r="D610" i="22"/>
  <c r="E610" i="22"/>
  <c r="F610" i="22"/>
  <c r="C611" i="22"/>
  <c r="F611" i="22" s="1"/>
  <c r="D611" i="22"/>
  <c r="E611" i="22"/>
  <c r="C612" i="22"/>
  <c r="D612" i="22"/>
  <c r="E612" i="22"/>
  <c r="F612" i="22"/>
  <c r="C613" i="22"/>
  <c r="D613" i="22"/>
  <c r="E613" i="22"/>
  <c r="F613" i="22"/>
  <c r="C614" i="22"/>
  <c r="D614" i="22"/>
  <c r="E614" i="22"/>
  <c r="F614" i="22"/>
  <c r="C615" i="22"/>
  <c r="D615" i="22"/>
  <c r="E615" i="22"/>
  <c r="F615" i="22"/>
  <c r="C616" i="22"/>
  <c r="E616" i="22" s="1"/>
  <c r="D616" i="22"/>
  <c r="C617" i="22"/>
  <c r="D617" i="22"/>
  <c r="E617" i="22"/>
  <c r="F617" i="22"/>
  <c r="C618" i="22"/>
  <c r="D618" i="22"/>
  <c r="E618" i="22"/>
  <c r="F618" i="22"/>
  <c r="C619" i="22"/>
  <c r="D619" i="22"/>
  <c r="E619" i="22"/>
  <c r="F619" i="22"/>
  <c r="C620" i="22"/>
  <c r="D620" i="22"/>
  <c r="E620" i="22"/>
  <c r="F620" i="22"/>
  <c r="C621" i="22"/>
  <c r="E621" i="22" s="1"/>
  <c r="D621" i="22"/>
  <c r="C622" i="22"/>
  <c r="D622" i="22"/>
  <c r="E622" i="22"/>
  <c r="F622" i="22"/>
  <c r="C623" i="22"/>
  <c r="F623" i="22" s="1"/>
  <c r="D623" i="22"/>
  <c r="E623" i="22"/>
  <c r="C624" i="22"/>
  <c r="D624" i="22"/>
  <c r="E624" i="22"/>
  <c r="F624" i="22"/>
  <c r="C625" i="22"/>
  <c r="D625" i="22"/>
  <c r="E625" i="22"/>
  <c r="F625" i="22"/>
  <c r="C626" i="22"/>
  <c r="D626" i="22"/>
  <c r="E626" i="22"/>
  <c r="F626" i="22"/>
  <c r="C627" i="22"/>
  <c r="D627" i="22"/>
  <c r="E627" i="22"/>
  <c r="F627" i="22"/>
  <c r="C628" i="22"/>
  <c r="E628" i="22" s="1"/>
  <c r="D628" i="22"/>
  <c r="C629" i="22"/>
  <c r="D629" i="22"/>
  <c r="E629" i="22"/>
  <c r="F629" i="22"/>
  <c r="C630" i="22"/>
  <c r="D630" i="22"/>
  <c r="E630" i="22"/>
  <c r="F630" i="22"/>
  <c r="C631" i="22"/>
  <c r="D631" i="22"/>
  <c r="E631" i="22"/>
  <c r="F631" i="22"/>
  <c r="C632" i="22"/>
  <c r="D632" i="22"/>
  <c r="E632" i="22"/>
  <c r="F632" i="22"/>
  <c r="C633" i="22"/>
  <c r="E633" i="22" s="1"/>
  <c r="D633" i="22"/>
  <c r="C634" i="22"/>
  <c r="D634" i="22"/>
  <c r="E634" i="22"/>
  <c r="F634" i="22"/>
  <c r="C635" i="22"/>
  <c r="F635" i="22" s="1"/>
  <c r="D635" i="22"/>
  <c r="E635" i="22"/>
  <c r="C636" i="22"/>
  <c r="D636" i="22"/>
  <c r="E636" i="22"/>
  <c r="F636" i="22"/>
  <c r="C637" i="22"/>
  <c r="D637" i="22"/>
  <c r="E637" i="22"/>
  <c r="F637" i="22"/>
  <c r="C638" i="22"/>
  <c r="D638" i="22"/>
  <c r="E638" i="22"/>
  <c r="F638" i="22"/>
  <c r="C639" i="22"/>
  <c r="D639" i="22"/>
  <c r="E639" i="22"/>
  <c r="F639" i="22"/>
  <c r="C640" i="22"/>
  <c r="E640" i="22" s="1"/>
  <c r="D640" i="22"/>
  <c r="C641" i="22"/>
  <c r="D641" i="22"/>
  <c r="E641" i="22"/>
  <c r="F641" i="22"/>
  <c r="C642" i="22"/>
  <c r="D642" i="22"/>
  <c r="E642" i="22"/>
  <c r="F642" i="22"/>
  <c r="C643" i="22"/>
  <c r="D643" i="22"/>
  <c r="E643" i="22"/>
  <c r="F643" i="22"/>
  <c r="C644" i="22"/>
  <c r="D644" i="22"/>
  <c r="E644" i="22"/>
  <c r="F644" i="22"/>
  <c r="C645" i="22"/>
  <c r="E645" i="22" s="1"/>
  <c r="D645" i="22"/>
  <c r="C646" i="22"/>
  <c r="D646" i="22"/>
  <c r="E646" i="22"/>
  <c r="F646" i="22"/>
  <c r="C647" i="22"/>
  <c r="F647" i="22" s="1"/>
  <c r="D647" i="22"/>
  <c r="E647" i="22"/>
  <c r="C648" i="22"/>
  <c r="D648" i="22"/>
  <c r="E648" i="22"/>
  <c r="F648" i="22"/>
  <c r="C649" i="22"/>
  <c r="D649" i="22"/>
  <c r="E649" i="22"/>
  <c r="F649" i="22"/>
  <c r="E3" i="22"/>
  <c r="F3" i="22"/>
  <c r="E4" i="22"/>
  <c r="F4" i="22"/>
  <c r="E5" i="22"/>
  <c r="F5" i="22"/>
  <c r="E6" i="22"/>
  <c r="F6" i="22"/>
  <c r="E7" i="22"/>
  <c r="F7" i="22"/>
  <c r="E8" i="22"/>
  <c r="F8" i="22"/>
  <c r="E9" i="22"/>
  <c r="F9" i="22"/>
  <c r="E10" i="22"/>
  <c r="F10" i="22"/>
  <c r="E11" i="22"/>
  <c r="F11" i="22"/>
  <c r="E12" i="22"/>
  <c r="F12" i="22"/>
  <c r="E13" i="22"/>
  <c r="F13" i="22"/>
  <c r="E14" i="22"/>
  <c r="F14" i="22"/>
  <c r="E15" i="22"/>
  <c r="F15" i="22"/>
  <c r="E16" i="22"/>
  <c r="F16" i="22"/>
  <c r="E17" i="22"/>
  <c r="F17" i="22"/>
  <c r="E18" i="22"/>
  <c r="F18" i="22"/>
  <c r="E19" i="22"/>
  <c r="F19" i="22"/>
  <c r="E20" i="22"/>
  <c r="F20" i="22"/>
  <c r="E21" i="22"/>
  <c r="F21" i="22"/>
  <c r="E22" i="22"/>
  <c r="F22" i="22"/>
  <c r="E23" i="22"/>
  <c r="F23" i="22"/>
  <c r="E24" i="22"/>
  <c r="F24" i="22"/>
  <c r="E25" i="22"/>
  <c r="F25" i="22"/>
  <c r="E26" i="22"/>
  <c r="F26" i="22"/>
  <c r="E27" i="22"/>
  <c r="F27" i="22"/>
  <c r="E28" i="22"/>
  <c r="F28" i="22"/>
  <c r="E29" i="22"/>
  <c r="F29" i="22"/>
  <c r="E30" i="22"/>
  <c r="F30" i="22"/>
  <c r="E31" i="22"/>
  <c r="F31" i="22"/>
  <c r="E32" i="22"/>
  <c r="F32" i="22"/>
  <c r="E33" i="22"/>
  <c r="F33" i="22"/>
  <c r="E34" i="22"/>
  <c r="F34" i="22"/>
  <c r="E35" i="22"/>
  <c r="F35" i="22"/>
  <c r="E36" i="22"/>
  <c r="F36" i="22"/>
  <c r="E37" i="22"/>
  <c r="F37" i="22"/>
  <c r="E38" i="22"/>
  <c r="F38" i="22"/>
  <c r="E39" i="22"/>
  <c r="F39" i="22"/>
  <c r="E40" i="22"/>
  <c r="F40" i="22"/>
  <c r="E41" i="22"/>
  <c r="F41" i="22"/>
  <c r="E42" i="22"/>
  <c r="F42" i="22"/>
  <c r="E43" i="22"/>
  <c r="F43" i="22"/>
  <c r="E44" i="22"/>
  <c r="F44" i="22"/>
  <c r="E45" i="22"/>
  <c r="F45" i="22"/>
  <c r="E46" i="22"/>
  <c r="F46" i="22"/>
  <c r="E47" i="22"/>
  <c r="F47" i="22"/>
  <c r="E48" i="22"/>
  <c r="F48" i="22"/>
  <c r="E49" i="22"/>
  <c r="F49" i="22"/>
  <c r="E50" i="22"/>
  <c r="F50" i="22"/>
  <c r="E51" i="22"/>
  <c r="F51" i="22"/>
  <c r="E52" i="22"/>
  <c r="F52" i="22"/>
  <c r="E53" i="22"/>
  <c r="F53" i="22"/>
  <c r="E54" i="22"/>
  <c r="F54" i="22"/>
  <c r="E55" i="22"/>
  <c r="F55" i="22"/>
  <c r="E56" i="22"/>
  <c r="F56" i="22"/>
  <c r="E57" i="22"/>
  <c r="F57" i="22"/>
  <c r="E58" i="22"/>
  <c r="F58" i="22"/>
  <c r="E59" i="22"/>
  <c r="F59" i="22"/>
  <c r="E60" i="22"/>
  <c r="F60" i="22"/>
  <c r="E61" i="22"/>
  <c r="F61" i="22"/>
  <c r="E62" i="22"/>
  <c r="F62" i="22"/>
  <c r="E63" i="22"/>
  <c r="F63" i="22"/>
  <c r="E64" i="22"/>
  <c r="F64" i="22"/>
  <c r="E65" i="22"/>
  <c r="F65" i="22"/>
  <c r="E66" i="22"/>
  <c r="F66" i="22"/>
  <c r="E67" i="22"/>
  <c r="F67" i="22"/>
  <c r="E68" i="22"/>
  <c r="F68" i="22"/>
  <c r="E69" i="22"/>
  <c r="F69" i="22"/>
  <c r="E70" i="22"/>
  <c r="F70" i="22"/>
  <c r="E71" i="22"/>
  <c r="F71" i="22"/>
  <c r="E72" i="22"/>
  <c r="F72" i="22"/>
  <c r="E73" i="22"/>
  <c r="F73" i="22"/>
  <c r="E74" i="22"/>
  <c r="F74" i="22"/>
  <c r="E75" i="22"/>
  <c r="F75" i="22"/>
  <c r="E76" i="22"/>
  <c r="F76" i="22"/>
  <c r="E77" i="22"/>
  <c r="F77" i="22"/>
  <c r="E78" i="22"/>
  <c r="F78" i="22"/>
  <c r="E79" i="22"/>
  <c r="F79" i="22"/>
  <c r="E80" i="22"/>
  <c r="F80" i="22"/>
  <c r="E81" i="22"/>
  <c r="F81" i="22"/>
  <c r="E82" i="22"/>
  <c r="F82" i="22"/>
  <c r="E83" i="22"/>
  <c r="F83" i="22"/>
  <c r="E84" i="22"/>
  <c r="F84" i="22"/>
  <c r="E85" i="22"/>
  <c r="F85" i="22"/>
  <c r="E86" i="22"/>
  <c r="F86" i="22"/>
  <c r="E87" i="22"/>
  <c r="F87" i="22"/>
  <c r="E88" i="22"/>
  <c r="F88" i="22"/>
  <c r="E89" i="22"/>
  <c r="F89" i="22"/>
  <c r="E90" i="22"/>
  <c r="F90" i="22"/>
  <c r="E91" i="22"/>
  <c r="F91" i="22"/>
  <c r="E92" i="22"/>
  <c r="F92" i="22"/>
  <c r="E93" i="22"/>
  <c r="F93" i="22"/>
  <c r="E94" i="22"/>
  <c r="F94" i="22"/>
  <c r="E95" i="22"/>
  <c r="F95" i="22"/>
  <c r="E96" i="22"/>
  <c r="F96" i="22"/>
  <c r="E97" i="22"/>
  <c r="F97" i="22"/>
  <c r="E98" i="22"/>
  <c r="F98" i="22"/>
  <c r="E99" i="22"/>
  <c r="F99" i="22"/>
  <c r="E100" i="22"/>
  <c r="F100" i="22"/>
  <c r="E101" i="22"/>
  <c r="F101" i="22"/>
  <c r="E102" i="22"/>
  <c r="F102" i="22"/>
  <c r="E103" i="22"/>
  <c r="F103" i="22"/>
  <c r="E104" i="22"/>
  <c r="F104" i="22"/>
  <c r="E105" i="22"/>
  <c r="F105" i="22"/>
  <c r="E106" i="22"/>
  <c r="F106" i="22"/>
  <c r="E107" i="22"/>
  <c r="F107" i="22"/>
  <c r="E108" i="22"/>
  <c r="F108" i="22"/>
  <c r="E109" i="22"/>
  <c r="F109" i="22"/>
  <c r="E110" i="22"/>
  <c r="F110" i="22"/>
  <c r="E111" i="22"/>
  <c r="F111" i="22"/>
  <c r="E112" i="22"/>
  <c r="F112" i="22"/>
  <c r="E113" i="22"/>
  <c r="F113" i="22"/>
  <c r="E114" i="22"/>
  <c r="F114" i="22"/>
  <c r="E115" i="22"/>
  <c r="F115" i="22"/>
  <c r="E116" i="22"/>
  <c r="F116" i="22"/>
  <c r="E117" i="22"/>
  <c r="F117" i="22"/>
  <c r="E118" i="22"/>
  <c r="F118" i="22"/>
  <c r="E119" i="22"/>
  <c r="F119" i="22"/>
  <c r="E120" i="22"/>
  <c r="F120" i="22"/>
  <c r="E121" i="22"/>
  <c r="F121" i="22"/>
  <c r="E122" i="22"/>
  <c r="F122" i="22"/>
  <c r="E123" i="22"/>
  <c r="F123" i="22"/>
  <c r="E124" i="22"/>
  <c r="F124" i="22"/>
  <c r="E125" i="22"/>
  <c r="F125" i="22"/>
  <c r="E126" i="22"/>
  <c r="F126" i="22"/>
  <c r="E127" i="22"/>
  <c r="F127" i="22"/>
  <c r="E128" i="22"/>
  <c r="F128" i="22"/>
  <c r="E129" i="22"/>
  <c r="F129" i="22"/>
  <c r="E130" i="22"/>
  <c r="F130" i="22"/>
  <c r="E131" i="22"/>
  <c r="F131" i="22"/>
  <c r="E132" i="22"/>
  <c r="F132" i="22"/>
  <c r="E133" i="22"/>
  <c r="F133" i="22"/>
  <c r="E134" i="22"/>
  <c r="F134" i="22"/>
  <c r="E135" i="22"/>
  <c r="F135" i="22"/>
  <c r="E136" i="22"/>
  <c r="F136" i="22"/>
  <c r="E137" i="22"/>
  <c r="F137" i="22"/>
  <c r="E138" i="22"/>
  <c r="F138" i="22"/>
  <c r="E139" i="22"/>
  <c r="F139" i="22"/>
  <c r="E140" i="22"/>
  <c r="F140" i="22"/>
  <c r="E141" i="22"/>
  <c r="F141" i="22"/>
  <c r="E142" i="22"/>
  <c r="F142" i="22"/>
  <c r="E143" i="22"/>
  <c r="F143" i="22"/>
  <c r="E144" i="22"/>
  <c r="F144" i="22"/>
  <c r="E145" i="22"/>
  <c r="F145" i="22"/>
  <c r="E146" i="22"/>
  <c r="F146" i="22"/>
  <c r="E147" i="22"/>
  <c r="F147" i="22"/>
  <c r="E148" i="22"/>
  <c r="F148" i="22"/>
  <c r="E149" i="22"/>
  <c r="F149" i="22"/>
  <c r="E150" i="22"/>
  <c r="F150" i="22"/>
  <c r="E151" i="22"/>
  <c r="F151" i="22"/>
  <c r="E152" i="22"/>
  <c r="F152" i="22"/>
  <c r="E153" i="22"/>
  <c r="F153" i="22"/>
  <c r="E154" i="22"/>
  <c r="F154" i="22"/>
  <c r="E155" i="22"/>
  <c r="F155" i="22"/>
  <c r="E156" i="22"/>
  <c r="F156" i="22"/>
  <c r="E157" i="22"/>
  <c r="F157" i="22"/>
  <c r="E158" i="22"/>
  <c r="F158" i="22"/>
  <c r="E159" i="22"/>
  <c r="F159" i="22"/>
  <c r="E160" i="22"/>
  <c r="F160" i="22"/>
  <c r="E161" i="22"/>
  <c r="F161" i="22"/>
  <c r="E162" i="22"/>
  <c r="F162" i="22"/>
  <c r="E163" i="22"/>
  <c r="F163" i="22"/>
  <c r="E164" i="22"/>
  <c r="F164" i="22"/>
  <c r="E165" i="22"/>
  <c r="F165" i="22"/>
  <c r="E166" i="22"/>
  <c r="F166" i="22"/>
  <c r="E167" i="22"/>
  <c r="F167" i="22"/>
  <c r="E168" i="22"/>
  <c r="F168" i="22"/>
  <c r="E169" i="22"/>
  <c r="F169" i="22"/>
  <c r="E170" i="22"/>
  <c r="F170" i="22"/>
  <c r="E171" i="22"/>
  <c r="F171" i="22"/>
  <c r="E172" i="22"/>
  <c r="F172" i="22"/>
  <c r="E173" i="22"/>
  <c r="F173" i="22"/>
  <c r="E174" i="22"/>
  <c r="F174" i="22"/>
  <c r="E175" i="22"/>
  <c r="F175" i="22"/>
  <c r="E176" i="22"/>
  <c r="F176" i="22"/>
  <c r="E177" i="22"/>
  <c r="F177" i="22"/>
  <c r="E178" i="22"/>
  <c r="F178" i="22"/>
  <c r="E179" i="22"/>
  <c r="F179" i="22"/>
  <c r="E180" i="22"/>
  <c r="F180" i="22"/>
  <c r="E181" i="22"/>
  <c r="F181" i="22"/>
  <c r="E182" i="22"/>
  <c r="F182" i="22"/>
  <c r="E183" i="22"/>
  <c r="F183" i="22"/>
  <c r="E184" i="22"/>
  <c r="F184" i="22"/>
  <c r="E185" i="22"/>
  <c r="F185" i="22"/>
  <c r="E186" i="22"/>
  <c r="F186" i="22"/>
  <c r="E187" i="22"/>
  <c r="F187" i="22"/>
  <c r="E188" i="22"/>
  <c r="F188" i="22"/>
  <c r="E189" i="22"/>
  <c r="F189" i="22"/>
  <c r="E190" i="22"/>
  <c r="F190" i="22"/>
  <c r="E191" i="22"/>
  <c r="F191" i="22"/>
  <c r="E192" i="22"/>
  <c r="F192" i="22"/>
  <c r="E193" i="22"/>
  <c r="F193" i="22"/>
  <c r="E194" i="22"/>
  <c r="F194" i="22"/>
  <c r="E195" i="22"/>
  <c r="F195" i="22"/>
  <c r="E196" i="22"/>
  <c r="F196" i="22"/>
  <c r="E197" i="22"/>
  <c r="F197" i="22"/>
  <c r="E198" i="22"/>
  <c r="F198" i="22"/>
  <c r="E199" i="22"/>
  <c r="F199" i="22"/>
  <c r="E200" i="22"/>
  <c r="F200" i="22"/>
  <c r="E201" i="22"/>
  <c r="F201" i="22"/>
  <c r="E202" i="22"/>
  <c r="F202" i="22"/>
  <c r="E203" i="22"/>
  <c r="F203" i="22"/>
  <c r="E204" i="22"/>
  <c r="F204" i="22"/>
  <c r="E205" i="22"/>
  <c r="F205" i="22"/>
  <c r="E206" i="22"/>
  <c r="F206" i="22"/>
  <c r="E207" i="22"/>
  <c r="F207" i="22"/>
  <c r="E208" i="22"/>
  <c r="F208" i="22"/>
  <c r="E209" i="22"/>
  <c r="F209" i="22"/>
  <c r="E210" i="22"/>
  <c r="F210" i="22"/>
  <c r="E211" i="22"/>
  <c r="F211" i="22"/>
  <c r="E212" i="22"/>
  <c r="F212" i="22"/>
  <c r="E213" i="22"/>
  <c r="F213" i="22"/>
  <c r="E214" i="22"/>
  <c r="F214" i="22"/>
  <c r="E215" i="22"/>
  <c r="F215" i="22"/>
  <c r="E216" i="22"/>
  <c r="F216" i="22"/>
  <c r="E217" i="22"/>
  <c r="F217" i="22"/>
  <c r="E218" i="22"/>
  <c r="F218" i="22"/>
  <c r="E219" i="22"/>
  <c r="F219" i="22"/>
  <c r="E220" i="22"/>
  <c r="F220" i="22"/>
  <c r="E221" i="22"/>
  <c r="F221" i="22"/>
  <c r="E222" i="22"/>
  <c r="F222" i="22"/>
  <c r="E223" i="22"/>
  <c r="F223" i="22"/>
  <c r="E224" i="22"/>
  <c r="F224" i="22"/>
  <c r="E225" i="22"/>
  <c r="F225" i="22"/>
  <c r="E226" i="22"/>
  <c r="F226" i="22"/>
  <c r="E227" i="22"/>
  <c r="F227" i="22"/>
  <c r="E228" i="22"/>
  <c r="F228" i="22"/>
  <c r="E229" i="22"/>
  <c r="F229" i="22"/>
  <c r="E230" i="22"/>
  <c r="F230" i="22"/>
  <c r="E231" i="22"/>
  <c r="F231" i="22"/>
  <c r="E232" i="22"/>
  <c r="F232" i="22"/>
  <c r="E233" i="22"/>
  <c r="F233" i="22"/>
  <c r="E234" i="22"/>
  <c r="F234" i="22"/>
  <c r="E235" i="22"/>
  <c r="F235" i="22"/>
  <c r="E236" i="22"/>
  <c r="F236" i="22"/>
  <c r="E237" i="22"/>
  <c r="F237" i="22"/>
  <c r="E238" i="22"/>
  <c r="F238" i="22"/>
  <c r="E239" i="22"/>
  <c r="F239" i="22"/>
  <c r="E240" i="22"/>
  <c r="F240" i="22"/>
  <c r="E241" i="22"/>
  <c r="F241" i="22"/>
  <c r="E242" i="22"/>
  <c r="F242" i="22"/>
  <c r="E243" i="22"/>
  <c r="F243" i="22"/>
  <c r="E244" i="22"/>
  <c r="F244" i="22"/>
  <c r="E245" i="22"/>
  <c r="F245" i="22"/>
  <c r="E246" i="22"/>
  <c r="F246" i="22"/>
  <c r="E247" i="22"/>
  <c r="F247" i="22"/>
  <c r="E248" i="22"/>
  <c r="F248" i="22"/>
  <c r="E249" i="22"/>
  <c r="F249" i="22"/>
  <c r="E250" i="22"/>
  <c r="F250" i="22"/>
  <c r="E251" i="22"/>
  <c r="F251" i="22"/>
  <c r="E252" i="22"/>
  <c r="F252" i="22"/>
  <c r="E253" i="22"/>
  <c r="F253" i="22"/>
  <c r="E254" i="22"/>
  <c r="F254" i="22"/>
  <c r="E255" i="22"/>
  <c r="F255" i="22"/>
  <c r="E256" i="22"/>
  <c r="F256" i="22"/>
  <c r="E257" i="22"/>
  <c r="F257" i="22"/>
  <c r="E258" i="22"/>
  <c r="F258" i="22"/>
  <c r="E259" i="22"/>
  <c r="F259" i="22"/>
  <c r="E260" i="22"/>
  <c r="F260" i="22"/>
  <c r="E261" i="22"/>
  <c r="F261" i="22"/>
  <c r="E262" i="22"/>
  <c r="F262" i="22"/>
  <c r="E263" i="22"/>
  <c r="F263" i="22"/>
  <c r="E264" i="22"/>
  <c r="F264" i="22"/>
  <c r="E265" i="22"/>
  <c r="F265" i="22"/>
  <c r="E266" i="22"/>
  <c r="F266" i="22"/>
  <c r="E267" i="22"/>
  <c r="F267" i="22"/>
  <c r="E268" i="22"/>
  <c r="F268" i="22"/>
  <c r="E269" i="22"/>
  <c r="F269" i="22"/>
  <c r="E270" i="22"/>
  <c r="F270" i="22"/>
  <c r="E271" i="22"/>
  <c r="F271" i="22"/>
  <c r="E272" i="22"/>
  <c r="F272" i="22"/>
  <c r="E273" i="22"/>
  <c r="F273" i="22"/>
  <c r="E274" i="22"/>
  <c r="F274" i="22"/>
  <c r="E275" i="22"/>
  <c r="F275" i="22"/>
  <c r="E276" i="22"/>
  <c r="F276" i="22"/>
  <c r="E277" i="22"/>
  <c r="F277" i="22"/>
  <c r="E278" i="22"/>
  <c r="F278" i="22"/>
  <c r="E279" i="22"/>
  <c r="F279" i="22"/>
  <c r="E280" i="22"/>
  <c r="F280" i="22"/>
  <c r="E281" i="22"/>
  <c r="F281" i="22"/>
  <c r="E282" i="22"/>
  <c r="F282" i="22"/>
  <c r="E283" i="22"/>
  <c r="F283" i="22"/>
  <c r="E284" i="22"/>
  <c r="F284" i="22"/>
  <c r="E285" i="22"/>
  <c r="F285" i="22"/>
  <c r="E286" i="22"/>
  <c r="F286" i="22"/>
  <c r="E287" i="22"/>
  <c r="F287" i="22"/>
  <c r="E288" i="22"/>
  <c r="F288" i="22"/>
  <c r="E289" i="22"/>
  <c r="F289" i="22"/>
  <c r="E290" i="22"/>
  <c r="F290" i="22"/>
  <c r="E291" i="22"/>
  <c r="F291" i="22"/>
  <c r="E292" i="22"/>
  <c r="F292" i="22"/>
  <c r="E293" i="22"/>
  <c r="F293" i="22"/>
  <c r="E294" i="22"/>
  <c r="F294" i="22"/>
  <c r="E295" i="22"/>
  <c r="F295" i="22"/>
  <c r="E296" i="22"/>
  <c r="F296" i="22"/>
  <c r="E297" i="22"/>
  <c r="F297" i="22"/>
  <c r="E298" i="22"/>
  <c r="F298" i="22"/>
  <c r="E299" i="22"/>
  <c r="F299" i="22"/>
  <c r="E300" i="22"/>
  <c r="F300" i="22"/>
  <c r="E301" i="22"/>
  <c r="F301" i="22"/>
  <c r="E302" i="22"/>
  <c r="F302" i="22"/>
  <c r="E303" i="22"/>
  <c r="F303" i="22"/>
  <c r="E304" i="22"/>
  <c r="F304" i="22"/>
  <c r="E305" i="22"/>
  <c r="F305" i="22"/>
  <c r="E306" i="22"/>
  <c r="F306" i="22"/>
  <c r="E307" i="22"/>
  <c r="F307" i="22"/>
  <c r="E308" i="22"/>
  <c r="F308" i="22"/>
  <c r="E309" i="22"/>
  <c r="F309" i="22"/>
  <c r="E310" i="22"/>
  <c r="F310" i="22"/>
  <c r="E311" i="22"/>
  <c r="F311" i="22"/>
  <c r="E312" i="22"/>
  <c r="F312" i="22"/>
  <c r="E313" i="22"/>
  <c r="F313" i="22"/>
  <c r="E314" i="22"/>
  <c r="F314" i="22"/>
  <c r="E315" i="22"/>
  <c r="F315" i="22"/>
  <c r="E316" i="22"/>
  <c r="F316" i="22"/>
  <c r="E317" i="22"/>
  <c r="F317" i="22"/>
  <c r="E318" i="22"/>
  <c r="F318" i="22"/>
  <c r="E319" i="22"/>
  <c r="F319" i="22"/>
  <c r="E320" i="22"/>
  <c r="F320" i="22"/>
  <c r="E321" i="22"/>
  <c r="F321" i="22"/>
  <c r="E322" i="22"/>
  <c r="F322" i="22"/>
  <c r="E323" i="22"/>
  <c r="F323" i="22"/>
  <c r="E324" i="22"/>
  <c r="F324" i="22"/>
  <c r="E325" i="22"/>
  <c r="F325" i="22"/>
  <c r="E326" i="22"/>
  <c r="F326" i="22"/>
  <c r="E327" i="22"/>
  <c r="F327" i="22"/>
  <c r="E328" i="22"/>
  <c r="F328" i="22"/>
  <c r="E329" i="22"/>
  <c r="F329" i="22"/>
  <c r="E330" i="22"/>
  <c r="F330" i="22"/>
  <c r="E331" i="22"/>
  <c r="F331" i="22"/>
  <c r="E332" i="22"/>
  <c r="F332" i="22"/>
  <c r="E333" i="22"/>
  <c r="F333" i="22"/>
  <c r="E334" i="22"/>
  <c r="F334" i="22"/>
  <c r="E335" i="22"/>
  <c r="F335" i="22"/>
  <c r="E336" i="22"/>
  <c r="F336" i="22"/>
  <c r="E337" i="22"/>
  <c r="F337" i="22"/>
  <c r="E338" i="22"/>
  <c r="F338" i="22"/>
  <c r="E339" i="22"/>
  <c r="F339" i="22"/>
  <c r="E340" i="22"/>
  <c r="F340" i="22"/>
  <c r="E341" i="22"/>
  <c r="F341" i="22"/>
  <c r="E342" i="22"/>
  <c r="F342" i="22"/>
  <c r="E343" i="22"/>
  <c r="F343" i="22"/>
  <c r="E344" i="22"/>
  <c r="F344" i="22"/>
  <c r="E345" i="22"/>
  <c r="F345" i="22"/>
  <c r="E346" i="22"/>
  <c r="F346" i="22"/>
  <c r="E347" i="22"/>
  <c r="F347" i="22"/>
  <c r="E348" i="22"/>
  <c r="F348" i="22"/>
  <c r="E349" i="22"/>
  <c r="F349" i="22"/>
  <c r="E350" i="22"/>
  <c r="F350" i="22"/>
  <c r="E351" i="22"/>
  <c r="F351" i="22"/>
  <c r="E352" i="22"/>
  <c r="F352" i="22"/>
  <c r="E353" i="22"/>
  <c r="F353" i="22"/>
  <c r="E354" i="22"/>
  <c r="F354" i="22"/>
  <c r="E355" i="22"/>
  <c r="F355" i="22"/>
  <c r="E356" i="22"/>
  <c r="F356" i="22"/>
  <c r="E357" i="22"/>
  <c r="F357" i="22"/>
  <c r="E358" i="22"/>
  <c r="F358" i="22"/>
  <c r="E359" i="22"/>
  <c r="F359" i="22"/>
  <c r="E360" i="22"/>
  <c r="F360" i="22"/>
  <c r="E361" i="22"/>
  <c r="F361" i="22"/>
  <c r="E362" i="22"/>
  <c r="F362" i="22"/>
  <c r="E363" i="22"/>
  <c r="F363" i="22"/>
  <c r="E364" i="22"/>
  <c r="F364" i="22"/>
  <c r="E365" i="22"/>
  <c r="F365" i="22"/>
  <c r="E366" i="22"/>
  <c r="F366" i="22"/>
  <c r="E367" i="22"/>
  <c r="F367" i="22"/>
  <c r="E368" i="22"/>
  <c r="F368" i="22"/>
  <c r="E369" i="22"/>
  <c r="F369" i="22"/>
  <c r="E370" i="22"/>
  <c r="F370" i="22"/>
  <c r="E371" i="22"/>
  <c r="F371" i="22"/>
  <c r="E372" i="22"/>
  <c r="F372" i="22"/>
  <c r="E373" i="22"/>
  <c r="F373" i="22"/>
  <c r="E374" i="22"/>
  <c r="F374" i="22"/>
  <c r="E375" i="22"/>
  <c r="F375" i="22"/>
  <c r="E376" i="22"/>
  <c r="F376" i="22"/>
  <c r="E377" i="22"/>
  <c r="F377" i="22"/>
  <c r="E378" i="22"/>
  <c r="F378" i="22"/>
  <c r="E379" i="22"/>
  <c r="F379" i="22"/>
  <c r="E380" i="22"/>
  <c r="F380" i="22"/>
  <c r="E381" i="22"/>
  <c r="F381" i="22"/>
  <c r="E382" i="22"/>
  <c r="F382" i="22"/>
  <c r="E383" i="22"/>
  <c r="F383" i="22"/>
  <c r="E384" i="22"/>
  <c r="F384" i="22"/>
  <c r="E385" i="22"/>
  <c r="F385" i="22"/>
  <c r="E386" i="22"/>
  <c r="F386" i="22"/>
  <c r="E387" i="22"/>
  <c r="F387" i="22"/>
  <c r="E388" i="22"/>
  <c r="F388" i="22"/>
  <c r="E389" i="22"/>
  <c r="F389" i="22"/>
  <c r="E390" i="22"/>
  <c r="F390" i="22"/>
  <c r="E391" i="22"/>
  <c r="F391" i="22"/>
  <c r="E392" i="22"/>
  <c r="F392" i="22"/>
  <c r="E393" i="22"/>
  <c r="F393" i="22"/>
  <c r="E394" i="22"/>
  <c r="F394" i="22"/>
  <c r="E395" i="22"/>
  <c r="F395" i="22"/>
  <c r="E396" i="22"/>
  <c r="F396" i="22"/>
  <c r="E397" i="22"/>
  <c r="F397" i="22"/>
  <c r="E398" i="22"/>
  <c r="F398" i="22"/>
  <c r="E399" i="22"/>
  <c r="F399" i="22"/>
  <c r="E400" i="22"/>
  <c r="F400" i="22"/>
  <c r="E401" i="22"/>
  <c r="F401" i="22"/>
  <c r="E402" i="22"/>
  <c r="F402" i="22"/>
  <c r="E403" i="22"/>
  <c r="F403" i="22"/>
  <c r="E404" i="22"/>
  <c r="F404" i="22"/>
  <c r="E405" i="22"/>
  <c r="F405" i="22"/>
  <c r="E406" i="22"/>
  <c r="F406" i="22"/>
  <c r="E407" i="22"/>
  <c r="F407" i="22"/>
  <c r="E408" i="22"/>
  <c r="F408" i="22"/>
  <c r="E409" i="22"/>
  <c r="F409" i="22"/>
  <c r="E410" i="22"/>
  <c r="F410" i="22"/>
  <c r="E411" i="22"/>
  <c r="F411" i="22"/>
  <c r="E412" i="22"/>
  <c r="F412" i="22"/>
  <c r="E413" i="22"/>
  <c r="F413" i="22"/>
  <c r="E414" i="22"/>
  <c r="F414" i="22"/>
  <c r="E415" i="22"/>
  <c r="F415" i="22"/>
  <c r="E416" i="22"/>
  <c r="F416" i="22"/>
  <c r="E417" i="22"/>
  <c r="F417" i="22"/>
  <c r="E418" i="22"/>
  <c r="F418" i="22"/>
  <c r="E419" i="22"/>
  <c r="F419" i="22"/>
  <c r="E420" i="22"/>
  <c r="F420" i="22"/>
  <c r="E421" i="22"/>
  <c r="F421" i="22"/>
  <c r="E422" i="22"/>
  <c r="F422" i="22"/>
  <c r="E423" i="22"/>
  <c r="F423" i="22"/>
  <c r="E424" i="22"/>
  <c r="F424" i="22"/>
  <c r="E425" i="22"/>
  <c r="F425" i="22"/>
  <c r="E426" i="22"/>
  <c r="F426" i="22"/>
  <c r="E427" i="22"/>
  <c r="F427" i="22"/>
  <c r="E428" i="22"/>
  <c r="F428" i="22"/>
  <c r="E429" i="22"/>
  <c r="F429" i="22"/>
  <c r="E430" i="22"/>
  <c r="F430" i="22"/>
  <c r="E431" i="22"/>
  <c r="F431" i="22"/>
  <c r="E432" i="22"/>
  <c r="F432" i="22"/>
  <c r="E433" i="22"/>
  <c r="F433" i="22"/>
  <c r="E434" i="22"/>
  <c r="F434" i="22"/>
  <c r="E435" i="22"/>
  <c r="F435" i="22"/>
  <c r="E436" i="22"/>
  <c r="F436" i="22"/>
  <c r="E437" i="22"/>
  <c r="F437" i="22"/>
  <c r="E438" i="22"/>
  <c r="F438" i="22"/>
  <c r="E439" i="22"/>
  <c r="F439" i="22"/>
  <c r="E440" i="22"/>
  <c r="F440" i="22"/>
  <c r="E441" i="22"/>
  <c r="F441" i="22"/>
  <c r="E442" i="22"/>
  <c r="F442" i="22"/>
  <c r="E443" i="22"/>
  <c r="F443" i="22"/>
  <c r="E444" i="22"/>
  <c r="F444" i="22"/>
  <c r="E445" i="22"/>
  <c r="F445" i="22"/>
  <c r="E446" i="22"/>
  <c r="F446" i="22"/>
  <c r="E447" i="22"/>
  <c r="F447" i="22"/>
  <c r="E448" i="22"/>
  <c r="F448" i="22"/>
  <c r="E449" i="22"/>
  <c r="F449" i="22"/>
  <c r="E450" i="22"/>
  <c r="F450" i="22"/>
  <c r="E451" i="22"/>
  <c r="F451" i="22"/>
  <c r="E452" i="22"/>
  <c r="F452" i="22"/>
  <c r="E453" i="22"/>
  <c r="F453" i="22"/>
  <c r="E454" i="22"/>
  <c r="F454" i="22"/>
  <c r="E455" i="22"/>
  <c r="F455" i="22"/>
  <c r="E456" i="22"/>
  <c r="F456" i="22"/>
  <c r="E457" i="22"/>
  <c r="F457" i="22"/>
  <c r="E458" i="22"/>
  <c r="F458" i="22"/>
  <c r="E459" i="22"/>
  <c r="F459" i="22"/>
  <c r="E460" i="22"/>
  <c r="F460" i="22"/>
  <c r="E461" i="22"/>
  <c r="F461" i="22"/>
  <c r="E462" i="22"/>
  <c r="F462" i="22"/>
  <c r="E463" i="22"/>
  <c r="F463" i="22"/>
  <c r="E464" i="22"/>
  <c r="F464" i="22"/>
  <c r="E465" i="22"/>
  <c r="F465" i="22"/>
  <c r="E466" i="22"/>
  <c r="F466" i="22"/>
  <c r="E467" i="22"/>
  <c r="F467" i="22"/>
  <c r="E468" i="22"/>
  <c r="F468" i="22"/>
  <c r="E469" i="22"/>
  <c r="F469" i="22"/>
  <c r="E470" i="22"/>
  <c r="F470" i="22"/>
  <c r="E471" i="22"/>
  <c r="F471" i="22"/>
  <c r="E472" i="22"/>
  <c r="F472" i="22"/>
  <c r="E473" i="22"/>
  <c r="F473" i="22"/>
  <c r="E474" i="22"/>
  <c r="F474" i="22"/>
  <c r="E475" i="22"/>
  <c r="F475" i="22"/>
  <c r="E476" i="22"/>
  <c r="F476" i="22"/>
  <c r="E477" i="22"/>
  <c r="F477" i="22"/>
  <c r="E478" i="22"/>
  <c r="F478" i="22"/>
  <c r="E479" i="22"/>
  <c r="F479" i="22"/>
  <c r="E480" i="22"/>
  <c r="F480" i="22"/>
  <c r="E481" i="22"/>
  <c r="F481" i="22"/>
  <c r="E482" i="22"/>
  <c r="F482" i="22"/>
  <c r="E483" i="22"/>
  <c r="F483" i="22"/>
  <c r="E484" i="22"/>
  <c r="F484" i="22"/>
  <c r="E485" i="22"/>
  <c r="F485" i="22"/>
  <c r="E486" i="22"/>
  <c r="F486" i="22"/>
  <c r="E487" i="22"/>
  <c r="F487" i="22"/>
  <c r="E488" i="22"/>
  <c r="F488" i="22"/>
  <c r="E489" i="22"/>
  <c r="F489" i="22"/>
  <c r="E490" i="22"/>
  <c r="F490" i="22"/>
  <c r="E491" i="22"/>
  <c r="F491" i="22"/>
  <c r="E492" i="22"/>
  <c r="F492" i="22"/>
  <c r="E493" i="22"/>
  <c r="F493" i="22"/>
  <c r="E494" i="22"/>
  <c r="F494" i="22"/>
  <c r="E495" i="22"/>
  <c r="F495" i="22"/>
  <c r="E496" i="22"/>
  <c r="F496" i="22"/>
  <c r="E497" i="22"/>
  <c r="F497" i="22"/>
  <c r="E498" i="22"/>
  <c r="F498" i="22"/>
  <c r="E499" i="22"/>
  <c r="F499" i="22"/>
  <c r="E500" i="22"/>
  <c r="F500" i="22"/>
  <c r="E501" i="22"/>
  <c r="F501" i="22"/>
  <c r="E502" i="22"/>
  <c r="F502" i="22"/>
  <c r="E503" i="22"/>
  <c r="F503" i="22"/>
  <c r="E504" i="22"/>
  <c r="F504" i="22"/>
  <c r="E505" i="22"/>
  <c r="F505" i="22"/>
  <c r="E506" i="22"/>
  <c r="F506" i="22"/>
  <c r="E507" i="22"/>
  <c r="F507" i="22"/>
  <c r="E508" i="22"/>
  <c r="F508" i="22"/>
  <c r="E509" i="22"/>
  <c r="F509" i="22"/>
  <c r="E510" i="22"/>
  <c r="F510" i="22"/>
  <c r="E511" i="22"/>
  <c r="F511" i="22"/>
  <c r="E512" i="22"/>
  <c r="F512" i="22"/>
  <c r="E513" i="22"/>
  <c r="F513" i="22"/>
  <c r="E514" i="22"/>
  <c r="F514" i="22"/>
  <c r="E515" i="22"/>
  <c r="F515" i="22"/>
  <c r="E516" i="22"/>
  <c r="F516" i="22"/>
  <c r="E517" i="22"/>
  <c r="F517" i="22"/>
  <c r="E518" i="22"/>
  <c r="F518" i="22"/>
  <c r="E519" i="22"/>
  <c r="F519" i="22"/>
  <c r="E520" i="22"/>
  <c r="F520" i="22"/>
  <c r="E521" i="22"/>
  <c r="F521" i="22"/>
  <c r="E522" i="22"/>
  <c r="F522" i="22"/>
  <c r="E523" i="22"/>
  <c r="F523" i="22"/>
  <c r="E524" i="22"/>
  <c r="F524" i="22"/>
  <c r="E525" i="22"/>
  <c r="F525" i="22"/>
  <c r="E526" i="22"/>
  <c r="F526" i="22"/>
  <c r="E527" i="22"/>
  <c r="F527" i="22"/>
  <c r="E528" i="22"/>
  <c r="F528" i="22"/>
  <c r="E529" i="22"/>
  <c r="F529" i="22"/>
  <c r="E530" i="22"/>
  <c r="F530" i="22"/>
  <c r="E531" i="22"/>
  <c r="F531" i="22"/>
  <c r="E532" i="22"/>
  <c r="F532" i="22"/>
  <c r="E533" i="22"/>
  <c r="F533" i="22"/>
  <c r="E534" i="22"/>
  <c r="F534" i="22"/>
  <c r="E535" i="22"/>
  <c r="F535" i="22"/>
  <c r="E536" i="22"/>
  <c r="F536" i="22"/>
  <c r="E537" i="22"/>
  <c r="F537" i="22"/>
  <c r="E538" i="22"/>
  <c r="F538" i="22"/>
  <c r="E539" i="22"/>
  <c r="F539" i="22"/>
  <c r="E540" i="22"/>
  <c r="F540" i="22"/>
  <c r="E541" i="22"/>
  <c r="F541" i="22"/>
  <c r="E542" i="22"/>
  <c r="F542" i="22"/>
  <c r="E543" i="22"/>
  <c r="F543" i="22"/>
  <c r="E544" i="22"/>
  <c r="F544" i="22"/>
  <c r="E545" i="22"/>
  <c r="F545" i="22"/>
  <c r="E546" i="22"/>
  <c r="F546" i="22"/>
  <c r="E547" i="22"/>
  <c r="F547" i="22"/>
  <c r="E548" i="22"/>
  <c r="F548" i="22"/>
  <c r="E549" i="22"/>
  <c r="F549" i="22"/>
  <c r="E550" i="22"/>
  <c r="F550" i="22"/>
  <c r="E551" i="22"/>
  <c r="F551" i="22"/>
  <c r="E552" i="22"/>
  <c r="F552" i="22"/>
  <c r="E553" i="22"/>
  <c r="F553" i="22"/>
  <c r="E554" i="22"/>
  <c r="F554" i="22"/>
  <c r="E555" i="22"/>
  <c r="F555" i="22"/>
  <c r="E556" i="22"/>
  <c r="F556" i="22"/>
  <c r="E557" i="22"/>
  <c r="F557" i="22"/>
  <c r="E558" i="22"/>
  <c r="F558" i="22"/>
  <c r="E559" i="22"/>
  <c r="F559" i="22"/>
  <c r="E560" i="22"/>
  <c r="F560" i="22"/>
  <c r="E561" i="22"/>
  <c r="F561" i="22"/>
  <c r="E562" i="22"/>
  <c r="F562" i="22"/>
  <c r="E563" i="22"/>
  <c r="F563" i="22"/>
  <c r="E564" i="22"/>
  <c r="F564" i="22"/>
  <c r="E565" i="22"/>
  <c r="F565" i="22"/>
  <c r="E566" i="22"/>
  <c r="F566" i="22"/>
  <c r="E567" i="22"/>
  <c r="F567" i="22"/>
  <c r="E568" i="22"/>
  <c r="F568" i="22"/>
  <c r="E569" i="22"/>
  <c r="F569" i="22"/>
  <c r="E570" i="22"/>
  <c r="F570" i="22"/>
  <c r="E571" i="22"/>
  <c r="F571" i="22"/>
  <c r="E572" i="22"/>
  <c r="F572" i="22"/>
  <c r="E573" i="22"/>
  <c r="F573" i="22"/>
  <c r="E574" i="22"/>
  <c r="F574" i="22"/>
  <c r="E575" i="22"/>
  <c r="F575" i="22"/>
  <c r="E576" i="22"/>
  <c r="F576" i="22"/>
  <c r="E577" i="22"/>
  <c r="F577" i="22"/>
  <c r="F2" i="22"/>
  <c r="E2" i="22"/>
  <c r="A646" i="22"/>
  <c r="B646" i="22"/>
  <c r="A647" i="22"/>
  <c r="B647" i="22"/>
  <c r="A648" i="22"/>
  <c r="B648" i="22"/>
  <c r="A649" i="22"/>
  <c r="B649" i="22"/>
  <c r="A631" i="22"/>
  <c r="B631" i="22"/>
  <c r="A632" i="22"/>
  <c r="B632" i="22"/>
  <c r="A633" i="22"/>
  <c r="B633" i="22"/>
  <c r="A634" i="22"/>
  <c r="A643" i="22" s="1"/>
  <c r="B634" i="22"/>
  <c r="B643" i="22" s="1"/>
  <c r="A635" i="22"/>
  <c r="A644" i="22" s="1"/>
  <c r="B635" i="22"/>
  <c r="B644" i="22" s="1"/>
  <c r="A636" i="22"/>
  <c r="A645" i="22" s="1"/>
  <c r="B636" i="22"/>
  <c r="B645" i="22" s="1"/>
  <c r="A637" i="22"/>
  <c r="B637" i="22"/>
  <c r="A638" i="22"/>
  <c r="B638" i="22"/>
  <c r="A639" i="22"/>
  <c r="B639" i="22"/>
  <c r="A640" i="22"/>
  <c r="B640" i="22"/>
  <c r="A641" i="22"/>
  <c r="B641" i="22"/>
  <c r="A642" i="22"/>
  <c r="B642" i="22"/>
  <c r="A595" i="22"/>
  <c r="B595" i="22"/>
  <c r="A596" i="22"/>
  <c r="B596" i="22"/>
  <c r="A597" i="22"/>
  <c r="B597" i="22"/>
  <c r="A598" i="22"/>
  <c r="A607" i="22" s="1"/>
  <c r="A616" i="22" s="1"/>
  <c r="A625" i="22" s="1"/>
  <c r="B598" i="22"/>
  <c r="B607" i="22" s="1"/>
  <c r="B616" i="22" s="1"/>
  <c r="B625" i="22" s="1"/>
  <c r="A599" i="22"/>
  <c r="A608" i="22" s="1"/>
  <c r="A617" i="22" s="1"/>
  <c r="A626" i="22" s="1"/>
  <c r="B599" i="22"/>
  <c r="B608" i="22" s="1"/>
  <c r="B617" i="22" s="1"/>
  <c r="B626" i="22" s="1"/>
  <c r="A600" i="22"/>
  <c r="A609" i="22" s="1"/>
  <c r="A618" i="22" s="1"/>
  <c r="A627" i="22" s="1"/>
  <c r="B600" i="22"/>
  <c r="B609" i="22" s="1"/>
  <c r="B618" i="22" s="1"/>
  <c r="B627" i="22" s="1"/>
  <c r="A601" i="22"/>
  <c r="B601" i="22"/>
  <c r="A602" i="22"/>
  <c r="B602" i="22"/>
  <c r="A603" i="22"/>
  <c r="B603" i="22"/>
  <c r="A604" i="22"/>
  <c r="A613" i="22" s="1"/>
  <c r="A622" i="22" s="1"/>
  <c r="B604" i="22"/>
  <c r="B613" i="22" s="1"/>
  <c r="B622" i="22" s="1"/>
  <c r="A605" i="22"/>
  <c r="A614" i="22" s="1"/>
  <c r="A623" i="22" s="1"/>
  <c r="B605" i="22"/>
  <c r="B614" i="22" s="1"/>
  <c r="B623" i="22" s="1"/>
  <c r="A606" i="22"/>
  <c r="A615" i="22" s="1"/>
  <c r="A624" i="22" s="1"/>
  <c r="B606" i="22"/>
  <c r="B615" i="22" s="1"/>
  <c r="B624" i="22" s="1"/>
  <c r="A610" i="22"/>
  <c r="A619" i="22" s="1"/>
  <c r="A628" i="22" s="1"/>
  <c r="B610" i="22"/>
  <c r="B619" i="22" s="1"/>
  <c r="B628" i="22" s="1"/>
  <c r="A611" i="22"/>
  <c r="A620" i="22" s="1"/>
  <c r="A629" i="22" s="1"/>
  <c r="B611" i="22"/>
  <c r="B620" i="22" s="1"/>
  <c r="B629" i="22" s="1"/>
  <c r="A612" i="22"/>
  <c r="A621" i="22" s="1"/>
  <c r="A630" i="22" s="1"/>
  <c r="B612" i="22"/>
  <c r="B621" i="22" s="1"/>
  <c r="B630" i="22" s="1"/>
  <c r="A578" i="22"/>
  <c r="B578" i="22"/>
  <c r="A579" i="22"/>
  <c r="B579" i="22"/>
  <c r="A580" i="22"/>
  <c r="B580" i="22"/>
  <c r="A581" i="22"/>
  <c r="A590" i="22" s="1"/>
  <c r="B581" i="22"/>
  <c r="B590" i="22" s="1"/>
  <c r="A582" i="22"/>
  <c r="A591" i="22" s="1"/>
  <c r="B582" i="22"/>
  <c r="B591" i="22" s="1"/>
  <c r="A583" i="22"/>
  <c r="A592" i="22" s="1"/>
  <c r="B583" i="22"/>
  <c r="B592" i="22" s="1"/>
  <c r="A584" i="22"/>
  <c r="B584" i="22"/>
  <c r="A585" i="22"/>
  <c r="B585" i="22"/>
  <c r="A586" i="22"/>
  <c r="B586" i="22"/>
  <c r="A587" i="22"/>
  <c r="B587" i="22"/>
  <c r="A588" i="22"/>
  <c r="B588" i="22"/>
  <c r="A589" i="22"/>
  <c r="B589" i="22"/>
  <c r="A593" i="22"/>
  <c r="B593" i="22"/>
  <c r="A594" i="22"/>
  <c r="B594" i="22"/>
  <c r="A12" i="22"/>
  <c r="B12" i="22"/>
  <c r="A13" i="22"/>
  <c r="B13" i="22"/>
  <c r="A14" i="22"/>
  <c r="C14" i="22" s="1"/>
  <c r="B14" i="22"/>
  <c r="D14" i="22" s="1"/>
  <c r="A15" i="22"/>
  <c r="B15" i="22"/>
  <c r="B24" i="22" s="1"/>
  <c r="B33" i="22" s="1"/>
  <c r="B42" i="22" s="1"/>
  <c r="B51" i="22" s="1"/>
  <c r="B60" i="22" s="1"/>
  <c r="A16" i="22"/>
  <c r="B16" i="22"/>
  <c r="A17" i="22"/>
  <c r="A26" i="22" s="1"/>
  <c r="A35" i="22" s="1"/>
  <c r="A44" i="22" s="1"/>
  <c r="A53" i="22" s="1"/>
  <c r="A62" i="22" s="1"/>
  <c r="A71" i="22" s="1"/>
  <c r="A80" i="22" s="1"/>
  <c r="A89" i="22" s="1"/>
  <c r="A98" i="22" s="1"/>
  <c r="A107" i="22" s="1"/>
  <c r="A116" i="22" s="1"/>
  <c r="A125" i="22" s="1"/>
  <c r="A134" i="22" s="1"/>
  <c r="A143" i="22" s="1"/>
  <c r="A152" i="22" s="1"/>
  <c r="A161" i="22" s="1"/>
  <c r="A170" i="22" s="1"/>
  <c r="A179" i="22" s="1"/>
  <c r="A188" i="22" s="1"/>
  <c r="A197" i="22" s="1"/>
  <c r="A206" i="22" s="1"/>
  <c r="A215" i="22" s="1"/>
  <c r="A224" i="22" s="1"/>
  <c r="A233" i="22" s="1"/>
  <c r="A242" i="22" s="1"/>
  <c r="A251" i="22" s="1"/>
  <c r="A260" i="22" s="1"/>
  <c r="A269" i="22" s="1"/>
  <c r="A278" i="22" s="1"/>
  <c r="A287" i="22" s="1"/>
  <c r="A296" i="22" s="1"/>
  <c r="A305" i="22" s="1"/>
  <c r="A314" i="22" s="1"/>
  <c r="A323" i="22" s="1"/>
  <c r="A332" i="22" s="1"/>
  <c r="A341" i="22" s="1"/>
  <c r="A350" i="22" s="1"/>
  <c r="A359" i="22" s="1"/>
  <c r="A368" i="22" s="1"/>
  <c r="A377" i="22" s="1"/>
  <c r="A386" i="22" s="1"/>
  <c r="A395" i="22" s="1"/>
  <c r="A404" i="22" s="1"/>
  <c r="A413" i="22" s="1"/>
  <c r="A422" i="22" s="1"/>
  <c r="A431" i="22" s="1"/>
  <c r="A440" i="22" s="1"/>
  <c r="A449" i="22" s="1"/>
  <c r="A458" i="22" s="1"/>
  <c r="A467" i="22" s="1"/>
  <c r="A476" i="22" s="1"/>
  <c r="A485" i="22" s="1"/>
  <c r="A494" i="22" s="1"/>
  <c r="A503" i="22" s="1"/>
  <c r="A512" i="22" s="1"/>
  <c r="A521" i="22" s="1"/>
  <c r="A530" i="22" s="1"/>
  <c r="A539" i="22" s="1"/>
  <c r="A548" i="22" s="1"/>
  <c r="A557" i="22" s="1"/>
  <c r="A566" i="22" s="1"/>
  <c r="A575" i="22" s="1"/>
  <c r="B17" i="22"/>
  <c r="A18" i="22"/>
  <c r="B18" i="22"/>
  <c r="A19" i="22"/>
  <c r="B19" i="22"/>
  <c r="A20" i="22"/>
  <c r="B20" i="22"/>
  <c r="A21" i="22"/>
  <c r="A30" i="22" s="1"/>
  <c r="A39" i="22" s="1"/>
  <c r="B21" i="22"/>
  <c r="B30" i="22" s="1"/>
  <c r="B39" i="22" s="1"/>
  <c r="B48" i="22" s="1"/>
  <c r="B57" i="22" s="1"/>
  <c r="B66" i="22" s="1"/>
  <c r="B75" i="22" s="1"/>
  <c r="B84" i="22" s="1"/>
  <c r="B93" i="22" s="1"/>
  <c r="B102" i="22" s="1"/>
  <c r="B111" i="22" s="1"/>
  <c r="B120" i="22" s="1"/>
  <c r="B129" i="22" s="1"/>
  <c r="B138" i="22" s="1"/>
  <c r="B147" i="22" s="1"/>
  <c r="B156" i="22" s="1"/>
  <c r="B165" i="22" s="1"/>
  <c r="B174" i="22" s="1"/>
  <c r="B183" i="22" s="1"/>
  <c r="B192" i="22" s="1"/>
  <c r="B201" i="22" s="1"/>
  <c r="B210" i="22" s="1"/>
  <c r="B219" i="22" s="1"/>
  <c r="B228" i="22" s="1"/>
  <c r="B237" i="22" s="1"/>
  <c r="B246" i="22" s="1"/>
  <c r="B255" i="22" s="1"/>
  <c r="B264" i="22" s="1"/>
  <c r="B273" i="22" s="1"/>
  <c r="B282" i="22" s="1"/>
  <c r="B291" i="22" s="1"/>
  <c r="B300" i="22" s="1"/>
  <c r="B309" i="22" s="1"/>
  <c r="B318" i="22" s="1"/>
  <c r="B327" i="22" s="1"/>
  <c r="B336" i="22" s="1"/>
  <c r="B345" i="22" s="1"/>
  <c r="B354" i="22" s="1"/>
  <c r="B363" i="22" s="1"/>
  <c r="B372" i="22" s="1"/>
  <c r="B381" i="22" s="1"/>
  <c r="B390" i="22" s="1"/>
  <c r="B399" i="22" s="1"/>
  <c r="B408" i="22" s="1"/>
  <c r="B417" i="22" s="1"/>
  <c r="B426" i="22" s="1"/>
  <c r="B435" i="22" s="1"/>
  <c r="B444" i="22" s="1"/>
  <c r="B453" i="22" s="1"/>
  <c r="B462" i="22" s="1"/>
  <c r="B471" i="22" s="1"/>
  <c r="B480" i="22" s="1"/>
  <c r="B489" i="22" s="1"/>
  <c r="B498" i="22" s="1"/>
  <c r="B507" i="22" s="1"/>
  <c r="B516" i="22" s="1"/>
  <c r="B525" i="22" s="1"/>
  <c r="B534" i="22" s="1"/>
  <c r="B543" i="22" s="1"/>
  <c r="B552" i="22" s="1"/>
  <c r="B561" i="22" s="1"/>
  <c r="B570" i="22" s="1"/>
  <c r="A22" i="22"/>
  <c r="A31" i="22" s="1"/>
  <c r="A40" i="22" s="1"/>
  <c r="A49" i="22" s="1"/>
  <c r="A58" i="22" s="1"/>
  <c r="A67" i="22" s="1"/>
  <c r="A76" i="22" s="1"/>
  <c r="A85" i="22" s="1"/>
  <c r="A94" i="22" s="1"/>
  <c r="A103" i="22" s="1"/>
  <c r="A112" i="22" s="1"/>
  <c r="A121" i="22" s="1"/>
  <c r="A130" i="22" s="1"/>
  <c r="A139" i="22" s="1"/>
  <c r="A148" i="22" s="1"/>
  <c r="A157" i="22" s="1"/>
  <c r="A166" i="22" s="1"/>
  <c r="A175" i="22" s="1"/>
  <c r="A184" i="22" s="1"/>
  <c r="A193" i="22" s="1"/>
  <c r="A202" i="22" s="1"/>
  <c r="A211" i="22" s="1"/>
  <c r="A220" i="22" s="1"/>
  <c r="A229" i="22" s="1"/>
  <c r="A238" i="22" s="1"/>
  <c r="A247" i="22" s="1"/>
  <c r="A256" i="22" s="1"/>
  <c r="A265" i="22" s="1"/>
  <c r="A274" i="22" s="1"/>
  <c r="A283" i="22" s="1"/>
  <c r="A292" i="22" s="1"/>
  <c r="A301" i="22" s="1"/>
  <c r="A310" i="22" s="1"/>
  <c r="A319" i="22" s="1"/>
  <c r="A328" i="22" s="1"/>
  <c r="A337" i="22" s="1"/>
  <c r="A346" i="22" s="1"/>
  <c r="A355" i="22" s="1"/>
  <c r="A364" i="22" s="1"/>
  <c r="A373" i="22" s="1"/>
  <c r="A382" i="22" s="1"/>
  <c r="A391" i="22" s="1"/>
  <c r="A400" i="22" s="1"/>
  <c r="A409" i="22" s="1"/>
  <c r="A418" i="22" s="1"/>
  <c r="A427" i="22" s="1"/>
  <c r="A436" i="22" s="1"/>
  <c r="A445" i="22" s="1"/>
  <c r="A454" i="22" s="1"/>
  <c r="A463" i="22" s="1"/>
  <c r="A472" i="22" s="1"/>
  <c r="A481" i="22" s="1"/>
  <c r="A490" i="22" s="1"/>
  <c r="A499" i="22" s="1"/>
  <c r="A508" i="22" s="1"/>
  <c r="A517" i="22" s="1"/>
  <c r="A526" i="22" s="1"/>
  <c r="A535" i="22" s="1"/>
  <c r="A544" i="22" s="1"/>
  <c r="A553" i="22" s="1"/>
  <c r="A562" i="22" s="1"/>
  <c r="A571" i="22" s="1"/>
  <c r="B22" i="22"/>
  <c r="B31" i="22" s="1"/>
  <c r="B40" i="22" s="1"/>
  <c r="B49" i="22" s="1"/>
  <c r="B58" i="22" s="1"/>
  <c r="B67" i="22" s="1"/>
  <c r="B76" i="22" s="1"/>
  <c r="B85" i="22" s="1"/>
  <c r="B94" i="22" s="1"/>
  <c r="B103" i="22" s="1"/>
  <c r="B112" i="22" s="1"/>
  <c r="B121" i="22" s="1"/>
  <c r="B130" i="22" s="1"/>
  <c r="B139" i="22" s="1"/>
  <c r="B148" i="22" s="1"/>
  <c r="B157" i="22" s="1"/>
  <c r="B166" i="22" s="1"/>
  <c r="B175" i="22" s="1"/>
  <c r="B184" i="22" s="1"/>
  <c r="B193" i="22" s="1"/>
  <c r="B202" i="22" s="1"/>
  <c r="B211" i="22" s="1"/>
  <c r="B220" i="22" s="1"/>
  <c r="B229" i="22" s="1"/>
  <c r="B238" i="22" s="1"/>
  <c r="B247" i="22" s="1"/>
  <c r="B256" i="22" s="1"/>
  <c r="B265" i="22" s="1"/>
  <c r="B274" i="22" s="1"/>
  <c r="B283" i="22" s="1"/>
  <c r="B292" i="22" s="1"/>
  <c r="B301" i="22" s="1"/>
  <c r="B310" i="22" s="1"/>
  <c r="B319" i="22" s="1"/>
  <c r="B328" i="22" s="1"/>
  <c r="B337" i="22" s="1"/>
  <c r="B346" i="22" s="1"/>
  <c r="B355" i="22" s="1"/>
  <c r="B364" i="22" s="1"/>
  <c r="B373" i="22" s="1"/>
  <c r="B382" i="22" s="1"/>
  <c r="B391" i="22" s="1"/>
  <c r="B400" i="22" s="1"/>
  <c r="B409" i="22" s="1"/>
  <c r="B418" i="22" s="1"/>
  <c r="B427" i="22" s="1"/>
  <c r="B436" i="22" s="1"/>
  <c r="B445" i="22" s="1"/>
  <c r="B454" i="22" s="1"/>
  <c r="B463" i="22" s="1"/>
  <c r="B472" i="22" s="1"/>
  <c r="B481" i="22" s="1"/>
  <c r="B490" i="22" s="1"/>
  <c r="B499" i="22" s="1"/>
  <c r="B508" i="22" s="1"/>
  <c r="B517" i="22" s="1"/>
  <c r="B526" i="22" s="1"/>
  <c r="B535" i="22" s="1"/>
  <c r="B544" i="22" s="1"/>
  <c r="B553" i="22" s="1"/>
  <c r="B562" i="22" s="1"/>
  <c r="B571" i="22" s="1"/>
  <c r="A23" i="22"/>
  <c r="C23" i="22" s="1"/>
  <c r="B23" i="22"/>
  <c r="B32" i="22" s="1"/>
  <c r="B41" i="22" s="1"/>
  <c r="B50" i="22" s="1"/>
  <c r="B59" i="22" s="1"/>
  <c r="B68" i="22" s="1"/>
  <c r="B77" i="22" s="1"/>
  <c r="B86" i="22" s="1"/>
  <c r="B95" i="22" s="1"/>
  <c r="B104" i="22" s="1"/>
  <c r="B113" i="22" s="1"/>
  <c r="B122" i="22" s="1"/>
  <c r="B131" i="22" s="1"/>
  <c r="B140" i="22" s="1"/>
  <c r="B149" i="22" s="1"/>
  <c r="B158" i="22" s="1"/>
  <c r="B167" i="22" s="1"/>
  <c r="B176" i="22" s="1"/>
  <c r="B185" i="22" s="1"/>
  <c r="B194" i="22" s="1"/>
  <c r="B203" i="22" s="1"/>
  <c r="B212" i="22" s="1"/>
  <c r="B221" i="22" s="1"/>
  <c r="B230" i="22" s="1"/>
  <c r="B239" i="22" s="1"/>
  <c r="B248" i="22" s="1"/>
  <c r="B257" i="22" s="1"/>
  <c r="B266" i="22" s="1"/>
  <c r="B275" i="22" s="1"/>
  <c r="B284" i="22" s="1"/>
  <c r="B293" i="22" s="1"/>
  <c r="B302" i="22" s="1"/>
  <c r="B311" i="22" s="1"/>
  <c r="B320" i="22" s="1"/>
  <c r="B329" i="22" s="1"/>
  <c r="B338" i="22" s="1"/>
  <c r="B347" i="22" s="1"/>
  <c r="B356" i="22" s="1"/>
  <c r="B365" i="22" s="1"/>
  <c r="B374" i="22" s="1"/>
  <c r="B383" i="22" s="1"/>
  <c r="B392" i="22" s="1"/>
  <c r="B401" i="22" s="1"/>
  <c r="B410" i="22" s="1"/>
  <c r="B419" i="22" s="1"/>
  <c r="B428" i="22" s="1"/>
  <c r="B437" i="22" s="1"/>
  <c r="B446" i="22" s="1"/>
  <c r="B455" i="22" s="1"/>
  <c r="B464" i="22" s="1"/>
  <c r="B473" i="22" s="1"/>
  <c r="B482" i="22" s="1"/>
  <c r="B491" i="22" s="1"/>
  <c r="B500" i="22" s="1"/>
  <c r="B509" i="22" s="1"/>
  <c r="B518" i="22" s="1"/>
  <c r="B527" i="22" s="1"/>
  <c r="B536" i="22" s="1"/>
  <c r="B545" i="22" s="1"/>
  <c r="B554" i="22" s="1"/>
  <c r="B563" i="22" s="1"/>
  <c r="B572" i="22" s="1"/>
  <c r="A27" i="22"/>
  <c r="A36" i="22" s="1"/>
  <c r="B27" i="22"/>
  <c r="B36" i="22" s="1"/>
  <c r="A28" i="22"/>
  <c r="A37" i="22" s="1"/>
  <c r="B28" i="22"/>
  <c r="A29" i="22"/>
  <c r="A38" i="22" s="1"/>
  <c r="A47" i="22" s="1"/>
  <c r="A56" i="22" s="1"/>
  <c r="A65" i="22" s="1"/>
  <c r="A74" i="22" s="1"/>
  <c r="A83" i="22" s="1"/>
  <c r="A92" i="22" s="1"/>
  <c r="A101" i="22" s="1"/>
  <c r="A110" i="22" s="1"/>
  <c r="A119" i="22" s="1"/>
  <c r="A128" i="22" s="1"/>
  <c r="A137" i="22" s="1"/>
  <c r="A146" i="22" s="1"/>
  <c r="A155" i="22" s="1"/>
  <c r="A164" i="22" s="1"/>
  <c r="A173" i="22" s="1"/>
  <c r="A182" i="22" s="1"/>
  <c r="A191" i="22" s="1"/>
  <c r="A200" i="22" s="1"/>
  <c r="A209" i="22" s="1"/>
  <c r="A218" i="22" s="1"/>
  <c r="A227" i="22" s="1"/>
  <c r="A236" i="22" s="1"/>
  <c r="A245" i="22" s="1"/>
  <c r="A254" i="22" s="1"/>
  <c r="A263" i="22" s="1"/>
  <c r="A272" i="22" s="1"/>
  <c r="A281" i="22" s="1"/>
  <c r="A290" i="22" s="1"/>
  <c r="A299" i="22" s="1"/>
  <c r="A308" i="22" s="1"/>
  <c r="A317" i="22" s="1"/>
  <c r="A326" i="22" s="1"/>
  <c r="A335" i="22" s="1"/>
  <c r="A344" i="22" s="1"/>
  <c r="A353" i="22" s="1"/>
  <c r="A362" i="22" s="1"/>
  <c r="A371" i="22" s="1"/>
  <c r="A380" i="22" s="1"/>
  <c r="A389" i="22" s="1"/>
  <c r="A398" i="22" s="1"/>
  <c r="A407" i="22" s="1"/>
  <c r="A416" i="22" s="1"/>
  <c r="A425" i="22" s="1"/>
  <c r="A434" i="22" s="1"/>
  <c r="A443" i="22" s="1"/>
  <c r="A452" i="22" s="1"/>
  <c r="A461" i="22" s="1"/>
  <c r="A470" i="22" s="1"/>
  <c r="A479" i="22" s="1"/>
  <c r="A488" i="22" s="1"/>
  <c r="A497" i="22" s="1"/>
  <c r="A506" i="22" s="1"/>
  <c r="A515" i="22" s="1"/>
  <c r="A524" i="22" s="1"/>
  <c r="A533" i="22" s="1"/>
  <c r="A542" i="22" s="1"/>
  <c r="A551" i="22" s="1"/>
  <c r="A560" i="22" s="1"/>
  <c r="A569" i="22" s="1"/>
  <c r="B29" i="22"/>
  <c r="B38" i="22" s="1"/>
  <c r="B47" i="22" s="1"/>
  <c r="B56" i="22" s="1"/>
  <c r="B65" i="22" s="1"/>
  <c r="B74" i="22" s="1"/>
  <c r="B83" i="22" s="1"/>
  <c r="B92" i="22" s="1"/>
  <c r="B101" i="22" s="1"/>
  <c r="B110" i="22" s="1"/>
  <c r="B119" i="22" s="1"/>
  <c r="B128" i="22" s="1"/>
  <c r="B137" i="22" s="1"/>
  <c r="B146" i="22" s="1"/>
  <c r="B155" i="22" s="1"/>
  <c r="B164" i="22" s="1"/>
  <c r="B173" i="22" s="1"/>
  <c r="B182" i="22" s="1"/>
  <c r="B191" i="22" s="1"/>
  <c r="B200" i="22" s="1"/>
  <c r="B209" i="22" s="1"/>
  <c r="B218" i="22" s="1"/>
  <c r="B227" i="22" s="1"/>
  <c r="B236" i="22" s="1"/>
  <c r="B245" i="22" s="1"/>
  <c r="B254" i="22" s="1"/>
  <c r="B263" i="22" s="1"/>
  <c r="B272" i="22" s="1"/>
  <c r="B281" i="22" s="1"/>
  <c r="B290" i="22" s="1"/>
  <c r="B299" i="22" s="1"/>
  <c r="B308" i="22" s="1"/>
  <c r="B317" i="22" s="1"/>
  <c r="B326" i="22" s="1"/>
  <c r="B335" i="22" s="1"/>
  <c r="B344" i="22" s="1"/>
  <c r="B353" i="22" s="1"/>
  <c r="B362" i="22" s="1"/>
  <c r="B371" i="22" s="1"/>
  <c r="B380" i="22" s="1"/>
  <c r="B389" i="22" s="1"/>
  <c r="B398" i="22" s="1"/>
  <c r="B407" i="22" s="1"/>
  <c r="B416" i="22" s="1"/>
  <c r="B425" i="22" s="1"/>
  <c r="B434" i="22" s="1"/>
  <c r="B443" i="22" s="1"/>
  <c r="B452" i="22" s="1"/>
  <c r="B461" i="22" s="1"/>
  <c r="B470" i="22" s="1"/>
  <c r="B479" i="22" s="1"/>
  <c r="B488" i="22" s="1"/>
  <c r="B497" i="22" s="1"/>
  <c r="B506" i="22" s="1"/>
  <c r="B515" i="22" s="1"/>
  <c r="B524" i="22" s="1"/>
  <c r="B533" i="22" s="1"/>
  <c r="B542" i="22" s="1"/>
  <c r="B551" i="22" s="1"/>
  <c r="B560" i="22" s="1"/>
  <c r="B569" i="22" s="1"/>
  <c r="B37" i="22"/>
  <c r="B46" i="22" s="1"/>
  <c r="B55" i="22" s="1"/>
  <c r="B64" i="22" s="1"/>
  <c r="B73" i="22" s="1"/>
  <c r="B82" i="22" s="1"/>
  <c r="B91" i="22" s="1"/>
  <c r="B100" i="22" s="1"/>
  <c r="B109" i="22" s="1"/>
  <c r="B118" i="22" s="1"/>
  <c r="B127" i="22" s="1"/>
  <c r="B136" i="22" s="1"/>
  <c r="B145" i="22" s="1"/>
  <c r="B154" i="22" s="1"/>
  <c r="B163" i="22" s="1"/>
  <c r="B172" i="22" s="1"/>
  <c r="B181" i="22" s="1"/>
  <c r="B190" i="22" s="1"/>
  <c r="B199" i="22" s="1"/>
  <c r="B208" i="22" s="1"/>
  <c r="B217" i="22" s="1"/>
  <c r="B226" i="22" s="1"/>
  <c r="B235" i="22" s="1"/>
  <c r="B244" i="22" s="1"/>
  <c r="B253" i="22" s="1"/>
  <c r="B262" i="22" s="1"/>
  <c r="B271" i="22" s="1"/>
  <c r="B280" i="22" s="1"/>
  <c r="B289" i="22" s="1"/>
  <c r="B298" i="22" s="1"/>
  <c r="B307" i="22" s="1"/>
  <c r="B316" i="22" s="1"/>
  <c r="B325" i="22" s="1"/>
  <c r="B334" i="22" s="1"/>
  <c r="B343" i="22" s="1"/>
  <c r="B352" i="22" s="1"/>
  <c r="B361" i="22" s="1"/>
  <c r="B370" i="22" s="1"/>
  <c r="B379" i="22" s="1"/>
  <c r="B388" i="22" s="1"/>
  <c r="B397" i="22" s="1"/>
  <c r="B406" i="22" s="1"/>
  <c r="B415" i="22" s="1"/>
  <c r="B424" i="22" s="1"/>
  <c r="B433" i="22" s="1"/>
  <c r="B442" i="22" s="1"/>
  <c r="B451" i="22" s="1"/>
  <c r="B460" i="22" s="1"/>
  <c r="B469" i="22" s="1"/>
  <c r="B478" i="22" s="1"/>
  <c r="B487" i="22" s="1"/>
  <c r="B496" i="22" s="1"/>
  <c r="B505" i="22" s="1"/>
  <c r="B514" i="22" s="1"/>
  <c r="B523" i="22" s="1"/>
  <c r="B532" i="22" s="1"/>
  <c r="B541" i="22" s="1"/>
  <c r="B550" i="22" s="1"/>
  <c r="B559" i="22" s="1"/>
  <c r="B568" i="22" s="1"/>
  <c r="B577" i="22" s="1"/>
  <c r="A45" i="22"/>
  <c r="A54" i="22" s="1"/>
  <c r="A63" i="22" s="1"/>
  <c r="A72" i="22" s="1"/>
  <c r="A81" i="22" s="1"/>
  <c r="A90" i="22" s="1"/>
  <c r="A99" i="22" s="1"/>
  <c r="A108" i="22" s="1"/>
  <c r="A117" i="22" s="1"/>
  <c r="A126" i="22" s="1"/>
  <c r="A135" i="22" s="1"/>
  <c r="A144" i="22" s="1"/>
  <c r="A153" i="22" s="1"/>
  <c r="A162" i="22" s="1"/>
  <c r="A171" i="22" s="1"/>
  <c r="A180" i="22" s="1"/>
  <c r="A189" i="22" s="1"/>
  <c r="A198" i="22" s="1"/>
  <c r="A207" i="22" s="1"/>
  <c r="A216" i="22" s="1"/>
  <c r="A225" i="22" s="1"/>
  <c r="A234" i="22" s="1"/>
  <c r="A243" i="22" s="1"/>
  <c r="A252" i="22" s="1"/>
  <c r="A261" i="22" s="1"/>
  <c r="A270" i="22" s="1"/>
  <c r="A279" i="22" s="1"/>
  <c r="A288" i="22" s="1"/>
  <c r="A297" i="22" s="1"/>
  <c r="A306" i="22" s="1"/>
  <c r="A315" i="22" s="1"/>
  <c r="A324" i="22" s="1"/>
  <c r="A333" i="22" s="1"/>
  <c r="A342" i="22" s="1"/>
  <c r="A351" i="22" s="1"/>
  <c r="A360" i="22" s="1"/>
  <c r="A369" i="22" s="1"/>
  <c r="A378" i="22" s="1"/>
  <c r="A387" i="22" s="1"/>
  <c r="A396" i="22" s="1"/>
  <c r="A405" i="22" s="1"/>
  <c r="A414" i="22" s="1"/>
  <c r="A423" i="22" s="1"/>
  <c r="A432" i="22" s="1"/>
  <c r="A441" i="22" s="1"/>
  <c r="A450" i="22" s="1"/>
  <c r="A459" i="22" s="1"/>
  <c r="A468" i="22" s="1"/>
  <c r="A477" i="22" s="1"/>
  <c r="A486" i="22" s="1"/>
  <c r="A495" i="22" s="1"/>
  <c r="A504" i="22" s="1"/>
  <c r="A513" i="22" s="1"/>
  <c r="A522" i="22" s="1"/>
  <c r="A531" i="22" s="1"/>
  <c r="A540" i="22" s="1"/>
  <c r="A549" i="22" s="1"/>
  <c r="A558" i="22" s="1"/>
  <c r="A567" i="22" s="1"/>
  <c r="A576" i="22" s="1"/>
  <c r="B45" i="22"/>
  <c r="B54" i="22" s="1"/>
  <c r="B63" i="22" s="1"/>
  <c r="B72" i="22" s="1"/>
  <c r="B81" i="22" s="1"/>
  <c r="B90" i="22" s="1"/>
  <c r="B99" i="22" s="1"/>
  <c r="B108" i="22" s="1"/>
  <c r="A46" i="22"/>
  <c r="A55" i="22" s="1"/>
  <c r="A64" i="22" s="1"/>
  <c r="A73" i="22" s="1"/>
  <c r="A82" i="22" s="1"/>
  <c r="A91" i="22" s="1"/>
  <c r="A100" i="22" s="1"/>
  <c r="A109" i="22" s="1"/>
  <c r="B69" i="22"/>
  <c r="B78" i="22" s="1"/>
  <c r="B87" i="22" s="1"/>
  <c r="B96" i="22" s="1"/>
  <c r="B105" i="22" s="1"/>
  <c r="B114" i="22" s="1"/>
  <c r="B123" i="22" s="1"/>
  <c r="B132" i="22" s="1"/>
  <c r="B117" i="22"/>
  <c r="B126" i="22" s="1"/>
  <c r="B135" i="22" s="1"/>
  <c r="B144" i="22" s="1"/>
  <c r="B153" i="22" s="1"/>
  <c r="B162" i="22" s="1"/>
  <c r="B171" i="22" s="1"/>
  <c r="B180" i="22" s="1"/>
  <c r="A118" i="22"/>
  <c r="A127" i="22" s="1"/>
  <c r="A136" i="22" s="1"/>
  <c r="A145" i="22" s="1"/>
  <c r="A154" i="22" s="1"/>
  <c r="A163" i="22" s="1"/>
  <c r="A172" i="22" s="1"/>
  <c r="A181" i="22" s="1"/>
  <c r="B141" i="22"/>
  <c r="B150" i="22" s="1"/>
  <c r="B159" i="22" s="1"/>
  <c r="B168" i="22" s="1"/>
  <c r="B177" i="22" s="1"/>
  <c r="B186" i="22" s="1"/>
  <c r="B195" i="22" s="1"/>
  <c r="B204" i="22" s="1"/>
  <c r="B189" i="22"/>
  <c r="B198" i="22" s="1"/>
  <c r="B207" i="22" s="1"/>
  <c r="B216" i="22" s="1"/>
  <c r="B225" i="22" s="1"/>
  <c r="B234" i="22" s="1"/>
  <c r="B243" i="22" s="1"/>
  <c r="B252" i="22" s="1"/>
  <c r="A190" i="22"/>
  <c r="A199" i="22" s="1"/>
  <c r="A208" i="22" s="1"/>
  <c r="A217" i="22" s="1"/>
  <c r="A226" i="22" s="1"/>
  <c r="A235" i="22" s="1"/>
  <c r="A244" i="22" s="1"/>
  <c r="A253" i="22" s="1"/>
  <c r="A262" i="22" s="1"/>
  <c r="A271" i="22" s="1"/>
  <c r="B213" i="22"/>
  <c r="B222" i="22" s="1"/>
  <c r="B231" i="22" s="1"/>
  <c r="B240" i="22" s="1"/>
  <c r="B249" i="22" s="1"/>
  <c r="B258" i="22" s="1"/>
  <c r="B267" i="22" s="1"/>
  <c r="B276" i="22" s="1"/>
  <c r="B285" i="22" s="1"/>
  <c r="B294" i="22" s="1"/>
  <c r="B303" i="22" s="1"/>
  <c r="B312" i="22" s="1"/>
  <c r="B321" i="22" s="1"/>
  <c r="B330" i="22" s="1"/>
  <c r="B339" i="22" s="1"/>
  <c r="B348" i="22" s="1"/>
  <c r="B357" i="22" s="1"/>
  <c r="B366" i="22" s="1"/>
  <c r="B375" i="22" s="1"/>
  <c r="B384" i="22" s="1"/>
  <c r="B393" i="22" s="1"/>
  <c r="B402" i="22" s="1"/>
  <c r="B411" i="22" s="1"/>
  <c r="B420" i="22" s="1"/>
  <c r="B429" i="22" s="1"/>
  <c r="B438" i="22" s="1"/>
  <c r="B447" i="22" s="1"/>
  <c r="B456" i="22" s="1"/>
  <c r="B465" i="22" s="1"/>
  <c r="B474" i="22" s="1"/>
  <c r="B483" i="22" s="1"/>
  <c r="B492" i="22" s="1"/>
  <c r="B501" i="22" s="1"/>
  <c r="B510" i="22" s="1"/>
  <c r="B519" i="22" s="1"/>
  <c r="B528" i="22" s="1"/>
  <c r="B537" i="22" s="1"/>
  <c r="B546" i="22" s="1"/>
  <c r="B555" i="22" s="1"/>
  <c r="B564" i="22" s="1"/>
  <c r="B573" i="22" s="1"/>
  <c r="B261" i="22"/>
  <c r="B270" i="22" s="1"/>
  <c r="B279" i="22"/>
  <c r="B288" i="22" s="1"/>
  <c r="B297" i="22" s="1"/>
  <c r="B306" i="22" s="1"/>
  <c r="A280" i="22"/>
  <c r="A289" i="22" s="1"/>
  <c r="A298" i="22" s="1"/>
  <c r="A307" i="22" s="1"/>
  <c r="A316" i="22" s="1"/>
  <c r="A325" i="22" s="1"/>
  <c r="A334" i="22" s="1"/>
  <c r="A343" i="22" s="1"/>
  <c r="A352" i="22" s="1"/>
  <c r="A361" i="22" s="1"/>
  <c r="A370" i="22" s="1"/>
  <c r="A379" i="22" s="1"/>
  <c r="A388" i="22" s="1"/>
  <c r="A397" i="22" s="1"/>
  <c r="A406" i="22" s="1"/>
  <c r="A415" i="22" s="1"/>
  <c r="A424" i="22" s="1"/>
  <c r="A433" i="22" s="1"/>
  <c r="A442" i="22" s="1"/>
  <c r="A451" i="22" s="1"/>
  <c r="A460" i="22" s="1"/>
  <c r="A469" i="22" s="1"/>
  <c r="A478" i="22" s="1"/>
  <c r="A487" i="22" s="1"/>
  <c r="A496" i="22" s="1"/>
  <c r="A505" i="22" s="1"/>
  <c r="A514" i="22" s="1"/>
  <c r="A523" i="22" s="1"/>
  <c r="A532" i="22" s="1"/>
  <c r="A541" i="22" s="1"/>
  <c r="A550" i="22" s="1"/>
  <c r="A559" i="22" s="1"/>
  <c r="A568" i="22" s="1"/>
  <c r="A577" i="22" s="1"/>
  <c r="B315" i="22"/>
  <c r="B324" i="22" s="1"/>
  <c r="B333" i="22" s="1"/>
  <c r="B342" i="22" s="1"/>
  <c r="B351" i="22" s="1"/>
  <c r="B360" i="22" s="1"/>
  <c r="B369" i="22" s="1"/>
  <c r="B378" i="22" s="1"/>
  <c r="B387" i="22" s="1"/>
  <c r="B396" i="22" s="1"/>
  <c r="B405" i="22" s="1"/>
  <c r="B414" i="22" s="1"/>
  <c r="B423" i="22" s="1"/>
  <c r="B432" i="22" s="1"/>
  <c r="B441" i="22" s="1"/>
  <c r="B450" i="22" s="1"/>
  <c r="B459" i="22" s="1"/>
  <c r="B468" i="22" s="1"/>
  <c r="B477" i="22" s="1"/>
  <c r="B486" i="22" s="1"/>
  <c r="B495" i="22" s="1"/>
  <c r="B504" i="22" s="1"/>
  <c r="B513" i="22" s="1"/>
  <c r="B522" i="22" s="1"/>
  <c r="B531" i="22" s="1"/>
  <c r="B540" i="22" s="1"/>
  <c r="B549" i="22" s="1"/>
  <c r="B558" i="22" s="1"/>
  <c r="B567" i="22" s="1"/>
  <c r="B576" i="22" s="1"/>
  <c r="A11" i="22"/>
  <c r="B11" i="22"/>
  <c r="D30" i="22"/>
  <c r="D21" i="22"/>
  <c r="C21" i="22"/>
  <c r="C28" i="22"/>
  <c r="D18" i="22"/>
  <c r="C13" i="22"/>
  <c r="D13" i="22"/>
  <c r="C12" i="22"/>
  <c r="D12" i="22"/>
  <c r="D19" i="22"/>
  <c r="D10" i="22"/>
  <c r="C10" i="22"/>
  <c r="D9" i="22"/>
  <c r="C9" i="22"/>
  <c r="D8" i="22"/>
  <c r="C8" i="22"/>
  <c r="D7" i="22"/>
  <c r="C7" i="22"/>
  <c r="D6" i="22"/>
  <c r="C6" i="22"/>
  <c r="D5" i="22"/>
  <c r="C5" i="22"/>
  <c r="D4" i="22"/>
  <c r="C4" i="22"/>
  <c r="D3" i="22"/>
  <c r="C3" i="22"/>
  <c r="D2" i="22"/>
  <c r="C2" i="22"/>
  <c r="E3" i="19"/>
  <c r="F3" i="19"/>
  <c r="E4" i="19"/>
  <c r="F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E23" i="19"/>
  <c r="F23" i="19"/>
  <c r="E24" i="19"/>
  <c r="F24" i="19"/>
  <c r="E25" i="19"/>
  <c r="F25" i="19"/>
  <c r="E26" i="19"/>
  <c r="F26" i="19"/>
  <c r="E27" i="19"/>
  <c r="F27" i="19"/>
  <c r="E28" i="19"/>
  <c r="F28" i="19"/>
  <c r="E29" i="19"/>
  <c r="F29" i="19"/>
  <c r="E30" i="19"/>
  <c r="F30" i="19"/>
  <c r="E31" i="19"/>
  <c r="F31" i="19"/>
  <c r="E32" i="19"/>
  <c r="F32" i="19"/>
  <c r="E33" i="19"/>
  <c r="F33" i="19"/>
  <c r="E34" i="19"/>
  <c r="F34" i="19"/>
  <c r="E35" i="19"/>
  <c r="F35" i="19"/>
  <c r="E36" i="19"/>
  <c r="F36" i="19"/>
  <c r="E37" i="19"/>
  <c r="F37" i="19"/>
  <c r="E38" i="19"/>
  <c r="F38" i="19"/>
  <c r="E39" i="19"/>
  <c r="F39" i="19"/>
  <c r="E40" i="19"/>
  <c r="F40" i="19"/>
  <c r="E41" i="19"/>
  <c r="F41" i="19"/>
  <c r="E42" i="19"/>
  <c r="F42" i="19"/>
  <c r="E43" i="19"/>
  <c r="F43" i="19"/>
  <c r="E44" i="19"/>
  <c r="F44" i="19"/>
  <c r="E45" i="19"/>
  <c r="F45" i="19"/>
  <c r="E46" i="19"/>
  <c r="F46" i="19"/>
  <c r="E47" i="19"/>
  <c r="F47" i="19"/>
  <c r="E48" i="19"/>
  <c r="F48" i="19"/>
  <c r="E49" i="19"/>
  <c r="F49" i="19"/>
  <c r="E50" i="19"/>
  <c r="F50" i="19"/>
  <c r="E51" i="19"/>
  <c r="F51" i="19"/>
  <c r="E52" i="19"/>
  <c r="F52" i="19"/>
  <c r="E53" i="19"/>
  <c r="F53" i="19"/>
  <c r="E54" i="19"/>
  <c r="F54" i="19"/>
  <c r="E55" i="19"/>
  <c r="F55" i="19"/>
  <c r="E56" i="19"/>
  <c r="F56" i="19"/>
  <c r="E57" i="19"/>
  <c r="F57" i="19"/>
  <c r="E58" i="19"/>
  <c r="F58" i="19"/>
  <c r="E59" i="19"/>
  <c r="F59" i="19"/>
  <c r="E60" i="19"/>
  <c r="F60" i="19"/>
  <c r="E61" i="19"/>
  <c r="F61" i="19"/>
  <c r="E62" i="19"/>
  <c r="F62" i="19"/>
  <c r="E63" i="19"/>
  <c r="F63" i="19"/>
  <c r="E64" i="19"/>
  <c r="F64" i="19"/>
  <c r="E65" i="19"/>
  <c r="F65" i="19"/>
  <c r="E66" i="19"/>
  <c r="F66" i="19"/>
  <c r="E67" i="19"/>
  <c r="F67" i="19"/>
  <c r="E68" i="19"/>
  <c r="F68" i="19"/>
  <c r="E69" i="19"/>
  <c r="F69" i="19"/>
  <c r="E70" i="19"/>
  <c r="F70" i="19"/>
  <c r="E71" i="19"/>
  <c r="F71" i="19"/>
  <c r="E72" i="19"/>
  <c r="F72" i="19"/>
  <c r="E73" i="19"/>
  <c r="F73" i="19"/>
  <c r="E74" i="19"/>
  <c r="F74" i="19"/>
  <c r="E75" i="19"/>
  <c r="F75" i="19"/>
  <c r="E76" i="19"/>
  <c r="F76" i="19"/>
  <c r="E77" i="19"/>
  <c r="F77" i="19"/>
  <c r="E78" i="19"/>
  <c r="F78" i="19"/>
  <c r="E79" i="19"/>
  <c r="F79" i="19"/>
  <c r="E80" i="19"/>
  <c r="F80" i="19"/>
  <c r="E81" i="19"/>
  <c r="F81" i="19"/>
  <c r="E82" i="19"/>
  <c r="F82" i="19"/>
  <c r="E83" i="19"/>
  <c r="F83" i="19"/>
  <c r="E84" i="19"/>
  <c r="F84" i="19"/>
  <c r="E85" i="19"/>
  <c r="F85" i="19"/>
  <c r="E86" i="19"/>
  <c r="F86" i="19"/>
  <c r="E87" i="19"/>
  <c r="F87" i="19"/>
  <c r="E88" i="19"/>
  <c r="F88" i="19"/>
  <c r="E89" i="19"/>
  <c r="F89" i="19"/>
  <c r="E90" i="19"/>
  <c r="F90" i="19"/>
  <c r="E91" i="19"/>
  <c r="F91" i="19"/>
  <c r="E92" i="19"/>
  <c r="F92" i="19"/>
  <c r="E93" i="19"/>
  <c r="F93" i="19"/>
  <c r="E94" i="19"/>
  <c r="F94" i="19"/>
  <c r="E95" i="19"/>
  <c r="F95" i="19"/>
  <c r="E96" i="19"/>
  <c r="F96" i="19"/>
  <c r="E97" i="19"/>
  <c r="F97" i="19"/>
  <c r="E98" i="19"/>
  <c r="F98" i="19"/>
  <c r="E99" i="19"/>
  <c r="F99" i="19"/>
  <c r="E100" i="19"/>
  <c r="F100" i="19"/>
  <c r="E101" i="19"/>
  <c r="F101" i="19"/>
  <c r="E102" i="19"/>
  <c r="F102" i="19"/>
  <c r="E103" i="19"/>
  <c r="F103" i="19"/>
  <c r="E104" i="19"/>
  <c r="F104" i="19"/>
  <c r="E105" i="19"/>
  <c r="F105" i="19"/>
  <c r="E106" i="19"/>
  <c r="F106" i="19"/>
  <c r="E107" i="19"/>
  <c r="F107" i="19"/>
  <c r="E108" i="19"/>
  <c r="F108" i="19"/>
  <c r="E109" i="19"/>
  <c r="F109" i="19"/>
  <c r="E110" i="19"/>
  <c r="F110" i="19"/>
  <c r="E111" i="19"/>
  <c r="F111" i="19"/>
  <c r="E112" i="19"/>
  <c r="F112" i="19"/>
  <c r="E113" i="19"/>
  <c r="F113" i="19"/>
  <c r="E114" i="19"/>
  <c r="F114" i="19"/>
  <c r="E115" i="19"/>
  <c r="F115" i="19"/>
  <c r="E116" i="19"/>
  <c r="F116" i="19"/>
  <c r="E117" i="19"/>
  <c r="F117" i="19"/>
  <c r="E118" i="19"/>
  <c r="F118" i="19"/>
  <c r="E119" i="19"/>
  <c r="F119" i="19"/>
  <c r="E120" i="19"/>
  <c r="F120" i="19"/>
  <c r="E121" i="19"/>
  <c r="F121" i="19"/>
  <c r="E122" i="19"/>
  <c r="F122" i="19"/>
  <c r="E123" i="19"/>
  <c r="F123" i="19"/>
  <c r="E124" i="19"/>
  <c r="F124" i="19"/>
  <c r="E125" i="19"/>
  <c r="F125" i="19"/>
  <c r="E126" i="19"/>
  <c r="F126" i="19"/>
  <c r="E127" i="19"/>
  <c r="F127" i="19"/>
  <c r="E128" i="19"/>
  <c r="F128" i="19"/>
  <c r="E129" i="19"/>
  <c r="F129" i="19"/>
  <c r="E130" i="19"/>
  <c r="F130" i="19"/>
  <c r="E131" i="19"/>
  <c r="F131" i="19"/>
  <c r="E132" i="19"/>
  <c r="F132" i="19"/>
  <c r="E133" i="19"/>
  <c r="F133" i="19"/>
  <c r="E134" i="19"/>
  <c r="F134" i="19"/>
  <c r="E135" i="19"/>
  <c r="F135" i="19"/>
  <c r="E136" i="19"/>
  <c r="F136" i="19"/>
  <c r="E137" i="19"/>
  <c r="F137" i="19"/>
  <c r="E138" i="19"/>
  <c r="F138" i="19"/>
  <c r="E139" i="19"/>
  <c r="F139" i="19"/>
  <c r="E140" i="19"/>
  <c r="F140" i="19"/>
  <c r="E141" i="19"/>
  <c r="F141" i="19"/>
  <c r="E142" i="19"/>
  <c r="F142" i="19"/>
  <c r="E143" i="19"/>
  <c r="F143" i="19"/>
  <c r="E144" i="19"/>
  <c r="F144" i="19"/>
  <c r="E145" i="19"/>
  <c r="F145" i="19"/>
  <c r="E146" i="19"/>
  <c r="F146" i="19"/>
  <c r="E147" i="19"/>
  <c r="F147" i="19"/>
  <c r="E148" i="19"/>
  <c r="F148" i="19"/>
  <c r="E149" i="19"/>
  <c r="F149" i="19"/>
  <c r="E150" i="19"/>
  <c r="F150" i="19"/>
  <c r="E151" i="19"/>
  <c r="F151" i="19"/>
  <c r="E152" i="19"/>
  <c r="F152" i="19"/>
  <c r="E153" i="19"/>
  <c r="F153" i="19"/>
  <c r="E154" i="19"/>
  <c r="F154" i="19"/>
  <c r="E155" i="19"/>
  <c r="F155" i="19"/>
  <c r="E156" i="19"/>
  <c r="F156" i="19"/>
  <c r="E157" i="19"/>
  <c r="F157" i="19"/>
  <c r="E158" i="19"/>
  <c r="F158" i="19"/>
  <c r="E159" i="19"/>
  <c r="F159" i="19"/>
  <c r="E160" i="19"/>
  <c r="F160" i="19"/>
  <c r="E161" i="19"/>
  <c r="F161" i="19"/>
  <c r="E162" i="19"/>
  <c r="F162" i="19"/>
  <c r="E163" i="19"/>
  <c r="F163" i="19"/>
  <c r="E164" i="19"/>
  <c r="F164" i="19"/>
  <c r="E165" i="19"/>
  <c r="F165" i="19"/>
  <c r="E166" i="19"/>
  <c r="F166" i="19"/>
  <c r="E167" i="19"/>
  <c r="F167" i="19"/>
  <c r="E168" i="19"/>
  <c r="F168" i="19"/>
  <c r="E169" i="19"/>
  <c r="F169" i="19"/>
  <c r="E170" i="19"/>
  <c r="F170" i="19"/>
  <c r="E171" i="19"/>
  <c r="F171" i="19"/>
  <c r="E172" i="19"/>
  <c r="F172" i="19"/>
  <c r="E173" i="19"/>
  <c r="F173" i="19"/>
  <c r="E174" i="19"/>
  <c r="F174" i="19"/>
  <c r="E175" i="19"/>
  <c r="F175" i="19"/>
  <c r="E176" i="19"/>
  <c r="F176" i="19"/>
  <c r="E177" i="19"/>
  <c r="F177" i="19"/>
  <c r="E178" i="19"/>
  <c r="F178" i="19"/>
  <c r="E179" i="19"/>
  <c r="F179" i="19"/>
  <c r="E180" i="19"/>
  <c r="F180" i="19"/>
  <c r="E181" i="19"/>
  <c r="F181" i="19"/>
  <c r="E182" i="19"/>
  <c r="F182" i="19"/>
  <c r="E183" i="19"/>
  <c r="F183" i="19"/>
  <c r="E184" i="19"/>
  <c r="F184" i="19"/>
  <c r="E185" i="19"/>
  <c r="F185" i="19"/>
  <c r="E186" i="19"/>
  <c r="F186" i="19"/>
  <c r="E187" i="19"/>
  <c r="F187" i="19"/>
  <c r="E188" i="19"/>
  <c r="F188" i="19"/>
  <c r="E189" i="19"/>
  <c r="F189" i="19"/>
  <c r="E190" i="19"/>
  <c r="F190" i="19"/>
  <c r="E191" i="19"/>
  <c r="F191" i="19"/>
  <c r="E192" i="19"/>
  <c r="F192" i="19"/>
  <c r="E193" i="19"/>
  <c r="F193" i="19"/>
  <c r="E194" i="19"/>
  <c r="F194" i="19"/>
  <c r="E195" i="19"/>
  <c r="F195" i="19"/>
  <c r="E196" i="19"/>
  <c r="F196" i="19"/>
  <c r="E197" i="19"/>
  <c r="F197" i="19"/>
  <c r="E198" i="19"/>
  <c r="F198" i="19"/>
  <c r="E199" i="19"/>
  <c r="F199" i="19"/>
  <c r="E200" i="19"/>
  <c r="F200" i="19"/>
  <c r="E201" i="19"/>
  <c r="F201" i="19"/>
  <c r="E202" i="19"/>
  <c r="F202" i="19"/>
  <c r="E203" i="19"/>
  <c r="F203" i="19"/>
  <c r="E204" i="19"/>
  <c r="F204" i="19"/>
  <c r="E205" i="19"/>
  <c r="F205" i="19"/>
  <c r="E206" i="19"/>
  <c r="F206" i="19"/>
  <c r="E207" i="19"/>
  <c r="F207" i="19"/>
  <c r="E208" i="19"/>
  <c r="F208" i="19"/>
  <c r="E209" i="19"/>
  <c r="F209" i="19"/>
  <c r="E210" i="19"/>
  <c r="F210" i="19"/>
  <c r="E211" i="19"/>
  <c r="F211" i="19"/>
  <c r="E212" i="19"/>
  <c r="F212" i="19"/>
  <c r="E213" i="19"/>
  <c r="F213" i="19"/>
  <c r="E214" i="19"/>
  <c r="F214" i="19"/>
  <c r="E215" i="19"/>
  <c r="F215" i="19"/>
  <c r="E216" i="19"/>
  <c r="F216" i="19"/>
  <c r="E217" i="19"/>
  <c r="F217" i="19"/>
  <c r="E218" i="19"/>
  <c r="F218" i="19"/>
  <c r="E219" i="19"/>
  <c r="F219" i="19"/>
  <c r="E220" i="19"/>
  <c r="F220" i="19"/>
  <c r="E221" i="19"/>
  <c r="F221" i="19"/>
  <c r="E222" i="19"/>
  <c r="F222" i="19"/>
  <c r="E223" i="19"/>
  <c r="F223" i="19"/>
  <c r="E224" i="19"/>
  <c r="F224" i="19"/>
  <c r="E225" i="19"/>
  <c r="F225" i="19"/>
  <c r="E226" i="19"/>
  <c r="F226" i="19"/>
  <c r="E227" i="19"/>
  <c r="F227" i="19"/>
  <c r="E228" i="19"/>
  <c r="F228" i="19"/>
  <c r="E229" i="19"/>
  <c r="F229" i="19"/>
  <c r="E230" i="19"/>
  <c r="F230" i="19"/>
  <c r="E231" i="19"/>
  <c r="F231" i="19"/>
  <c r="E232" i="19"/>
  <c r="F232" i="19"/>
  <c r="E233" i="19"/>
  <c r="F233" i="19"/>
  <c r="E234" i="19"/>
  <c r="F234" i="19"/>
  <c r="E235" i="19"/>
  <c r="F235" i="19"/>
  <c r="E236" i="19"/>
  <c r="F236" i="19"/>
  <c r="E237" i="19"/>
  <c r="F237" i="19"/>
  <c r="E238" i="19"/>
  <c r="F238" i="19"/>
  <c r="E239" i="19"/>
  <c r="F239" i="19"/>
  <c r="E240" i="19"/>
  <c r="F240" i="19"/>
  <c r="E241" i="19"/>
  <c r="F241" i="19"/>
  <c r="E242" i="19"/>
  <c r="F242" i="19"/>
  <c r="E243" i="19"/>
  <c r="F243" i="19"/>
  <c r="E244" i="19"/>
  <c r="F244" i="19"/>
  <c r="E245" i="19"/>
  <c r="F245" i="19"/>
  <c r="E246" i="19"/>
  <c r="F246" i="19"/>
  <c r="E247" i="19"/>
  <c r="F247" i="19"/>
  <c r="E248" i="19"/>
  <c r="F248" i="19"/>
  <c r="E249" i="19"/>
  <c r="F249" i="19"/>
  <c r="E250" i="19"/>
  <c r="F250" i="19"/>
  <c r="E251" i="19"/>
  <c r="F251" i="19"/>
  <c r="E252" i="19"/>
  <c r="F252" i="19"/>
  <c r="E253" i="19"/>
  <c r="F253" i="19"/>
  <c r="E254" i="19"/>
  <c r="F254" i="19"/>
  <c r="E255" i="19"/>
  <c r="F255" i="19"/>
  <c r="E256" i="19"/>
  <c r="F256" i="19"/>
  <c r="E257" i="19"/>
  <c r="F257" i="19"/>
  <c r="E258" i="19"/>
  <c r="F258" i="19"/>
  <c r="E259" i="19"/>
  <c r="F259" i="19"/>
  <c r="E260" i="19"/>
  <c r="F260" i="19"/>
  <c r="E261" i="19"/>
  <c r="F261" i="19"/>
  <c r="E262" i="19"/>
  <c r="F262" i="19"/>
  <c r="E263" i="19"/>
  <c r="F263" i="19"/>
  <c r="E264" i="19"/>
  <c r="F264" i="19"/>
  <c r="E265" i="19"/>
  <c r="F265" i="19"/>
  <c r="E266" i="19"/>
  <c r="F266" i="19"/>
  <c r="E267" i="19"/>
  <c r="F267" i="19"/>
  <c r="E268" i="19"/>
  <c r="F268" i="19"/>
  <c r="E269" i="19"/>
  <c r="F269" i="19"/>
  <c r="E270" i="19"/>
  <c r="F270" i="19"/>
  <c r="E271" i="19"/>
  <c r="F271" i="19"/>
  <c r="E272" i="19"/>
  <c r="F272" i="19"/>
  <c r="E273" i="19"/>
  <c r="F273" i="19"/>
  <c r="E274" i="19"/>
  <c r="F274" i="19"/>
  <c r="E275" i="19"/>
  <c r="F275" i="19"/>
  <c r="E276" i="19"/>
  <c r="F276" i="19"/>
  <c r="E277" i="19"/>
  <c r="F277" i="19"/>
  <c r="E278" i="19"/>
  <c r="F278" i="19"/>
  <c r="E279" i="19"/>
  <c r="F279" i="19"/>
  <c r="E280" i="19"/>
  <c r="F280" i="19"/>
  <c r="E281" i="19"/>
  <c r="F281" i="19"/>
  <c r="E282" i="19"/>
  <c r="F282" i="19"/>
  <c r="E283" i="19"/>
  <c r="F283" i="19"/>
  <c r="E284" i="19"/>
  <c r="F284" i="19"/>
  <c r="E285" i="19"/>
  <c r="F285" i="19"/>
  <c r="E286" i="19"/>
  <c r="F286" i="19"/>
  <c r="E287" i="19"/>
  <c r="F287" i="19"/>
  <c r="E288" i="19"/>
  <c r="F288" i="19"/>
  <c r="E289" i="19"/>
  <c r="F289" i="19"/>
  <c r="E290" i="19"/>
  <c r="F290" i="19"/>
  <c r="E291" i="19"/>
  <c r="F291" i="19"/>
  <c r="E292" i="19"/>
  <c r="F292" i="19"/>
  <c r="E293" i="19"/>
  <c r="F293" i="19"/>
  <c r="E294" i="19"/>
  <c r="F294" i="19"/>
  <c r="E295" i="19"/>
  <c r="F295" i="19"/>
  <c r="E296" i="19"/>
  <c r="F296" i="19"/>
  <c r="E297" i="19"/>
  <c r="F297" i="19"/>
  <c r="E298" i="19"/>
  <c r="F298" i="19"/>
  <c r="E299" i="19"/>
  <c r="F299" i="19"/>
  <c r="E300" i="19"/>
  <c r="F300" i="19"/>
  <c r="E301" i="19"/>
  <c r="F301" i="19"/>
  <c r="E302" i="19"/>
  <c r="F302" i="19"/>
  <c r="E303" i="19"/>
  <c r="F303" i="19"/>
  <c r="E304" i="19"/>
  <c r="F304" i="19"/>
  <c r="E305" i="19"/>
  <c r="F305" i="19"/>
  <c r="E306" i="19"/>
  <c r="F306" i="19"/>
  <c r="E307" i="19"/>
  <c r="F307" i="19"/>
  <c r="E308" i="19"/>
  <c r="F308" i="19"/>
  <c r="E309" i="19"/>
  <c r="F309" i="19"/>
  <c r="E310" i="19"/>
  <c r="F310" i="19"/>
  <c r="E311" i="19"/>
  <c r="F311" i="19"/>
  <c r="E312" i="19"/>
  <c r="F312" i="19"/>
  <c r="E313" i="19"/>
  <c r="F313" i="19"/>
  <c r="E314" i="19"/>
  <c r="F314" i="19"/>
  <c r="E315" i="19"/>
  <c r="F315" i="19"/>
  <c r="E316" i="19"/>
  <c r="F316" i="19"/>
  <c r="E317" i="19"/>
  <c r="F317" i="19"/>
  <c r="E318" i="19"/>
  <c r="F318" i="19"/>
  <c r="E319" i="19"/>
  <c r="F319" i="19"/>
  <c r="E320" i="19"/>
  <c r="F320" i="19"/>
  <c r="E321" i="19"/>
  <c r="F321" i="19"/>
  <c r="E322" i="19"/>
  <c r="F322" i="19"/>
  <c r="E323" i="19"/>
  <c r="F323" i="19"/>
  <c r="E324" i="19"/>
  <c r="F324" i="19"/>
  <c r="E325" i="19"/>
  <c r="F325" i="19"/>
  <c r="E326" i="19"/>
  <c r="F326" i="19"/>
  <c r="E327" i="19"/>
  <c r="F327" i="19"/>
  <c r="E328" i="19"/>
  <c r="F328" i="19"/>
  <c r="E329" i="19"/>
  <c r="F329" i="19"/>
  <c r="E330" i="19"/>
  <c r="F330" i="19"/>
  <c r="E331" i="19"/>
  <c r="F331" i="19"/>
  <c r="E332" i="19"/>
  <c r="F332" i="19"/>
  <c r="E333" i="19"/>
  <c r="F333" i="19"/>
  <c r="E334" i="19"/>
  <c r="F334" i="19"/>
  <c r="E335" i="19"/>
  <c r="F335" i="19"/>
  <c r="E336" i="19"/>
  <c r="F336" i="19"/>
  <c r="E337" i="19"/>
  <c r="F337" i="19"/>
  <c r="E338" i="19"/>
  <c r="F338" i="19"/>
  <c r="E339" i="19"/>
  <c r="F339" i="19"/>
  <c r="E340" i="19"/>
  <c r="F340" i="19"/>
  <c r="E341" i="19"/>
  <c r="F341" i="19"/>
  <c r="E342" i="19"/>
  <c r="F342" i="19"/>
  <c r="E343" i="19"/>
  <c r="F343" i="19"/>
  <c r="E344" i="19"/>
  <c r="F344" i="19"/>
  <c r="E345" i="19"/>
  <c r="F345" i="19"/>
  <c r="E346" i="19"/>
  <c r="F346" i="19"/>
  <c r="E347" i="19"/>
  <c r="F347" i="19"/>
  <c r="E348" i="19"/>
  <c r="F348" i="19"/>
  <c r="E349" i="19"/>
  <c r="F349" i="19"/>
  <c r="E350" i="19"/>
  <c r="F350" i="19"/>
  <c r="E351" i="19"/>
  <c r="F351" i="19"/>
  <c r="E352" i="19"/>
  <c r="F352" i="19"/>
  <c r="E353" i="19"/>
  <c r="F353" i="19"/>
  <c r="E354" i="19"/>
  <c r="F354" i="19"/>
  <c r="E355" i="19"/>
  <c r="F355" i="19"/>
  <c r="E356" i="19"/>
  <c r="F356" i="19"/>
  <c r="E357" i="19"/>
  <c r="F357" i="19"/>
  <c r="E358" i="19"/>
  <c r="F358" i="19"/>
  <c r="E359" i="19"/>
  <c r="F359" i="19"/>
  <c r="E360" i="19"/>
  <c r="F360" i="19"/>
  <c r="E361" i="19"/>
  <c r="F361" i="19"/>
  <c r="E362" i="19"/>
  <c r="F362" i="19"/>
  <c r="E363" i="19"/>
  <c r="F363" i="19"/>
  <c r="E364" i="19"/>
  <c r="F364" i="19"/>
  <c r="E365" i="19"/>
  <c r="F365" i="19"/>
  <c r="E366" i="19"/>
  <c r="F366" i="19"/>
  <c r="E367" i="19"/>
  <c r="F367" i="19"/>
  <c r="E368" i="19"/>
  <c r="F368" i="19"/>
  <c r="E369" i="19"/>
  <c r="F369" i="19"/>
  <c r="E370" i="19"/>
  <c r="F370" i="19"/>
  <c r="E371" i="19"/>
  <c r="F371" i="19"/>
  <c r="E372" i="19"/>
  <c r="F372" i="19"/>
  <c r="E373" i="19"/>
  <c r="F373" i="19"/>
  <c r="E374" i="19"/>
  <c r="F374" i="19"/>
  <c r="E375" i="19"/>
  <c r="F375" i="19"/>
  <c r="E376" i="19"/>
  <c r="F376" i="19"/>
  <c r="E377" i="19"/>
  <c r="F377" i="19"/>
  <c r="E378" i="19"/>
  <c r="F378" i="19"/>
  <c r="E379" i="19"/>
  <c r="F379" i="19"/>
  <c r="E380" i="19"/>
  <c r="F380" i="19"/>
  <c r="E381" i="19"/>
  <c r="F381" i="19"/>
  <c r="E382" i="19"/>
  <c r="F382" i="19"/>
  <c r="E383" i="19"/>
  <c r="F383" i="19"/>
  <c r="E384" i="19"/>
  <c r="F384" i="19"/>
  <c r="E385" i="19"/>
  <c r="F385" i="19"/>
  <c r="E386" i="19"/>
  <c r="F386" i="19"/>
  <c r="E387" i="19"/>
  <c r="F387" i="19"/>
  <c r="E388" i="19"/>
  <c r="F388" i="19"/>
  <c r="E389" i="19"/>
  <c r="F389" i="19"/>
  <c r="E390" i="19"/>
  <c r="F390" i="19"/>
  <c r="E391" i="19"/>
  <c r="F391" i="19"/>
  <c r="E392" i="19"/>
  <c r="F392" i="19"/>
  <c r="E393" i="19"/>
  <c r="F393" i="19"/>
  <c r="E394" i="19"/>
  <c r="F394" i="19"/>
  <c r="E395" i="19"/>
  <c r="F395" i="19"/>
  <c r="E396" i="19"/>
  <c r="F396" i="19"/>
  <c r="E397" i="19"/>
  <c r="F397" i="19"/>
  <c r="E398" i="19"/>
  <c r="F398" i="19"/>
  <c r="E399" i="19"/>
  <c r="F399" i="19"/>
  <c r="E400" i="19"/>
  <c r="F400" i="19"/>
  <c r="E401" i="19"/>
  <c r="F401" i="19"/>
  <c r="E402" i="19"/>
  <c r="F402" i="19"/>
  <c r="E403" i="19"/>
  <c r="F403" i="19"/>
  <c r="E404" i="19"/>
  <c r="F404" i="19"/>
  <c r="E405" i="19"/>
  <c r="F405" i="19"/>
  <c r="E406" i="19"/>
  <c r="F406" i="19"/>
  <c r="E407" i="19"/>
  <c r="F407" i="19"/>
  <c r="E408" i="19"/>
  <c r="F408" i="19"/>
  <c r="E409" i="19"/>
  <c r="F409" i="19"/>
  <c r="E410" i="19"/>
  <c r="F410" i="19"/>
  <c r="E411" i="19"/>
  <c r="F411" i="19"/>
  <c r="E412" i="19"/>
  <c r="F412" i="19"/>
  <c r="E413" i="19"/>
  <c r="F413" i="19"/>
  <c r="E414" i="19"/>
  <c r="F414" i="19"/>
  <c r="E415" i="19"/>
  <c r="F415" i="19"/>
  <c r="E416" i="19"/>
  <c r="F416" i="19"/>
  <c r="E417" i="19"/>
  <c r="F417" i="19"/>
  <c r="E418" i="19"/>
  <c r="F418" i="19"/>
  <c r="E419" i="19"/>
  <c r="F419" i="19"/>
  <c r="E420" i="19"/>
  <c r="F420" i="19"/>
  <c r="E421" i="19"/>
  <c r="F421" i="19"/>
  <c r="E422" i="19"/>
  <c r="F422" i="19"/>
  <c r="E423" i="19"/>
  <c r="F423" i="19"/>
  <c r="E424" i="19"/>
  <c r="F424" i="19"/>
  <c r="E425" i="19"/>
  <c r="F425" i="19"/>
  <c r="E426" i="19"/>
  <c r="F426" i="19"/>
  <c r="E427" i="19"/>
  <c r="F427" i="19"/>
  <c r="E428" i="19"/>
  <c r="F428" i="19"/>
  <c r="E429" i="19"/>
  <c r="F429" i="19"/>
  <c r="E430" i="19"/>
  <c r="F430" i="19"/>
  <c r="E431" i="19"/>
  <c r="F431" i="19"/>
  <c r="E432" i="19"/>
  <c r="F432" i="19"/>
  <c r="E433" i="19"/>
  <c r="F433" i="19"/>
  <c r="E434" i="19"/>
  <c r="F434" i="19"/>
  <c r="E435" i="19"/>
  <c r="F435" i="19"/>
  <c r="E436" i="19"/>
  <c r="F436" i="19"/>
  <c r="E437" i="19"/>
  <c r="F437" i="19"/>
  <c r="E438" i="19"/>
  <c r="F438" i="19"/>
  <c r="E439" i="19"/>
  <c r="F439" i="19"/>
  <c r="E440" i="19"/>
  <c r="F440" i="19"/>
  <c r="E441" i="19"/>
  <c r="F441" i="19"/>
  <c r="E442" i="19"/>
  <c r="F442" i="19"/>
  <c r="E443" i="19"/>
  <c r="F443" i="19"/>
  <c r="E444" i="19"/>
  <c r="F444" i="19"/>
  <c r="E445" i="19"/>
  <c r="F445" i="19"/>
  <c r="E446" i="19"/>
  <c r="F446" i="19"/>
  <c r="E447" i="19"/>
  <c r="F447" i="19"/>
  <c r="E448" i="19"/>
  <c r="F448" i="19"/>
  <c r="E449" i="19"/>
  <c r="F449" i="19"/>
  <c r="E450" i="19"/>
  <c r="F450" i="19"/>
  <c r="E451" i="19"/>
  <c r="F451" i="19"/>
  <c r="E452" i="19"/>
  <c r="F452" i="19"/>
  <c r="E453" i="19"/>
  <c r="F453" i="19"/>
  <c r="E454" i="19"/>
  <c r="F454" i="19"/>
  <c r="E455" i="19"/>
  <c r="F455" i="19"/>
  <c r="E456" i="19"/>
  <c r="F456" i="19"/>
  <c r="E457" i="19"/>
  <c r="F457" i="19"/>
  <c r="E458" i="19"/>
  <c r="F458" i="19"/>
  <c r="E459" i="19"/>
  <c r="F459" i="19"/>
  <c r="E460" i="19"/>
  <c r="F460" i="19"/>
  <c r="E461" i="19"/>
  <c r="F461" i="19"/>
  <c r="E462" i="19"/>
  <c r="F462" i="19"/>
  <c r="E463" i="19"/>
  <c r="F463" i="19"/>
  <c r="E464" i="19"/>
  <c r="F464" i="19"/>
  <c r="E465" i="19"/>
  <c r="F465" i="19"/>
  <c r="E466" i="19"/>
  <c r="F466" i="19"/>
  <c r="E467" i="19"/>
  <c r="F467" i="19"/>
  <c r="E468" i="19"/>
  <c r="F468" i="19"/>
  <c r="E469" i="19"/>
  <c r="F469" i="19"/>
  <c r="E470" i="19"/>
  <c r="F470" i="19"/>
  <c r="E471" i="19"/>
  <c r="F471" i="19"/>
  <c r="E472" i="19"/>
  <c r="F472" i="19"/>
  <c r="E473" i="19"/>
  <c r="F473" i="19"/>
  <c r="E474" i="19"/>
  <c r="F474" i="19"/>
  <c r="E475" i="19"/>
  <c r="F475" i="19"/>
  <c r="E476" i="19"/>
  <c r="F476" i="19"/>
  <c r="E477" i="19"/>
  <c r="F477" i="19"/>
  <c r="E478" i="19"/>
  <c r="F478" i="19"/>
  <c r="E479" i="19"/>
  <c r="F479" i="19"/>
  <c r="E480" i="19"/>
  <c r="F480" i="19"/>
  <c r="E481" i="19"/>
  <c r="F481" i="19"/>
  <c r="E482" i="19"/>
  <c r="F482" i="19"/>
  <c r="E483" i="19"/>
  <c r="F483" i="19"/>
  <c r="E484" i="19"/>
  <c r="F484" i="19"/>
  <c r="E485" i="19"/>
  <c r="F485" i="19"/>
  <c r="E486" i="19"/>
  <c r="F486" i="19"/>
  <c r="E487" i="19"/>
  <c r="F487" i="19"/>
  <c r="E488" i="19"/>
  <c r="F488" i="19"/>
  <c r="E489" i="19"/>
  <c r="F489" i="19"/>
  <c r="E490" i="19"/>
  <c r="F490" i="19"/>
  <c r="E491" i="19"/>
  <c r="F491" i="19"/>
  <c r="E492" i="19"/>
  <c r="F492" i="19"/>
  <c r="E493" i="19"/>
  <c r="F493" i="19"/>
  <c r="E494" i="19"/>
  <c r="F494" i="19"/>
  <c r="E495" i="19"/>
  <c r="F495" i="19"/>
  <c r="E496" i="19"/>
  <c r="F496" i="19"/>
  <c r="E497" i="19"/>
  <c r="F497" i="19"/>
  <c r="E498" i="19"/>
  <c r="F498" i="19"/>
  <c r="E499" i="19"/>
  <c r="F499" i="19"/>
  <c r="E500" i="19"/>
  <c r="F500" i="19"/>
  <c r="E501" i="19"/>
  <c r="F501" i="19"/>
  <c r="E502" i="19"/>
  <c r="F502" i="19"/>
  <c r="E503" i="19"/>
  <c r="F503" i="19"/>
  <c r="E504" i="19"/>
  <c r="F504" i="19"/>
  <c r="E505" i="19"/>
  <c r="F505" i="19"/>
  <c r="E506" i="19"/>
  <c r="F506" i="19"/>
  <c r="E507" i="19"/>
  <c r="F507" i="19"/>
  <c r="E508" i="19"/>
  <c r="F508" i="19"/>
  <c r="E509" i="19"/>
  <c r="F509" i="19"/>
  <c r="E510" i="19"/>
  <c r="F510" i="19"/>
  <c r="E511" i="19"/>
  <c r="F511" i="19"/>
  <c r="E512" i="19"/>
  <c r="F512" i="19"/>
  <c r="E513" i="19"/>
  <c r="F513" i="19"/>
  <c r="E514" i="19"/>
  <c r="F514" i="19"/>
  <c r="E515" i="19"/>
  <c r="F515" i="19"/>
  <c r="E516" i="19"/>
  <c r="F516" i="19"/>
  <c r="E517" i="19"/>
  <c r="F517" i="19"/>
  <c r="E518" i="19"/>
  <c r="F518" i="19"/>
  <c r="E519" i="19"/>
  <c r="F519" i="19"/>
  <c r="E520" i="19"/>
  <c r="F520" i="19"/>
  <c r="E521" i="19"/>
  <c r="F521" i="19"/>
  <c r="E522" i="19"/>
  <c r="F522" i="19"/>
  <c r="E523" i="19"/>
  <c r="F523" i="19"/>
  <c r="E524" i="19"/>
  <c r="F524" i="19"/>
  <c r="E525" i="19"/>
  <c r="F525" i="19"/>
  <c r="E526" i="19"/>
  <c r="F526" i="19"/>
  <c r="E527" i="19"/>
  <c r="F527" i="19"/>
  <c r="E528" i="19"/>
  <c r="F528" i="19"/>
  <c r="E529" i="19"/>
  <c r="F529" i="19"/>
  <c r="E530" i="19"/>
  <c r="F530" i="19"/>
  <c r="E531" i="19"/>
  <c r="F531" i="19"/>
  <c r="E532" i="19"/>
  <c r="F532" i="19"/>
  <c r="E533" i="19"/>
  <c r="F533" i="19"/>
  <c r="E534" i="19"/>
  <c r="F534" i="19"/>
  <c r="E535" i="19"/>
  <c r="F535" i="19"/>
  <c r="E536" i="19"/>
  <c r="F536" i="19"/>
  <c r="E537" i="19"/>
  <c r="F537" i="19"/>
  <c r="E538" i="19"/>
  <c r="F538" i="19"/>
  <c r="E539" i="19"/>
  <c r="F539" i="19"/>
  <c r="E540" i="19"/>
  <c r="F540" i="19"/>
  <c r="E541" i="19"/>
  <c r="F541" i="19"/>
  <c r="E542" i="19"/>
  <c r="F542" i="19"/>
  <c r="E543" i="19"/>
  <c r="F543" i="19"/>
  <c r="E544" i="19"/>
  <c r="F544" i="19"/>
  <c r="E545" i="19"/>
  <c r="F545" i="19"/>
  <c r="E546" i="19"/>
  <c r="F546" i="19"/>
  <c r="E547" i="19"/>
  <c r="F547" i="19"/>
  <c r="E548" i="19"/>
  <c r="F548" i="19"/>
  <c r="E549" i="19"/>
  <c r="F549" i="19"/>
  <c r="E550" i="19"/>
  <c r="F550" i="19"/>
  <c r="E551" i="19"/>
  <c r="F551" i="19"/>
  <c r="E552" i="19"/>
  <c r="F552" i="19"/>
  <c r="E553" i="19"/>
  <c r="F553" i="19"/>
  <c r="E554" i="19"/>
  <c r="F554" i="19"/>
  <c r="E555" i="19"/>
  <c r="F555" i="19"/>
  <c r="E556" i="19"/>
  <c r="F556" i="19"/>
  <c r="E557" i="19"/>
  <c r="F557" i="19"/>
  <c r="E558" i="19"/>
  <c r="F558" i="19"/>
  <c r="E559" i="19"/>
  <c r="F559" i="19"/>
  <c r="E560" i="19"/>
  <c r="F560" i="19"/>
  <c r="E561" i="19"/>
  <c r="F561" i="19"/>
  <c r="E562" i="19"/>
  <c r="F562" i="19"/>
  <c r="E563" i="19"/>
  <c r="F563" i="19"/>
  <c r="E564" i="19"/>
  <c r="F564" i="19"/>
  <c r="E565" i="19"/>
  <c r="F565" i="19"/>
  <c r="E566" i="19"/>
  <c r="F566" i="19"/>
  <c r="E567" i="19"/>
  <c r="F567" i="19"/>
  <c r="E568" i="19"/>
  <c r="F568" i="19"/>
  <c r="E569" i="19"/>
  <c r="F569" i="19"/>
  <c r="E570" i="19"/>
  <c r="F570" i="19"/>
  <c r="E571" i="19"/>
  <c r="F571" i="19"/>
  <c r="E572" i="19"/>
  <c r="F572" i="19"/>
  <c r="E573" i="19"/>
  <c r="F573" i="19"/>
  <c r="E574" i="19"/>
  <c r="F574" i="19"/>
  <c r="E575" i="19"/>
  <c r="F575" i="19"/>
  <c r="E576" i="19"/>
  <c r="F576" i="19"/>
  <c r="E577" i="19"/>
  <c r="F577" i="19"/>
  <c r="F2" i="19"/>
  <c r="E2" i="19"/>
  <c r="C3" i="19"/>
  <c r="D3" i="19"/>
  <c r="C4" i="19"/>
  <c r="D4" i="19"/>
  <c r="C5" i="19"/>
  <c r="D5" i="19"/>
  <c r="C6" i="19"/>
  <c r="D6" i="19"/>
  <c r="C7" i="19"/>
  <c r="D7" i="19"/>
  <c r="C8" i="19"/>
  <c r="D8" i="19"/>
  <c r="C9" i="19"/>
  <c r="D9" i="19"/>
  <c r="C10" i="19"/>
  <c r="D10" i="19"/>
  <c r="C11" i="19"/>
  <c r="D11" i="19"/>
  <c r="C12" i="19"/>
  <c r="D12" i="19"/>
  <c r="C13" i="19"/>
  <c r="D13" i="19"/>
  <c r="C14" i="19"/>
  <c r="D14" i="19"/>
  <c r="C15" i="19"/>
  <c r="D15" i="19"/>
  <c r="C16" i="19"/>
  <c r="D16" i="19"/>
  <c r="C17" i="19"/>
  <c r="D17" i="19"/>
  <c r="C18" i="19"/>
  <c r="D18" i="19"/>
  <c r="C19" i="19"/>
  <c r="D19" i="19"/>
  <c r="C20" i="19"/>
  <c r="D20" i="19"/>
  <c r="C21" i="19"/>
  <c r="D21" i="19"/>
  <c r="C22" i="19"/>
  <c r="D22" i="19"/>
  <c r="C23" i="19"/>
  <c r="D23" i="19"/>
  <c r="C24" i="19"/>
  <c r="D24" i="19"/>
  <c r="C25" i="19"/>
  <c r="D25" i="19"/>
  <c r="C26" i="19"/>
  <c r="D26" i="19"/>
  <c r="C27" i="19"/>
  <c r="D27" i="19"/>
  <c r="C28" i="19"/>
  <c r="D28" i="19"/>
  <c r="C29" i="19"/>
  <c r="D29" i="19"/>
  <c r="C30" i="19"/>
  <c r="D30" i="19"/>
  <c r="C31" i="19"/>
  <c r="D31" i="19"/>
  <c r="C32" i="19"/>
  <c r="D32" i="19"/>
  <c r="C33" i="19"/>
  <c r="D33" i="19"/>
  <c r="C34" i="19"/>
  <c r="D34" i="19"/>
  <c r="C35" i="19"/>
  <c r="D35" i="19"/>
  <c r="C36" i="19"/>
  <c r="D36" i="19"/>
  <c r="C37" i="19"/>
  <c r="D37" i="19"/>
  <c r="C38" i="19"/>
  <c r="D38" i="19"/>
  <c r="C39" i="19"/>
  <c r="D39" i="19"/>
  <c r="C40" i="19"/>
  <c r="D40" i="19"/>
  <c r="C41" i="19"/>
  <c r="D41" i="19"/>
  <c r="C42" i="19"/>
  <c r="D42" i="19"/>
  <c r="C43" i="19"/>
  <c r="D43" i="19"/>
  <c r="C44" i="19"/>
  <c r="D44" i="19"/>
  <c r="C45" i="19"/>
  <c r="D45" i="19"/>
  <c r="C46" i="19"/>
  <c r="D46" i="19"/>
  <c r="C47" i="19"/>
  <c r="D47" i="19"/>
  <c r="C48" i="19"/>
  <c r="D48" i="19"/>
  <c r="C49" i="19"/>
  <c r="D49" i="19"/>
  <c r="C50" i="19"/>
  <c r="D50" i="19"/>
  <c r="C51" i="19"/>
  <c r="D51" i="19"/>
  <c r="C52" i="19"/>
  <c r="D52" i="19"/>
  <c r="C53" i="19"/>
  <c r="D53" i="19"/>
  <c r="C54" i="19"/>
  <c r="D54" i="19"/>
  <c r="C55" i="19"/>
  <c r="D55" i="19"/>
  <c r="C56" i="19"/>
  <c r="D56" i="19"/>
  <c r="C57" i="19"/>
  <c r="D57" i="19"/>
  <c r="C58" i="19"/>
  <c r="D58" i="19"/>
  <c r="C59" i="19"/>
  <c r="D59" i="19"/>
  <c r="C60" i="19"/>
  <c r="D60" i="19"/>
  <c r="C61" i="19"/>
  <c r="D61" i="19"/>
  <c r="C62" i="19"/>
  <c r="D62" i="19"/>
  <c r="C63" i="19"/>
  <c r="D63" i="19"/>
  <c r="C64" i="19"/>
  <c r="D64" i="19"/>
  <c r="C65" i="19"/>
  <c r="D65" i="19"/>
  <c r="C66" i="19"/>
  <c r="D66" i="19"/>
  <c r="C67" i="19"/>
  <c r="D67" i="19"/>
  <c r="C68" i="19"/>
  <c r="D68" i="19"/>
  <c r="C69" i="19"/>
  <c r="D69" i="19"/>
  <c r="C70" i="19"/>
  <c r="D70" i="19"/>
  <c r="C71" i="19"/>
  <c r="D71" i="19"/>
  <c r="C72" i="19"/>
  <c r="D72" i="19"/>
  <c r="C73" i="19"/>
  <c r="D73" i="19"/>
  <c r="C74" i="19"/>
  <c r="D74" i="19"/>
  <c r="C75" i="19"/>
  <c r="D75" i="19"/>
  <c r="C76" i="19"/>
  <c r="D76" i="19"/>
  <c r="C77" i="19"/>
  <c r="D77" i="19"/>
  <c r="C78" i="19"/>
  <c r="D78" i="19"/>
  <c r="C79" i="19"/>
  <c r="D79" i="19"/>
  <c r="C80" i="19"/>
  <c r="D80" i="19"/>
  <c r="C81" i="19"/>
  <c r="D81" i="19"/>
  <c r="C82" i="19"/>
  <c r="D82" i="19"/>
  <c r="C83" i="19"/>
  <c r="D83" i="19"/>
  <c r="C84" i="19"/>
  <c r="D84" i="19"/>
  <c r="C85" i="19"/>
  <c r="D85" i="19"/>
  <c r="C86" i="19"/>
  <c r="D86" i="19"/>
  <c r="C87" i="19"/>
  <c r="D87" i="19"/>
  <c r="C88" i="19"/>
  <c r="D88" i="19"/>
  <c r="C89" i="19"/>
  <c r="D89" i="19"/>
  <c r="C90" i="19"/>
  <c r="D90" i="19"/>
  <c r="C91" i="19"/>
  <c r="D91" i="19"/>
  <c r="C92" i="19"/>
  <c r="D92" i="19"/>
  <c r="C93" i="19"/>
  <c r="D93" i="19"/>
  <c r="C94" i="19"/>
  <c r="D94" i="19"/>
  <c r="C95" i="19"/>
  <c r="D95" i="19"/>
  <c r="C96" i="19"/>
  <c r="D96" i="19"/>
  <c r="C97" i="19"/>
  <c r="D97" i="19"/>
  <c r="C98" i="19"/>
  <c r="D98" i="19"/>
  <c r="C99" i="19"/>
  <c r="D99" i="19"/>
  <c r="C100" i="19"/>
  <c r="D100" i="19"/>
  <c r="C101" i="19"/>
  <c r="D101" i="19"/>
  <c r="C102" i="19"/>
  <c r="D102" i="19"/>
  <c r="C103" i="19"/>
  <c r="D103" i="19"/>
  <c r="C104" i="19"/>
  <c r="D104" i="19"/>
  <c r="C105" i="19"/>
  <c r="D105" i="19"/>
  <c r="C106" i="19"/>
  <c r="D106" i="19"/>
  <c r="C107" i="19"/>
  <c r="D107" i="19"/>
  <c r="C108" i="19"/>
  <c r="D108" i="19"/>
  <c r="C109" i="19"/>
  <c r="D109" i="19"/>
  <c r="C110" i="19"/>
  <c r="D110" i="19"/>
  <c r="C111" i="19"/>
  <c r="D111" i="19"/>
  <c r="C112" i="19"/>
  <c r="D112" i="19"/>
  <c r="C113" i="19"/>
  <c r="D113" i="19"/>
  <c r="C114" i="19"/>
  <c r="D114" i="19"/>
  <c r="C115" i="19"/>
  <c r="D115" i="19"/>
  <c r="C116" i="19"/>
  <c r="D116" i="19"/>
  <c r="C117" i="19"/>
  <c r="D117" i="19"/>
  <c r="C118" i="19"/>
  <c r="D118" i="19"/>
  <c r="C119" i="19"/>
  <c r="D119" i="19"/>
  <c r="C120" i="19"/>
  <c r="D120" i="19"/>
  <c r="C121" i="19"/>
  <c r="D121" i="19"/>
  <c r="C122" i="19"/>
  <c r="D122" i="19"/>
  <c r="C123" i="19"/>
  <c r="D123" i="19"/>
  <c r="C124" i="19"/>
  <c r="D124" i="19"/>
  <c r="C125" i="19"/>
  <c r="D125" i="19"/>
  <c r="C126" i="19"/>
  <c r="D126" i="19"/>
  <c r="C127" i="19"/>
  <c r="D127" i="19"/>
  <c r="C128" i="19"/>
  <c r="D128" i="19"/>
  <c r="C129" i="19"/>
  <c r="D129" i="19"/>
  <c r="C130" i="19"/>
  <c r="D130" i="19"/>
  <c r="C131" i="19"/>
  <c r="D131" i="19"/>
  <c r="C132" i="19"/>
  <c r="D132" i="19"/>
  <c r="C133" i="19"/>
  <c r="D133" i="19"/>
  <c r="C134" i="19"/>
  <c r="D134" i="19"/>
  <c r="C135" i="19"/>
  <c r="D135" i="19"/>
  <c r="C136" i="19"/>
  <c r="D136" i="19"/>
  <c r="C137" i="19"/>
  <c r="D137" i="19"/>
  <c r="C138" i="19"/>
  <c r="D138" i="19"/>
  <c r="C139" i="19"/>
  <c r="D139" i="19"/>
  <c r="C140" i="19"/>
  <c r="D140" i="19"/>
  <c r="C141" i="19"/>
  <c r="D141" i="19"/>
  <c r="C142" i="19"/>
  <c r="D142" i="19"/>
  <c r="C143" i="19"/>
  <c r="D143" i="19"/>
  <c r="C144" i="19"/>
  <c r="D144" i="19"/>
  <c r="C145" i="19"/>
  <c r="D145" i="19"/>
  <c r="C146" i="19"/>
  <c r="D146" i="19"/>
  <c r="C147" i="19"/>
  <c r="D147" i="19"/>
  <c r="C148" i="19"/>
  <c r="D148" i="19"/>
  <c r="C149" i="19"/>
  <c r="D149" i="19"/>
  <c r="C150" i="19"/>
  <c r="D150" i="19"/>
  <c r="C151" i="19"/>
  <c r="D151" i="19"/>
  <c r="C152" i="19"/>
  <c r="D152" i="19"/>
  <c r="C153" i="19"/>
  <c r="D153" i="19"/>
  <c r="C154" i="19"/>
  <c r="D154" i="19"/>
  <c r="C155" i="19"/>
  <c r="D155" i="19"/>
  <c r="C156" i="19"/>
  <c r="D156" i="19"/>
  <c r="C157" i="19"/>
  <c r="D157" i="19"/>
  <c r="C158" i="19"/>
  <c r="D158" i="19"/>
  <c r="C159" i="19"/>
  <c r="D159" i="19"/>
  <c r="C160" i="19"/>
  <c r="D160" i="19"/>
  <c r="C161" i="19"/>
  <c r="D161" i="19"/>
  <c r="C162" i="19"/>
  <c r="D162" i="19"/>
  <c r="C163" i="19"/>
  <c r="D163" i="19"/>
  <c r="C164" i="19"/>
  <c r="D164" i="19"/>
  <c r="C165" i="19"/>
  <c r="D165" i="19"/>
  <c r="C166" i="19"/>
  <c r="D166" i="19"/>
  <c r="C167" i="19"/>
  <c r="D167" i="19"/>
  <c r="C168" i="19"/>
  <c r="D168" i="19"/>
  <c r="C169" i="19"/>
  <c r="D169" i="19"/>
  <c r="C170" i="19"/>
  <c r="D170" i="19"/>
  <c r="C171" i="19"/>
  <c r="D171" i="19"/>
  <c r="C172" i="19"/>
  <c r="D172" i="19"/>
  <c r="C173" i="19"/>
  <c r="D173" i="19"/>
  <c r="C174" i="19"/>
  <c r="D174" i="19"/>
  <c r="C175" i="19"/>
  <c r="D175" i="19"/>
  <c r="C176" i="19"/>
  <c r="D176" i="19"/>
  <c r="C177" i="19"/>
  <c r="D177" i="19"/>
  <c r="C178" i="19"/>
  <c r="D178" i="19"/>
  <c r="C179" i="19"/>
  <c r="D179" i="19"/>
  <c r="C180" i="19"/>
  <c r="D180" i="19"/>
  <c r="C181" i="19"/>
  <c r="D181" i="19"/>
  <c r="C182" i="19"/>
  <c r="D182" i="19"/>
  <c r="C183" i="19"/>
  <c r="D183" i="19"/>
  <c r="C184" i="19"/>
  <c r="D184" i="19"/>
  <c r="C185" i="19"/>
  <c r="D185" i="19"/>
  <c r="C186" i="19"/>
  <c r="D186" i="19"/>
  <c r="C187" i="19"/>
  <c r="D187" i="19"/>
  <c r="C188" i="19"/>
  <c r="D188" i="19"/>
  <c r="C189" i="19"/>
  <c r="D189" i="19"/>
  <c r="C190" i="19"/>
  <c r="D190" i="19"/>
  <c r="C191" i="19"/>
  <c r="D191" i="19"/>
  <c r="C192" i="19"/>
  <c r="D192" i="19"/>
  <c r="C193" i="19"/>
  <c r="D193" i="19"/>
  <c r="C194" i="19"/>
  <c r="D194" i="19"/>
  <c r="C195" i="19"/>
  <c r="D195" i="19"/>
  <c r="C196" i="19"/>
  <c r="D196" i="19"/>
  <c r="C197" i="19"/>
  <c r="D197" i="19"/>
  <c r="C198" i="19"/>
  <c r="D198" i="19"/>
  <c r="C199" i="19"/>
  <c r="D199" i="19"/>
  <c r="C200" i="19"/>
  <c r="D200" i="19"/>
  <c r="C201" i="19"/>
  <c r="D201" i="19"/>
  <c r="C202" i="19"/>
  <c r="D202" i="19"/>
  <c r="C203" i="19"/>
  <c r="D203" i="19"/>
  <c r="C204" i="19"/>
  <c r="D204" i="19"/>
  <c r="C205" i="19"/>
  <c r="D205" i="19"/>
  <c r="C206" i="19"/>
  <c r="D206" i="19"/>
  <c r="C207" i="19"/>
  <c r="D207" i="19"/>
  <c r="C208" i="19"/>
  <c r="D208" i="19"/>
  <c r="C209" i="19"/>
  <c r="D209" i="19"/>
  <c r="C210" i="19"/>
  <c r="D210" i="19"/>
  <c r="C211" i="19"/>
  <c r="D211" i="19"/>
  <c r="C212" i="19"/>
  <c r="D212" i="19"/>
  <c r="C213" i="19"/>
  <c r="D213" i="19"/>
  <c r="C214" i="19"/>
  <c r="D214" i="19"/>
  <c r="C215" i="19"/>
  <c r="D215" i="19"/>
  <c r="C216" i="19"/>
  <c r="D216" i="19"/>
  <c r="C217" i="19"/>
  <c r="D217" i="19"/>
  <c r="C218" i="19"/>
  <c r="D218" i="19"/>
  <c r="C219" i="19"/>
  <c r="D219" i="19"/>
  <c r="C220" i="19"/>
  <c r="D220" i="19"/>
  <c r="C221" i="19"/>
  <c r="D221" i="19"/>
  <c r="C222" i="19"/>
  <c r="D222" i="19"/>
  <c r="C223" i="19"/>
  <c r="D223" i="19"/>
  <c r="C224" i="19"/>
  <c r="D224" i="19"/>
  <c r="C225" i="19"/>
  <c r="D225" i="19"/>
  <c r="C226" i="19"/>
  <c r="D226" i="19"/>
  <c r="C227" i="19"/>
  <c r="D227" i="19"/>
  <c r="C228" i="19"/>
  <c r="D228" i="19"/>
  <c r="C229" i="19"/>
  <c r="D229" i="19"/>
  <c r="C230" i="19"/>
  <c r="D230" i="19"/>
  <c r="C231" i="19"/>
  <c r="D231" i="19"/>
  <c r="C232" i="19"/>
  <c r="D232" i="19"/>
  <c r="C233" i="19"/>
  <c r="D233" i="19"/>
  <c r="C234" i="19"/>
  <c r="D234" i="19"/>
  <c r="C235" i="19"/>
  <c r="D235" i="19"/>
  <c r="C236" i="19"/>
  <c r="D236" i="19"/>
  <c r="C237" i="19"/>
  <c r="D237" i="19"/>
  <c r="C238" i="19"/>
  <c r="D238" i="19"/>
  <c r="C239" i="19"/>
  <c r="D239" i="19"/>
  <c r="C240" i="19"/>
  <c r="D240" i="19"/>
  <c r="C241" i="19"/>
  <c r="D241" i="19"/>
  <c r="C242" i="19"/>
  <c r="D242" i="19"/>
  <c r="C243" i="19"/>
  <c r="D243" i="19"/>
  <c r="C244" i="19"/>
  <c r="D244" i="19"/>
  <c r="C245" i="19"/>
  <c r="D245" i="19"/>
  <c r="C246" i="19"/>
  <c r="D246" i="19"/>
  <c r="C247" i="19"/>
  <c r="D247" i="19"/>
  <c r="C248" i="19"/>
  <c r="D248" i="19"/>
  <c r="C249" i="19"/>
  <c r="D249" i="19"/>
  <c r="C250" i="19"/>
  <c r="D250" i="19"/>
  <c r="C251" i="19"/>
  <c r="D251" i="19"/>
  <c r="C252" i="19"/>
  <c r="D252" i="19"/>
  <c r="C253" i="19"/>
  <c r="D253" i="19"/>
  <c r="C254" i="19"/>
  <c r="D254" i="19"/>
  <c r="C255" i="19"/>
  <c r="D255" i="19"/>
  <c r="C256" i="19"/>
  <c r="D256" i="19"/>
  <c r="C257" i="19"/>
  <c r="D257" i="19"/>
  <c r="C258" i="19"/>
  <c r="D258" i="19"/>
  <c r="C259" i="19"/>
  <c r="D259" i="19"/>
  <c r="C260" i="19"/>
  <c r="D260" i="19"/>
  <c r="C261" i="19"/>
  <c r="D261" i="19"/>
  <c r="C262" i="19"/>
  <c r="D262" i="19"/>
  <c r="C263" i="19"/>
  <c r="D263" i="19"/>
  <c r="C264" i="19"/>
  <c r="D264" i="19"/>
  <c r="C265" i="19"/>
  <c r="D265" i="19"/>
  <c r="C266" i="19"/>
  <c r="D266" i="19"/>
  <c r="C267" i="19"/>
  <c r="D267" i="19"/>
  <c r="C268" i="19"/>
  <c r="D268" i="19"/>
  <c r="C269" i="19"/>
  <c r="D269" i="19"/>
  <c r="C270" i="19"/>
  <c r="D270" i="19"/>
  <c r="C271" i="19"/>
  <c r="D271" i="19"/>
  <c r="C272" i="19"/>
  <c r="D272" i="19"/>
  <c r="C273" i="19"/>
  <c r="D273" i="19"/>
  <c r="C274" i="19"/>
  <c r="D274" i="19"/>
  <c r="C275" i="19"/>
  <c r="D275" i="19"/>
  <c r="C276" i="19"/>
  <c r="D276" i="19"/>
  <c r="C277" i="19"/>
  <c r="D277" i="19"/>
  <c r="C278" i="19"/>
  <c r="D278" i="19"/>
  <c r="C279" i="19"/>
  <c r="D279" i="19"/>
  <c r="C280" i="19"/>
  <c r="D280" i="19"/>
  <c r="C281" i="19"/>
  <c r="D281" i="19"/>
  <c r="C282" i="19"/>
  <c r="D282" i="19"/>
  <c r="C283" i="19"/>
  <c r="D283" i="19"/>
  <c r="C284" i="19"/>
  <c r="D284" i="19"/>
  <c r="C285" i="19"/>
  <c r="D285" i="19"/>
  <c r="C286" i="19"/>
  <c r="D286" i="19"/>
  <c r="C287" i="19"/>
  <c r="D287" i="19"/>
  <c r="C288" i="19"/>
  <c r="D288" i="19"/>
  <c r="C289" i="19"/>
  <c r="D289" i="19"/>
  <c r="C290" i="19"/>
  <c r="D290" i="19"/>
  <c r="C291" i="19"/>
  <c r="D291" i="19"/>
  <c r="C292" i="19"/>
  <c r="D292" i="19"/>
  <c r="C293" i="19"/>
  <c r="D293" i="19"/>
  <c r="C294" i="19"/>
  <c r="D294" i="19"/>
  <c r="C295" i="19"/>
  <c r="D295" i="19"/>
  <c r="C296" i="19"/>
  <c r="D296" i="19"/>
  <c r="C297" i="19"/>
  <c r="D297" i="19"/>
  <c r="C298" i="19"/>
  <c r="D298" i="19"/>
  <c r="C299" i="19"/>
  <c r="D299" i="19"/>
  <c r="C300" i="19"/>
  <c r="D300" i="19"/>
  <c r="C301" i="19"/>
  <c r="D301" i="19"/>
  <c r="C302" i="19"/>
  <c r="D302" i="19"/>
  <c r="C303" i="19"/>
  <c r="D303" i="19"/>
  <c r="C304" i="19"/>
  <c r="D304" i="19"/>
  <c r="C305" i="19"/>
  <c r="D305" i="19"/>
  <c r="C306" i="19"/>
  <c r="D306" i="19"/>
  <c r="C307" i="19"/>
  <c r="D307" i="19"/>
  <c r="C308" i="19"/>
  <c r="D308" i="19"/>
  <c r="C309" i="19"/>
  <c r="D309" i="19"/>
  <c r="C310" i="19"/>
  <c r="D310" i="19"/>
  <c r="C311" i="19"/>
  <c r="D311" i="19"/>
  <c r="C312" i="19"/>
  <c r="D312" i="19"/>
  <c r="C313" i="19"/>
  <c r="D313" i="19"/>
  <c r="C314" i="19"/>
  <c r="D314" i="19"/>
  <c r="C315" i="19"/>
  <c r="D315" i="19"/>
  <c r="C316" i="19"/>
  <c r="D316" i="19"/>
  <c r="C317" i="19"/>
  <c r="D317" i="19"/>
  <c r="C318" i="19"/>
  <c r="D318" i="19"/>
  <c r="C319" i="19"/>
  <c r="D319" i="19"/>
  <c r="C320" i="19"/>
  <c r="D320" i="19"/>
  <c r="C321" i="19"/>
  <c r="D321" i="19"/>
  <c r="C322" i="19"/>
  <c r="D322" i="19"/>
  <c r="C323" i="19"/>
  <c r="D323" i="19"/>
  <c r="C324" i="19"/>
  <c r="D324" i="19"/>
  <c r="C325" i="19"/>
  <c r="D325" i="19"/>
  <c r="C326" i="19"/>
  <c r="D326" i="19"/>
  <c r="C327" i="19"/>
  <c r="D327" i="19"/>
  <c r="C328" i="19"/>
  <c r="D328" i="19"/>
  <c r="C329" i="19"/>
  <c r="D329" i="19"/>
  <c r="C330" i="19"/>
  <c r="D330" i="19"/>
  <c r="C331" i="19"/>
  <c r="D331" i="19"/>
  <c r="C332" i="19"/>
  <c r="D332" i="19"/>
  <c r="C333" i="19"/>
  <c r="D333" i="19"/>
  <c r="C334" i="19"/>
  <c r="D334" i="19"/>
  <c r="C335" i="19"/>
  <c r="D335" i="19"/>
  <c r="C336" i="19"/>
  <c r="D336" i="19"/>
  <c r="C337" i="19"/>
  <c r="D337" i="19"/>
  <c r="C338" i="19"/>
  <c r="D338" i="19"/>
  <c r="C339" i="19"/>
  <c r="D339" i="19"/>
  <c r="C340" i="19"/>
  <c r="D340" i="19"/>
  <c r="C341" i="19"/>
  <c r="D341" i="19"/>
  <c r="C342" i="19"/>
  <c r="D342" i="19"/>
  <c r="C343" i="19"/>
  <c r="D343" i="19"/>
  <c r="C344" i="19"/>
  <c r="D344" i="19"/>
  <c r="C345" i="19"/>
  <c r="D345" i="19"/>
  <c r="C346" i="19"/>
  <c r="D346" i="19"/>
  <c r="C347" i="19"/>
  <c r="D347" i="19"/>
  <c r="C348" i="19"/>
  <c r="D348" i="19"/>
  <c r="C349" i="19"/>
  <c r="D349" i="19"/>
  <c r="C350" i="19"/>
  <c r="D350" i="19"/>
  <c r="C351" i="19"/>
  <c r="D351" i="19"/>
  <c r="C352" i="19"/>
  <c r="D352" i="19"/>
  <c r="C353" i="19"/>
  <c r="D353" i="19"/>
  <c r="C354" i="19"/>
  <c r="D354" i="19"/>
  <c r="C355" i="19"/>
  <c r="D355" i="19"/>
  <c r="C356" i="19"/>
  <c r="D356" i="19"/>
  <c r="C357" i="19"/>
  <c r="D357" i="19"/>
  <c r="C358" i="19"/>
  <c r="D358" i="19"/>
  <c r="C359" i="19"/>
  <c r="D359" i="19"/>
  <c r="C360" i="19"/>
  <c r="D360" i="19"/>
  <c r="C361" i="19"/>
  <c r="D361" i="19"/>
  <c r="C362" i="19"/>
  <c r="D362" i="19"/>
  <c r="C363" i="19"/>
  <c r="D363" i="19"/>
  <c r="C364" i="19"/>
  <c r="D364" i="19"/>
  <c r="C365" i="19"/>
  <c r="D365" i="19"/>
  <c r="C366" i="19"/>
  <c r="D366" i="19"/>
  <c r="C367" i="19"/>
  <c r="D367" i="19"/>
  <c r="C368" i="19"/>
  <c r="D368" i="19"/>
  <c r="C369" i="19"/>
  <c r="D369" i="19"/>
  <c r="C370" i="19"/>
  <c r="D370" i="19"/>
  <c r="C371" i="19"/>
  <c r="D371" i="19"/>
  <c r="C372" i="19"/>
  <c r="D372" i="19"/>
  <c r="C373" i="19"/>
  <c r="D373" i="19"/>
  <c r="C374" i="19"/>
  <c r="D374" i="19"/>
  <c r="C375" i="19"/>
  <c r="D375" i="19"/>
  <c r="C376" i="19"/>
  <c r="D376" i="19"/>
  <c r="C377" i="19"/>
  <c r="D377" i="19"/>
  <c r="C378" i="19"/>
  <c r="D378" i="19"/>
  <c r="C379" i="19"/>
  <c r="D379" i="19"/>
  <c r="C380" i="19"/>
  <c r="D380" i="19"/>
  <c r="C381" i="19"/>
  <c r="D381" i="19"/>
  <c r="C382" i="19"/>
  <c r="D382" i="19"/>
  <c r="C383" i="19"/>
  <c r="D383" i="19"/>
  <c r="C384" i="19"/>
  <c r="D384" i="19"/>
  <c r="C385" i="19"/>
  <c r="D385" i="19"/>
  <c r="C386" i="19"/>
  <c r="D386" i="19"/>
  <c r="C387" i="19"/>
  <c r="D387" i="19"/>
  <c r="C388" i="19"/>
  <c r="D388" i="19"/>
  <c r="C389" i="19"/>
  <c r="D389" i="19"/>
  <c r="C390" i="19"/>
  <c r="D390" i="19"/>
  <c r="C391" i="19"/>
  <c r="D391" i="19"/>
  <c r="C392" i="19"/>
  <c r="D392" i="19"/>
  <c r="C393" i="19"/>
  <c r="D393" i="19"/>
  <c r="C394" i="19"/>
  <c r="D394" i="19"/>
  <c r="C395" i="19"/>
  <c r="D395" i="19"/>
  <c r="C396" i="19"/>
  <c r="D396" i="19"/>
  <c r="C397" i="19"/>
  <c r="D397" i="19"/>
  <c r="C398" i="19"/>
  <c r="D398" i="19"/>
  <c r="C399" i="19"/>
  <c r="D399" i="19"/>
  <c r="C400" i="19"/>
  <c r="D400" i="19"/>
  <c r="C401" i="19"/>
  <c r="D401" i="19"/>
  <c r="C402" i="19"/>
  <c r="D402" i="19"/>
  <c r="C403" i="19"/>
  <c r="D403" i="19"/>
  <c r="C404" i="19"/>
  <c r="D404" i="19"/>
  <c r="C405" i="19"/>
  <c r="D405" i="19"/>
  <c r="C406" i="19"/>
  <c r="D406" i="19"/>
  <c r="C407" i="19"/>
  <c r="D407" i="19"/>
  <c r="C408" i="19"/>
  <c r="D408" i="19"/>
  <c r="C409" i="19"/>
  <c r="D409" i="19"/>
  <c r="C410" i="19"/>
  <c r="D410" i="19"/>
  <c r="C411" i="19"/>
  <c r="D411" i="19"/>
  <c r="C412" i="19"/>
  <c r="D412" i="19"/>
  <c r="C413" i="19"/>
  <c r="D413" i="19"/>
  <c r="C414" i="19"/>
  <c r="D414" i="19"/>
  <c r="C415" i="19"/>
  <c r="D415" i="19"/>
  <c r="C416" i="19"/>
  <c r="D416" i="19"/>
  <c r="C417" i="19"/>
  <c r="D417" i="19"/>
  <c r="C418" i="19"/>
  <c r="D418" i="19"/>
  <c r="C419" i="19"/>
  <c r="D419" i="19"/>
  <c r="C420" i="19"/>
  <c r="D420" i="19"/>
  <c r="C421" i="19"/>
  <c r="D421" i="19"/>
  <c r="C422" i="19"/>
  <c r="D422" i="19"/>
  <c r="C423" i="19"/>
  <c r="D423" i="19"/>
  <c r="C424" i="19"/>
  <c r="D424" i="19"/>
  <c r="C425" i="19"/>
  <c r="D425" i="19"/>
  <c r="C426" i="19"/>
  <c r="D426" i="19"/>
  <c r="C427" i="19"/>
  <c r="D427" i="19"/>
  <c r="C428" i="19"/>
  <c r="D428" i="19"/>
  <c r="C429" i="19"/>
  <c r="D429" i="19"/>
  <c r="C430" i="19"/>
  <c r="D430" i="19"/>
  <c r="C431" i="19"/>
  <c r="D431" i="19"/>
  <c r="C432" i="19"/>
  <c r="D432" i="19"/>
  <c r="C433" i="19"/>
  <c r="D433" i="19"/>
  <c r="C434" i="19"/>
  <c r="D434" i="19"/>
  <c r="C435" i="19"/>
  <c r="D435" i="19"/>
  <c r="C436" i="19"/>
  <c r="D436" i="19"/>
  <c r="C437" i="19"/>
  <c r="D437" i="19"/>
  <c r="C438" i="19"/>
  <c r="D438" i="19"/>
  <c r="C439" i="19"/>
  <c r="D439" i="19"/>
  <c r="C440" i="19"/>
  <c r="D440" i="19"/>
  <c r="C441" i="19"/>
  <c r="D441" i="19"/>
  <c r="C442" i="19"/>
  <c r="D442" i="19"/>
  <c r="C443" i="19"/>
  <c r="D443" i="19"/>
  <c r="C444" i="19"/>
  <c r="D444" i="19"/>
  <c r="C445" i="19"/>
  <c r="D445" i="19"/>
  <c r="C446" i="19"/>
  <c r="D446" i="19"/>
  <c r="C447" i="19"/>
  <c r="D447" i="19"/>
  <c r="C448" i="19"/>
  <c r="D448" i="19"/>
  <c r="C449" i="19"/>
  <c r="D449" i="19"/>
  <c r="C450" i="19"/>
  <c r="D450" i="19"/>
  <c r="C451" i="19"/>
  <c r="D451" i="19"/>
  <c r="C452" i="19"/>
  <c r="D452" i="19"/>
  <c r="C453" i="19"/>
  <c r="D453" i="19"/>
  <c r="C454" i="19"/>
  <c r="D454" i="19"/>
  <c r="C455" i="19"/>
  <c r="D455" i="19"/>
  <c r="C456" i="19"/>
  <c r="D456" i="19"/>
  <c r="C457" i="19"/>
  <c r="D457" i="19"/>
  <c r="C458" i="19"/>
  <c r="D458" i="19"/>
  <c r="C459" i="19"/>
  <c r="D459" i="19"/>
  <c r="C460" i="19"/>
  <c r="D460" i="19"/>
  <c r="C461" i="19"/>
  <c r="D461" i="19"/>
  <c r="C462" i="19"/>
  <c r="D462" i="19"/>
  <c r="C463" i="19"/>
  <c r="D463" i="19"/>
  <c r="C464" i="19"/>
  <c r="D464" i="19"/>
  <c r="C465" i="19"/>
  <c r="D465" i="19"/>
  <c r="C466" i="19"/>
  <c r="D466" i="19"/>
  <c r="C467" i="19"/>
  <c r="D467" i="19"/>
  <c r="C468" i="19"/>
  <c r="D468" i="19"/>
  <c r="C469" i="19"/>
  <c r="D469" i="19"/>
  <c r="C470" i="19"/>
  <c r="D470" i="19"/>
  <c r="C471" i="19"/>
  <c r="D471" i="19"/>
  <c r="C472" i="19"/>
  <c r="D472" i="19"/>
  <c r="C473" i="19"/>
  <c r="D473" i="19"/>
  <c r="C474" i="19"/>
  <c r="D474" i="19"/>
  <c r="C475" i="19"/>
  <c r="D475" i="19"/>
  <c r="C476" i="19"/>
  <c r="D476" i="19"/>
  <c r="C477" i="19"/>
  <c r="D477" i="19"/>
  <c r="C478" i="19"/>
  <c r="D478" i="19"/>
  <c r="C479" i="19"/>
  <c r="D479" i="19"/>
  <c r="C480" i="19"/>
  <c r="D480" i="19"/>
  <c r="C481" i="19"/>
  <c r="D481" i="19"/>
  <c r="C482" i="19"/>
  <c r="D482" i="19"/>
  <c r="C483" i="19"/>
  <c r="D483" i="19"/>
  <c r="C484" i="19"/>
  <c r="D484" i="19"/>
  <c r="C485" i="19"/>
  <c r="D485" i="19"/>
  <c r="C486" i="19"/>
  <c r="D486" i="19"/>
  <c r="C487" i="19"/>
  <c r="D487" i="19"/>
  <c r="C488" i="19"/>
  <c r="D488" i="19"/>
  <c r="C489" i="19"/>
  <c r="D489" i="19"/>
  <c r="C490" i="19"/>
  <c r="D490" i="19"/>
  <c r="C491" i="19"/>
  <c r="D491" i="19"/>
  <c r="C492" i="19"/>
  <c r="D492" i="19"/>
  <c r="C493" i="19"/>
  <c r="D493" i="19"/>
  <c r="C494" i="19"/>
  <c r="D494" i="19"/>
  <c r="C495" i="19"/>
  <c r="D495" i="19"/>
  <c r="C496" i="19"/>
  <c r="D496" i="19"/>
  <c r="C497" i="19"/>
  <c r="D497" i="19"/>
  <c r="C498" i="19"/>
  <c r="D498" i="19"/>
  <c r="C499" i="19"/>
  <c r="D499" i="19"/>
  <c r="C500" i="19"/>
  <c r="D500" i="19"/>
  <c r="C501" i="19"/>
  <c r="D501" i="19"/>
  <c r="C502" i="19"/>
  <c r="D502" i="19"/>
  <c r="C503" i="19"/>
  <c r="D503" i="19"/>
  <c r="C504" i="19"/>
  <c r="D504" i="19"/>
  <c r="C505" i="19"/>
  <c r="D505" i="19"/>
  <c r="C506" i="19"/>
  <c r="D506" i="19"/>
  <c r="C507" i="19"/>
  <c r="D507" i="19"/>
  <c r="C508" i="19"/>
  <c r="D508" i="19"/>
  <c r="C509" i="19"/>
  <c r="D509" i="19"/>
  <c r="C510" i="19"/>
  <c r="D510" i="19"/>
  <c r="C511" i="19"/>
  <c r="D511" i="19"/>
  <c r="C512" i="19"/>
  <c r="D512" i="19"/>
  <c r="C513" i="19"/>
  <c r="D513" i="19"/>
  <c r="C514" i="19"/>
  <c r="D514" i="19"/>
  <c r="C515" i="19"/>
  <c r="D515" i="19"/>
  <c r="C516" i="19"/>
  <c r="D516" i="19"/>
  <c r="C517" i="19"/>
  <c r="D517" i="19"/>
  <c r="C518" i="19"/>
  <c r="D518" i="19"/>
  <c r="C519" i="19"/>
  <c r="D519" i="19"/>
  <c r="C520" i="19"/>
  <c r="D520" i="19"/>
  <c r="C521" i="19"/>
  <c r="D521" i="19"/>
  <c r="C522" i="19"/>
  <c r="D522" i="19"/>
  <c r="C523" i="19"/>
  <c r="D523" i="19"/>
  <c r="C524" i="19"/>
  <c r="D524" i="19"/>
  <c r="C525" i="19"/>
  <c r="D525" i="19"/>
  <c r="C526" i="19"/>
  <c r="D526" i="19"/>
  <c r="C527" i="19"/>
  <c r="D527" i="19"/>
  <c r="C528" i="19"/>
  <c r="D528" i="19"/>
  <c r="C529" i="19"/>
  <c r="D529" i="19"/>
  <c r="C530" i="19"/>
  <c r="D530" i="19"/>
  <c r="C531" i="19"/>
  <c r="D531" i="19"/>
  <c r="C532" i="19"/>
  <c r="D532" i="19"/>
  <c r="C533" i="19"/>
  <c r="D533" i="19"/>
  <c r="C534" i="19"/>
  <c r="D534" i="19"/>
  <c r="C535" i="19"/>
  <c r="D535" i="19"/>
  <c r="C536" i="19"/>
  <c r="D536" i="19"/>
  <c r="C537" i="19"/>
  <c r="D537" i="19"/>
  <c r="C538" i="19"/>
  <c r="D538" i="19"/>
  <c r="C539" i="19"/>
  <c r="D539" i="19"/>
  <c r="C540" i="19"/>
  <c r="D540" i="19"/>
  <c r="C541" i="19"/>
  <c r="D541" i="19"/>
  <c r="C542" i="19"/>
  <c r="D542" i="19"/>
  <c r="C543" i="19"/>
  <c r="D543" i="19"/>
  <c r="C544" i="19"/>
  <c r="D544" i="19"/>
  <c r="C545" i="19"/>
  <c r="D545" i="19"/>
  <c r="C546" i="19"/>
  <c r="D546" i="19"/>
  <c r="C547" i="19"/>
  <c r="D547" i="19"/>
  <c r="C548" i="19"/>
  <c r="D548" i="19"/>
  <c r="C549" i="19"/>
  <c r="D549" i="19"/>
  <c r="C550" i="19"/>
  <c r="D550" i="19"/>
  <c r="C551" i="19"/>
  <c r="D551" i="19"/>
  <c r="C552" i="19"/>
  <c r="D552" i="19"/>
  <c r="C553" i="19"/>
  <c r="D553" i="19"/>
  <c r="C554" i="19"/>
  <c r="D554" i="19"/>
  <c r="C555" i="19"/>
  <c r="D555" i="19"/>
  <c r="C556" i="19"/>
  <c r="D556" i="19"/>
  <c r="C557" i="19"/>
  <c r="D557" i="19"/>
  <c r="C558" i="19"/>
  <c r="D558" i="19"/>
  <c r="C559" i="19"/>
  <c r="D559" i="19"/>
  <c r="C560" i="19"/>
  <c r="D560" i="19"/>
  <c r="C561" i="19"/>
  <c r="D561" i="19"/>
  <c r="C562" i="19"/>
  <c r="D562" i="19"/>
  <c r="C563" i="19"/>
  <c r="D563" i="19"/>
  <c r="C564" i="19"/>
  <c r="D564" i="19"/>
  <c r="C565" i="19"/>
  <c r="D565" i="19"/>
  <c r="C566" i="19"/>
  <c r="D566" i="19"/>
  <c r="C567" i="19"/>
  <c r="D567" i="19"/>
  <c r="C568" i="19"/>
  <c r="D568" i="19"/>
  <c r="C569" i="19"/>
  <c r="D569" i="19"/>
  <c r="C570" i="19"/>
  <c r="D570" i="19"/>
  <c r="C571" i="19"/>
  <c r="D571" i="19"/>
  <c r="C572" i="19"/>
  <c r="D572" i="19"/>
  <c r="C573" i="19"/>
  <c r="D573" i="19"/>
  <c r="C574" i="19"/>
  <c r="D574" i="19"/>
  <c r="C575" i="19"/>
  <c r="D575" i="19"/>
  <c r="C576" i="19"/>
  <c r="D576" i="19"/>
  <c r="C577" i="19"/>
  <c r="D577" i="19"/>
  <c r="D2" i="19"/>
  <c r="C2" i="19"/>
  <c r="A462" i="19"/>
  <c r="B462" i="19"/>
  <c r="A463" i="19"/>
  <c r="B463" i="19"/>
  <c r="A464" i="19"/>
  <c r="B464" i="19"/>
  <c r="A465" i="19"/>
  <c r="B465" i="19"/>
  <c r="A466" i="19"/>
  <c r="A474" i="19" s="1"/>
  <c r="A482" i="19" s="1"/>
  <c r="A490" i="19" s="1"/>
  <c r="A498" i="19" s="1"/>
  <c r="A506" i="19" s="1"/>
  <c r="A514" i="19" s="1"/>
  <c r="A522" i="19" s="1"/>
  <c r="A530" i="19" s="1"/>
  <c r="A538" i="19" s="1"/>
  <c r="A546" i="19" s="1"/>
  <c r="A554" i="19" s="1"/>
  <c r="A562" i="19" s="1"/>
  <c r="A570" i="19" s="1"/>
  <c r="B466" i="19"/>
  <c r="B474" i="19" s="1"/>
  <c r="B482" i="19" s="1"/>
  <c r="B490" i="19" s="1"/>
  <c r="B498" i="19" s="1"/>
  <c r="B506" i="19" s="1"/>
  <c r="B514" i="19" s="1"/>
  <c r="B522" i="19" s="1"/>
  <c r="B530" i="19" s="1"/>
  <c r="B538" i="19" s="1"/>
  <c r="B546" i="19" s="1"/>
  <c r="B554" i="19" s="1"/>
  <c r="B562" i="19" s="1"/>
  <c r="B570" i="19" s="1"/>
  <c r="A467" i="19"/>
  <c r="A475" i="19" s="1"/>
  <c r="A483" i="19" s="1"/>
  <c r="A491" i="19" s="1"/>
  <c r="A499" i="19" s="1"/>
  <c r="A507" i="19" s="1"/>
  <c r="A515" i="19" s="1"/>
  <c r="A523" i="19" s="1"/>
  <c r="A531" i="19" s="1"/>
  <c r="A539" i="19" s="1"/>
  <c r="A547" i="19" s="1"/>
  <c r="A555" i="19" s="1"/>
  <c r="A563" i="19" s="1"/>
  <c r="A571" i="19" s="1"/>
  <c r="B467" i="19"/>
  <c r="B475" i="19" s="1"/>
  <c r="B483" i="19" s="1"/>
  <c r="B491" i="19" s="1"/>
  <c r="B499" i="19" s="1"/>
  <c r="B507" i="19" s="1"/>
  <c r="B515" i="19" s="1"/>
  <c r="B523" i="19" s="1"/>
  <c r="B531" i="19" s="1"/>
  <c r="B539" i="19" s="1"/>
  <c r="B547" i="19" s="1"/>
  <c r="B555" i="19" s="1"/>
  <c r="B563" i="19" s="1"/>
  <c r="B571" i="19" s="1"/>
  <c r="A468" i="19"/>
  <c r="B468" i="19"/>
  <c r="A469" i="19"/>
  <c r="B469" i="19"/>
  <c r="A470" i="19"/>
  <c r="B470" i="19"/>
  <c r="A471" i="19"/>
  <c r="B471" i="19"/>
  <c r="A472" i="19"/>
  <c r="A480" i="19" s="1"/>
  <c r="A488" i="19" s="1"/>
  <c r="A496" i="19" s="1"/>
  <c r="A504" i="19" s="1"/>
  <c r="A512" i="19" s="1"/>
  <c r="A520" i="19" s="1"/>
  <c r="A528" i="19" s="1"/>
  <c r="A536" i="19" s="1"/>
  <c r="A544" i="19" s="1"/>
  <c r="A552" i="19" s="1"/>
  <c r="A560" i="19" s="1"/>
  <c r="A568" i="19" s="1"/>
  <c r="A576" i="19" s="1"/>
  <c r="B472" i="19"/>
  <c r="B480" i="19" s="1"/>
  <c r="B488" i="19" s="1"/>
  <c r="B496" i="19" s="1"/>
  <c r="B504" i="19" s="1"/>
  <c r="B512" i="19" s="1"/>
  <c r="B520" i="19" s="1"/>
  <c r="B528" i="19" s="1"/>
  <c r="B536" i="19" s="1"/>
  <c r="B544" i="19" s="1"/>
  <c r="B552" i="19" s="1"/>
  <c r="B560" i="19" s="1"/>
  <c r="B568" i="19" s="1"/>
  <c r="B576" i="19" s="1"/>
  <c r="A473" i="19"/>
  <c r="A481" i="19" s="1"/>
  <c r="A489" i="19" s="1"/>
  <c r="A497" i="19" s="1"/>
  <c r="A505" i="19" s="1"/>
  <c r="A513" i="19" s="1"/>
  <c r="A521" i="19" s="1"/>
  <c r="A529" i="19" s="1"/>
  <c r="A537" i="19" s="1"/>
  <c r="A545" i="19" s="1"/>
  <c r="A553" i="19" s="1"/>
  <c r="A561" i="19" s="1"/>
  <c r="A569" i="19" s="1"/>
  <c r="A577" i="19" s="1"/>
  <c r="B473" i="19"/>
  <c r="B481" i="19" s="1"/>
  <c r="B489" i="19" s="1"/>
  <c r="B497" i="19" s="1"/>
  <c r="B505" i="19" s="1"/>
  <c r="B513" i="19" s="1"/>
  <c r="B521" i="19" s="1"/>
  <c r="B529" i="19" s="1"/>
  <c r="B537" i="19" s="1"/>
  <c r="B545" i="19" s="1"/>
  <c r="B553" i="19" s="1"/>
  <c r="B561" i="19" s="1"/>
  <c r="B569" i="19" s="1"/>
  <c r="B577" i="19" s="1"/>
  <c r="A476" i="19"/>
  <c r="B476" i="19"/>
  <c r="A477" i="19"/>
  <c r="B477" i="19"/>
  <c r="A478" i="19"/>
  <c r="A486" i="19" s="1"/>
  <c r="A494" i="19" s="1"/>
  <c r="A502" i="19" s="1"/>
  <c r="A510" i="19" s="1"/>
  <c r="A518" i="19" s="1"/>
  <c r="A526" i="19" s="1"/>
  <c r="A534" i="19" s="1"/>
  <c r="A542" i="19" s="1"/>
  <c r="A550" i="19" s="1"/>
  <c r="A558" i="19" s="1"/>
  <c r="A566" i="19" s="1"/>
  <c r="A574" i="19" s="1"/>
  <c r="B478" i="19"/>
  <c r="B486" i="19" s="1"/>
  <c r="B494" i="19" s="1"/>
  <c r="B502" i="19" s="1"/>
  <c r="B510" i="19" s="1"/>
  <c r="B518" i="19" s="1"/>
  <c r="B526" i="19" s="1"/>
  <c r="B534" i="19" s="1"/>
  <c r="B542" i="19" s="1"/>
  <c r="B550" i="19" s="1"/>
  <c r="B558" i="19" s="1"/>
  <c r="B566" i="19" s="1"/>
  <c r="B574" i="19" s="1"/>
  <c r="A479" i="19"/>
  <c r="A487" i="19" s="1"/>
  <c r="A495" i="19" s="1"/>
  <c r="A503" i="19" s="1"/>
  <c r="A511" i="19" s="1"/>
  <c r="A519" i="19" s="1"/>
  <c r="A527" i="19" s="1"/>
  <c r="A535" i="19" s="1"/>
  <c r="A543" i="19" s="1"/>
  <c r="A551" i="19" s="1"/>
  <c r="A559" i="19" s="1"/>
  <c r="A567" i="19" s="1"/>
  <c r="A575" i="19" s="1"/>
  <c r="B479" i="19"/>
  <c r="B487" i="19" s="1"/>
  <c r="B495" i="19" s="1"/>
  <c r="B503" i="19" s="1"/>
  <c r="B511" i="19" s="1"/>
  <c r="B519" i="19" s="1"/>
  <c r="B527" i="19" s="1"/>
  <c r="B535" i="19" s="1"/>
  <c r="B543" i="19" s="1"/>
  <c r="B551" i="19" s="1"/>
  <c r="B559" i="19" s="1"/>
  <c r="B567" i="19" s="1"/>
  <c r="B575" i="19" s="1"/>
  <c r="A484" i="19"/>
  <c r="A492" i="19" s="1"/>
  <c r="A500" i="19" s="1"/>
  <c r="A508" i="19" s="1"/>
  <c r="A516" i="19" s="1"/>
  <c r="A524" i="19" s="1"/>
  <c r="A532" i="19" s="1"/>
  <c r="A540" i="19" s="1"/>
  <c r="A548" i="19" s="1"/>
  <c r="A556" i="19" s="1"/>
  <c r="A564" i="19" s="1"/>
  <c r="A572" i="19" s="1"/>
  <c r="B484" i="19"/>
  <c r="B492" i="19" s="1"/>
  <c r="B500" i="19" s="1"/>
  <c r="B508" i="19" s="1"/>
  <c r="B516" i="19" s="1"/>
  <c r="B524" i="19" s="1"/>
  <c r="B532" i="19" s="1"/>
  <c r="B540" i="19" s="1"/>
  <c r="B548" i="19" s="1"/>
  <c r="B556" i="19" s="1"/>
  <c r="B564" i="19" s="1"/>
  <c r="B572" i="19" s="1"/>
  <c r="A485" i="19"/>
  <c r="A493" i="19" s="1"/>
  <c r="A501" i="19" s="1"/>
  <c r="A509" i="19" s="1"/>
  <c r="A517" i="19" s="1"/>
  <c r="A525" i="19" s="1"/>
  <c r="A533" i="19" s="1"/>
  <c r="A541" i="19" s="1"/>
  <c r="A549" i="19" s="1"/>
  <c r="A557" i="19" s="1"/>
  <c r="A565" i="19" s="1"/>
  <c r="A573" i="19" s="1"/>
  <c r="B485" i="19"/>
  <c r="B493" i="19" s="1"/>
  <c r="B501" i="19" s="1"/>
  <c r="B509" i="19" s="1"/>
  <c r="B517" i="19" s="1"/>
  <c r="B525" i="19" s="1"/>
  <c r="B533" i="19" s="1"/>
  <c r="B541" i="19" s="1"/>
  <c r="B549" i="19" s="1"/>
  <c r="B557" i="19" s="1"/>
  <c r="B565" i="19" s="1"/>
  <c r="B573" i="19" s="1"/>
  <c r="A304" i="19"/>
  <c r="B304" i="19"/>
  <c r="A305" i="19"/>
  <c r="B305" i="19"/>
  <c r="A306" i="19"/>
  <c r="B306" i="19"/>
  <c r="A307" i="19"/>
  <c r="B307" i="19"/>
  <c r="A308" i="19"/>
  <c r="A316" i="19" s="1"/>
  <c r="A324" i="19" s="1"/>
  <c r="A332" i="19" s="1"/>
  <c r="A340" i="19" s="1"/>
  <c r="A348" i="19" s="1"/>
  <c r="A356" i="19" s="1"/>
  <c r="A364" i="19" s="1"/>
  <c r="A372" i="19" s="1"/>
  <c r="A380" i="19" s="1"/>
  <c r="A388" i="19" s="1"/>
  <c r="A396" i="19" s="1"/>
  <c r="A404" i="19" s="1"/>
  <c r="A412" i="19" s="1"/>
  <c r="A420" i="19" s="1"/>
  <c r="A428" i="19" s="1"/>
  <c r="A436" i="19" s="1"/>
  <c r="A444" i="19" s="1"/>
  <c r="A452" i="19" s="1"/>
  <c r="A460" i="19" s="1"/>
  <c r="B308" i="19"/>
  <c r="B316" i="19" s="1"/>
  <c r="B324" i="19" s="1"/>
  <c r="B332" i="19" s="1"/>
  <c r="B340" i="19" s="1"/>
  <c r="B348" i="19" s="1"/>
  <c r="B356" i="19" s="1"/>
  <c r="B364" i="19" s="1"/>
  <c r="B372" i="19" s="1"/>
  <c r="B380" i="19" s="1"/>
  <c r="B388" i="19" s="1"/>
  <c r="B396" i="19" s="1"/>
  <c r="B404" i="19" s="1"/>
  <c r="B412" i="19" s="1"/>
  <c r="B420" i="19" s="1"/>
  <c r="B428" i="19" s="1"/>
  <c r="B436" i="19" s="1"/>
  <c r="B444" i="19" s="1"/>
  <c r="B452" i="19" s="1"/>
  <c r="B460" i="19" s="1"/>
  <c r="A309" i="19"/>
  <c r="A317" i="19" s="1"/>
  <c r="A325" i="19" s="1"/>
  <c r="A333" i="19" s="1"/>
  <c r="A341" i="19" s="1"/>
  <c r="A349" i="19" s="1"/>
  <c r="A357" i="19" s="1"/>
  <c r="A365" i="19" s="1"/>
  <c r="A373" i="19" s="1"/>
  <c r="A381" i="19" s="1"/>
  <c r="A389" i="19" s="1"/>
  <c r="A397" i="19" s="1"/>
  <c r="A405" i="19" s="1"/>
  <c r="A413" i="19" s="1"/>
  <c r="A421" i="19" s="1"/>
  <c r="A429" i="19" s="1"/>
  <c r="A437" i="19" s="1"/>
  <c r="A445" i="19" s="1"/>
  <c r="A453" i="19" s="1"/>
  <c r="A461" i="19" s="1"/>
  <c r="B309" i="19"/>
  <c r="B317" i="19" s="1"/>
  <c r="B325" i="19" s="1"/>
  <c r="B333" i="19" s="1"/>
  <c r="B341" i="19" s="1"/>
  <c r="B349" i="19" s="1"/>
  <c r="B357" i="19" s="1"/>
  <c r="B365" i="19" s="1"/>
  <c r="B373" i="19" s="1"/>
  <c r="B381" i="19" s="1"/>
  <c r="B389" i="19" s="1"/>
  <c r="B397" i="19" s="1"/>
  <c r="B405" i="19" s="1"/>
  <c r="B413" i="19" s="1"/>
  <c r="B421" i="19" s="1"/>
  <c r="B429" i="19" s="1"/>
  <c r="B437" i="19" s="1"/>
  <c r="B445" i="19" s="1"/>
  <c r="B453" i="19" s="1"/>
  <c r="B461" i="19" s="1"/>
  <c r="A310" i="19"/>
  <c r="B310" i="19"/>
  <c r="A311" i="19"/>
  <c r="B311" i="19"/>
  <c r="A312" i="19"/>
  <c r="B312" i="19"/>
  <c r="A313" i="19"/>
  <c r="B313" i="19"/>
  <c r="A314" i="19"/>
  <c r="A322" i="19" s="1"/>
  <c r="A330" i="19" s="1"/>
  <c r="A338" i="19" s="1"/>
  <c r="A346" i="19" s="1"/>
  <c r="A354" i="19" s="1"/>
  <c r="A362" i="19" s="1"/>
  <c r="A370" i="19" s="1"/>
  <c r="A378" i="19" s="1"/>
  <c r="A386" i="19" s="1"/>
  <c r="A394" i="19" s="1"/>
  <c r="A402" i="19" s="1"/>
  <c r="A410" i="19" s="1"/>
  <c r="A418" i="19" s="1"/>
  <c r="A426" i="19" s="1"/>
  <c r="A434" i="19" s="1"/>
  <c r="A442" i="19" s="1"/>
  <c r="A450" i="19" s="1"/>
  <c r="A458" i="19" s="1"/>
  <c r="B314" i="19"/>
  <c r="B322" i="19" s="1"/>
  <c r="B330" i="19" s="1"/>
  <c r="B338" i="19" s="1"/>
  <c r="B346" i="19" s="1"/>
  <c r="B354" i="19" s="1"/>
  <c r="B362" i="19" s="1"/>
  <c r="B370" i="19" s="1"/>
  <c r="B378" i="19" s="1"/>
  <c r="B386" i="19" s="1"/>
  <c r="B394" i="19" s="1"/>
  <c r="B402" i="19" s="1"/>
  <c r="B410" i="19" s="1"/>
  <c r="B418" i="19" s="1"/>
  <c r="B426" i="19" s="1"/>
  <c r="B434" i="19" s="1"/>
  <c r="B442" i="19" s="1"/>
  <c r="B450" i="19" s="1"/>
  <c r="B458" i="19" s="1"/>
  <c r="A315" i="19"/>
  <c r="A323" i="19" s="1"/>
  <c r="A331" i="19" s="1"/>
  <c r="A339" i="19" s="1"/>
  <c r="A347" i="19" s="1"/>
  <c r="A355" i="19" s="1"/>
  <c r="A363" i="19" s="1"/>
  <c r="A371" i="19" s="1"/>
  <c r="A379" i="19" s="1"/>
  <c r="A387" i="19" s="1"/>
  <c r="A395" i="19" s="1"/>
  <c r="A403" i="19" s="1"/>
  <c r="A411" i="19" s="1"/>
  <c r="A419" i="19" s="1"/>
  <c r="A427" i="19" s="1"/>
  <c r="A435" i="19" s="1"/>
  <c r="A443" i="19" s="1"/>
  <c r="A451" i="19" s="1"/>
  <c r="A459" i="19" s="1"/>
  <c r="B315" i="19"/>
  <c r="B323" i="19" s="1"/>
  <c r="B331" i="19" s="1"/>
  <c r="B339" i="19" s="1"/>
  <c r="B347" i="19" s="1"/>
  <c r="B355" i="19" s="1"/>
  <c r="B363" i="19" s="1"/>
  <c r="B371" i="19" s="1"/>
  <c r="B379" i="19" s="1"/>
  <c r="B387" i="19" s="1"/>
  <c r="B395" i="19" s="1"/>
  <c r="B403" i="19" s="1"/>
  <c r="B411" i="19" s="1"/>
  <c r="B419" i="19" s="1"/>
  <c r="B427" i="19" s="1"/>
  <c r="B435" i="19" s="1"/>
  <c r="B443" i="19" s="1"/>
  <c r="B451" i="19" s="1"/>
  <c r="B459" i="19" s="1"/>
  <c r="A318" i="19"/>
  <c r="B318" i="19"/>
  <c r="A319" i="19"/>
  <c r="B319" i="19"/>
  <c r="A320" i="19"/>
  <c r="A328" i="19" s="1"/>
  <c r="A336" i="19" s="1"/>
  <c r="A344" i="19" s="1"/>
  <c r="A352" i="19" s="1"/>
  <c r="A360" i="19" s="1"/>
  <c r="A368" i="19" s="1"/>
  <c r="A376" i="19" s="1"/>
  <c r="A384" i="19" s="1"/>
  <c r="A392" i="19" s="1"/>
  <c r="A400" i="19" s="1"/>
  <c r="A408" i="19" s="1"/>
  <c r="A416" i="19" s="1"/>
  <c r="A424" i="19" s="1"/>
  <c r="A432" i="19" s="1"/>
  <c r="A440" i="19" s="1"/>
  <c r="A448" i="19" s="1"/>
  <c r="A456" i="19" s="1"/>
  <c r="B320" i="19"/>
  <c r="B328" i="19" s="1"/>
  <c r="B336" i="19" s="1"/>
  <c r="B344" i="19" s="1"/>
  <c r="B352" i="19" s="1"/>
  <c r="B360" i="19" s="1"/>
  <c r="B368" i="19" s="1"/>
  <c r="B376" i="19" s="1"/>
  <c r="B384" i="19" s="1"/>
  <c r="B392" i="19" s="1"/>
  <c r="B400" i="19" s="1"/>
  <c r="B408" i="19" s="1"/>
  <c r="B416" i="19" s="1"/>
  <c r="B424" i="19" s="1"/>
  <c r="B432" i="19" s="1"/>
  <c r="B440" i="19" s="1"/>
  <c r="B448" i="19" s="1"/>
  <c r="B456" i="19" s="1"/>
  <c r="A321" i="19"/>
  <c r="A329" i="19" s="1"/>
  <c r="A337" i="19" s="1"/>
  <c r="A345" i="19" s="1"/>
  <c r="A353" i="19" s="1"/>
  <c r="A361" i="19" s="1"/>
  <c r="A369" i="19" s="1"/>
  <c r="A377" i="19" s="1"/>
  <c r="A385" i="19" s="1"/>
  <c r="A393" i="19" s="1"/>
  <c r="A401" i="19" s="1"/>
  <c r="A409" i="19" s="1"/>
  <c r="A417" i="19" s="1"/>
  <c r="A425" i="19" s="1"/>
  <c r="A433" i="19" s="1"/>
  <c r="B321" i="19"/>
  <c r="B329" i="19" s="1"/>
  <c r="B337" i="19" s="1"/>
  <c r="B345" i="19" s="1"/>
  <c r="B353" i="19" s="1"/>
  <c r="B361" i="19" s="1"/>
  <c r="B369" i="19" s="1"/>
  <c r="B377" i="19" s="1"/>
  <c r="B385" i="19" s="1"/>
  <c r="B393" i="19" s="1"/>
  <c r="B401" i="19" s="1"/>
  <c r="B409" i="19" s="1"/>
  <c r="B417" i="19" s="1"/>
  <c r="B425" i="19" s="1"/>
  <c r="B433" i="19" s="1"/>
  <c r="B441" i="19" s="1"/>
  <c r="B449" i="19" s="1"/>
  <c r="B457" i="19" s="1"/>
  <c r="A326" i="19"/>
  <c r="A334" i="19" s="1"/>
  <c r="A342" i="19" s="1"/>
  <c r="A350" i="19" s="1"/>
  <c r="A358" i="19" s="1"/>
  <c r="A366" i="19" s="1"/>
  <c r="A374" i="19" s="1"/>
  <c r="A382" i="19" s="1"/>
  <c r="A390" i="19" s="1"/>
  <c r="A398" i="19" s="1"/>
  <c r="A406" i="19" s="1"/>
  <c r="A414" i="19" s="1"/>
  <c r="A422" i="19" s="1"/>
  <c r="A430" i="19" s="1"/>
  <c r="A438" i="19" s="1"/>
  <c r="A446" i="19" s="1"/>
  <c r="A454" i="19" s="1"/>
  <c r="B326" i="19"/>
  <c r="B334" i="19" s="1"/>
  <c r="B342" i="19" s="1"/>
  <c r="B350" i="19" s="1"/>
  <c r="B358" i="19" s="1"/>
  <c r="B366" i="19" s="1"/>
  <c r="B374" i="19" s="1"/>
  <c r="B382" i="19" s="1"/>
  <c r="B390" i="19" s="1"/>
  <c r="B398" i="19" s="1"/>
  <c r="B406" i="19" s="1"/>
  <c r="B414" i="19" s="1"/>
  <c r="B422" i="19" s="1"/>
  <c r="B430" i="19" s="1"/>
  <c r="B438" i="19" s="1"/>
  <c r="B446" i="19" s="1"/>
  <c r="B454" i="19" s="1"/>
  <c r="A327" i="19"/>
  <c r="A335" i="19" s="1"/>
  <c r="A343" i="19" s="1"/>
  <c r="A351" i="19" s="1"/>
  <c r="A359" i="19" s="1"/>
  <c r="A367" i="19" s="1"/>
  <c r="A375" i="19" s="1"/>
  <c r="A383" i="19" s="1"/>
  <c r="A391" i="19" s="1"/>
  <c r="B327" i="19"/>
  <c r="B335" i="19" s="1"/>
  <c r="B343" i="19" s="1"/>
  <c r="B351" i="19" s="1"/>
  <c r="B359" i="19" s="1"/>
  <c r="B367" i="19" s="1"/>
  <c r="B375" i="19" s="1"/>
  <c r="B383" i="19" s="1"/>
  <c r="B391" i="19" s="1"/>
  <c r="B399" i="19" s="1"/>
  <c r="B407" i="19" s="1"/>
  <c r="B415" i="19" s="1"/>
  <c r="B423" i="19" s="1"/>
  <c r="B431" i="19" s="1"/>
  <c r="B439" i="19" s="1"/>
  <c r="B447" i="19" s="1"/>
  <c r="B455" i="19" s="1"/>
  <c r="A399" i="19"/>
  <c r="A407" i="19" s="1"/>
  <c r="A415" i="19" s="1"/>
  <c r="A423" i="19" s="1"/>
  <c r="A431" i="19" s="1"/>
  <c r="A439" i="19" s="1"/>
  <c r="A447" i="19" s="1"/>
  <c r="A455" i="19" s="1"/>
  <c r="A441" i="19"/>
  <c r="A449" i="19" s="1"/>
  <c r="A457" i="19" s="1"/>
  <c r="A24" i="19"/>
  <c r="B24" i="19"/>
  <c r="A25" i="19"/>
  <c r="B25" i="19"/>
  <c r="A26" i="19"/>
  <c r="B26" i="19"/>
  <c r="A27" i="19"/>
  <c r="B27" i="19"/>
  <c r="A28" i="19"/>
  <c r="A36" i="19" s="1"/>
  <c r="A44" i="19" s="1"/>
  <c r="A52" i="19" s="1"/>
  <c r="A60" i="19" s="1"/>
  <c r="A68" i="19" s="1"/>
  <c r="A76" i="19" s="1"/>
  <c r="A84" i="19" s="1"/>
  <c r="A92" i="19" s="1"/>
  <c r="A100" i="19" s="1"/>
  <c r="A108" i="19" s="1"/>
  <c r="A116" i="19" s="1"/>
  <c r="A124" i="19" s="1"/>
  <c r="A132" i="19" s="1"/>
  <c r="A140" i="19" s="1"/>
  <c r="A148" i="19" s="1"/>
  <c r="A156" i="19" s="1"/>
  <c r="A164" i="19" s="1"/>
  <c r="A172" i="19" s="1"/>
  <c r="A180" i="19" s="1"/>
  <c r="A188" i="19" s="1"/>
  <c r="A196" i="19" s="1"/>
  <c r="A204" i="19" s="1"/>
  <c r="A212" i="19" s="1"/>
  <c r="A220" i="19" s="1"/>
  <c r="A228" i="19" s="1"/>
  <c r="A236" i="19" s="1"/>
  <c r="A244" i="19" s="1"/>
  <c r="A252" i="19" s="1"/>
  <c r="A260" i="19" s="1"/>
  <c r="A268" i="19" s="1"/>
  <c r="A276" i="19" s="1"/>
  <c r="A284" i="19" s="1"/>
  <c r="A292" i="19" s="1"/>
  <c r="A300" i="19" s="1"/>
  <c r="B28" i="19"/>
  <c r="B36" i="19" s="1"/>
  <c r="B44" i="19" s="1"/>
  <c r="B52" i="19" s="1"/>
  <c r="B60" i="19" s="1"/>
  <c r="B68" i="19" s="1"/>
  <c r="B76" i="19" s="1"/>
  <c r="B84" i="19" s="1"/>
  <c r="B92" i="19" s="1"/>
  <c r="B100" i="19" s="1"/>
  <c r="B108" i="19" s="1"/>
  <c r="B116" i="19" s="1"/>
  <c r="B124" i="19" s="1"/>
  <c r="B132" i="19" s="1"/>
  <c r="B140" i="19" s="1"/>
  <c r="B148" i="19" s="1"/>
  <c r="B156" i="19" s="1"/>
  <c r="B164" i="19" s="1"/>
  <c r="B172" i="19" s="1"/>
  <c r="B180" i="19" s="1"/>
  <c r="B188" i="19" s="1"/>
  <c r="B196" i="19" s="1"/>
  <c r="B204" i="19" s="1"/>
  <c r="B212" i="19" s="1"/>
  <c r="B220" i="19" s="1"/>
  <c r="B228" i="19" s="1"/>
  <c r="B236" i="19" s="1"/>
  <c r="B244" i="19" s="1"/>
  <c r="B252" i="19" s="1"/>
  <c r="B260" i="19" s="1"/>
  <c r="B268" i="19" s="1"/>
  <c r="B276" i="19" s="1"/>
  <c r="B284" i="19" s="1"/>
  <c r="B292" i="19" s="1"/>
  <c r="B300" i="19" s="1"/>
  <c r="A29" i="19"/>
  <c r="A37" i="19" s="1"/>
  <c r="A45" i="19" s="1"/>
  <c r="A53" i="19" s="1"/>
  <c r="A61" i="19" s="1"/>
  <c r="A69" i="19" s="1"/>
  <c r="A77" i="19" s="1"/>
  <c r="A85" i="19" s="1"/>
  <c r="A93" i="19" s="1"/>
  <c r="A101" i="19" s="1"/>
  <c r="A109" i="19" s="1"/>
  <c r="A117" i="19" s="1"/>
  <c r="A125" i="19" s="1"/>
  <c r="A133" i="19" s="1"/>
  <c r="A141" i="19" s="1"/>
  <c r="A149" i="19" s="1"/>
  <c r="A157" i="19" s="1"/>
  <c r="A165" i="19" s="1"/>
  <c r="A173" i="19" s="1"/>
  <c r="A181" i="19" s="1"/>
  <c r="A189" i="19" s="1"/>
  <c r="A197" i="19" s="1"/>
  <c r="A205" i="19" s="1"/>
  <c r="A213" i="19" s="1"/>
  <c r="A221" i="19" s="1"/>
  <c r="A229" i="19" s="1"/>
  <c r="A237" i="19" s="1"/>
  <c r="A245" i="19" s="1"/>
  <c r="A253" i="19" s="1"/>
  <c r="A261" i="19" s="1"/>
  <c r="A269" i="19" s="1"/>
  <c r="A277" i="19" s="1"/>
  <c r="A285" i="19" s="1"/>
  <c r="A293" i="19" s="1"/>
  <c r="A301" i="19" s="1"/>
  <c r="B29" i="19"/>
  <c r="B37" i="19" s="1"/>
  <c r="B45" i="19" s="1"/>
  <c r="B53" i="19" s="1"/>
  <c r="B61" i="19" s="1"/>
  <c r="B69" i="19" s="1"/>
  <c r="B77" i="19" s="1"/>
  <c r="B85" i="19" s="1"/>
  <c r="B93" i="19" s="1"/>
  <c r="B101" i="19" s="1"/>
  <c r="B109" i="19" s="1"/>
  <c r="B117" i="19" s="1"/>
  <c r="B125" i="19" s="1"/>
  <c r="B133" i="19" s="1"/>
  <c r="B141" i="19" s="1"/>
  <c r="B149" i="19" s="1"/>
  <c r="B157" i="19" s="1"/>
  <c r="B165" i="19" s="1"/>
  <c r="B173" i="19" s="1"/>
  <c r="B181" i="19" s="1"/>
  <c r="B189" i="19" s="1"/>
  <c r="B197" i="19" s="1"/>
  <c r="B205" i="19" s="1"/>
  <c r="B213" i="19" s="1"/>
  <c r="B221" i="19" s="1"/>
  <c r="B229" i="19" s="1"/>
  <c r="B237" i="19" s="1"/>
  <c r="B245" i="19" s="1"/>
  <c r="B253" i="19" s="1"/>
  <c r="B261" i="19" s="1"/>
  <c r="B269" i="19" s="1"/>
  <c r="B277" i="19" s="1"/>
  <c r="B285" i="19" s="1"/>
  <c r="B293" i="19" s="1"/>
  <c r="B301" i="19" s="1"/>
  <c r="A30" i="19"/>
  <c r="B30" i="19"/>
  <c r="A31" i="19"/>
  <c r="B31" i="19"/>
  <c r="A32" i="19"/>
  <c r="B32" i="19"/>
  <c r="A33" i="19"/>
  <c r="B33" i="19"/>
  <c r="A34" i="19"/>
  <c r="A42" i="19" s="1"/>
  <c r="A50" i="19" s="1"/>
  <c r="A58" i="19" s="1"/>
  <c r="A66" i="19" s="1"/>
  <c r="A74" i="19" s="1"/>
  <c r="A82" i="19" s="1"/>
  <c r="A90" i="19" s="1"/>
  <c r="A98" i="19" s="1"/>
  <c r="A106" i="19" s="1"/>
  <c r="A114" i="19" s="1"/>
  <c r="A122" i="19" s="1"/>
  <c r="A130" i="19" s="1"/>
  <c r="A138" i="19" s="1"/>
  <c r="A146" i="19" s="1"/>
  <c r="A154" i="19" s="1"/>
  <c r="A162" i="19" s="1"/>
  <c r="A170" i="19" s="1"/>
  <c r="A178" i="19" s="1"/>
  <c r="A186" i="19" s="1"/>
  <c r="A194" i="19" s="1"/>
  <c r="A202" i="19" s="1"/>
  <c r="A210" i="19" s="1"/>
  <c r="A218" i="19" s="1"/>
  <c r="A226" i="19" s="1"/>
  <c r="A234" i="19" s="1"/>
  <c r="A242" i="19" s="1"/>
  <c r="A250" i="19" s="1"/>
  <c r="A258" i="19" s="1"/>
  <c r="A266" i="19" s="1"/>
  <c r="A274" i="19" s="1"/>
  <c r="A282" i="19" s="1"/>
  <c r="A290" i="19" s="1"/>
  <c r="A298" i="19" s="1"/>
  <c r="B34" i="19"/>
  <c r="B42" i="19" s="1"/>
  <c r="B50" i="19" s="1"/>
  <c r="A35" i="19"/>
  <c r="A43" i="19" s="1"/>
  <c r="A51" i="19" s="1"/>
  <c r="A59" i="19" s="1"/>
  <c r="A67" i="19" s="1"/>
  <c r="A75" i="19" s="1"/>
  <c r="A83" i="19" s="1"/>
  <c r="A91" i="19" s="1"/>
  <c r="A99" i="19" s="1"/>
  <c r="A107" i="19" s="1"/>
  <c r="A115" i="19" s="1"/>
  <c r="A123" i="19" s="1"/>
  <c r="A131" i="19" s="1"/>
  <c r="A139" i="19" s="1"/>
  <c r="A147" i="19" s="1"/>
  <c r="A155" i="19" s="1"/>
  <c r="A163" i="19" s="1"/>
  <c r="A171" i="19" s="1"/>
  <c r="A179" i="19" s="1"/>
  <c r="A187" i="19" s="1"/>
  <c r="A195" i="19" s="1"/>
  <c r="A203" i="19" s="1"/>
  <c r="A211" i="19" s="1"/>
  <c r="A219" i="19" s="1"/>
  <c r="A227" i="19" s="1"/>
  <c r="A235" i="19" s="1"/>
  <c r="A243" i="19" s="1"/>
  <c r="A251" i="19" s="1"/>
  <c r="A259" i="19" s="1"/>
  <c r="A267" i="19" s="1"/>
  <c r="A275" i="19" s="1"/>
  <c r="A283" i="19" s="1"/>
  <c r="A291" i="19" s="1"/>
  <c r="A299" i="19" s="1"/>
  <c r="B35" i="19"/>
  <c r="B43" i="19" s="1"/>
  <c r="B51" i="19" s="1"/>
  <c r="B59" i="19" s="1"/>
  <c r="B67" i="19" s="1"/>
  <c r="B75" i="19" s="1"/>
  <c r="B83" i="19" s="1"/>
  <c r="B91" i="19" s="1"/>
  <c r="B99" i="19" s="1"/>
  <c r="B107" i="19" s="1"/>
  <c r="B115" i="19" s="1"/>
  <c r="B123" i="19" s="1"/>
  <c r="B131" i="19" s="1"/>
  <c r="B139" i="19" s="1"/>
  <c r="B147" i="19" s="1"/>
  <c r="B155" i="19" s="1"/>
  <c r="B163" i="19" s="1"/>
  <c r="B171" i="19" s="1"/>
  <c r="B179" i="19" s="1"/>
  <c r="B187" i="19" s="1"/>
  <c r="B195" i="19" s="1"/>
  <c r="B203" i="19" s="1"/>
  <c r="B211" i="19" s="1"/>
  <c r="B219" i="19" s="1"/>
  <c r="B227" i="19" s="1"/>
  <c r="B235" i="19" s="1"/>
  <c r="B243" i="19" s="1"/>
  <c r="B251" i="19" s="1"/>
  <c r="B259" i="19" s="1"/>
  <c r="B267" i="19" s="1"/>
  <c r="B275" i="19" s="1"/>
  <c r="B283" i="19" s="1"/>
  <c r="B291" i="19" s="1"/>
  <c r="B299" i="19" s="1"/>
  <c r="A38" i="19"/>
  <c r="B38" i="19"/>
  <c r="A39" i="19"/>
  <c r="B39" i="19"/>
  <c r="B47" i="19" s="1"/>
  <c r="B55" i="19" s="1"/>
  <c r="B63" i="19" s="1"/>
  <c r="B71" i="19" s="1"/>
  <c r="B79" i="19" s="1"/>
  <c r="B87" i="19" s="1"/>
  <c r="B95" i="19" s="1"/>
  <c r="B103" i="19" s="1"/>
  <c r="B111" i="19" s="1"/>
  <c r="B119" i="19" s="1"/>
  <c r="B127" i="19" s="1"/>
  <c r="B135" i="19" s="1"/>
  <c r="B143" i="19" s="1"/>
  <c r="B151" i="19" s="1"/>
  <c r="B159" i="19" s="1"/>
  <c r="B167" i="19" s="1"/>
  <c r="B175" i="19" s="1"/>
  <c r="B183" i="19" s="1"/>
  <c r="B191" i="19" s="1"/>
  <c r="B199" i="19" s="1"/>
  <c r="B207" i="19" s="1"/>
  <c r="B215" i="19" s="1"/>
  <c r="B223" i="19" s="1"/>
  <c r="B231" i="19" s="1"/>
  <c r="B239" i="19" s="1"/>
  <c r="B247" i="19" s="1"/>
  <c r="B255" i="19" s="1"/>
  <c r="B263" i="19" s="1"/>
  <c r="B271" i="19" s="1"/>
  <c r="B279" i="19" s="1"/>
  <c r="B287" i="19" s="1"/>
  <c r="B295" i="19" s="1"/>
  <c r="B303" i="19" s="1"/>
  <c r="A40" i="19"/>
  <c r="A48" i="19" s="1"/>
  <c r="B40" i="19"/>
  <c r="B48" i="19" s="1"/>
  <c r="B56" i="19" s="1"/>
  <c r="B64" i="19" s="1"/>
  <c r="B72" i="19" s="1"/>
  <c r="B80" i="19" s="1"/>
  <c r="B88" i="19" s="1"/>
  <c r="B96" i="19" s="1"/>
  <c r="B104" i="19" s="1"/>
  <c r="B112" i="19" s="1"/>
  <c r="B120" i="19" s="1"/>
  <c r="B128" i="19" s="1"/>
  <c r="B136" i="19" s="1"/>
  <c r="B144" i="19" s="1"/>
  <c r="B152" i="19" s="1"/>
  <c r="B160" i="19" s="1"/>
  <c r="B168" i="19" s="1"/>
  <c r="B176" i="19" s="1"/>
  <c r="B184" i="19" s="1"/>
  <c r="B192" i="19" s="1"/>
  <c r="B200" i="19" s="1"/>
  <c r="B208" i="19" s="1"/>
  <c r="B216" i="19" s="1"/>
  <c r="B224" i="19" s="1"/>
  <c r="B232" i="19" s="1"/>
  <c r="B240" i="19" s="1"/>
  <c r="B248" i="19" s="1"/>
  <c r="B256" i="19" s="1"/>
  <c r="B264" i="19" s="1"/>
  <c r="B272" i="19" s="1"/>
  <c r="B280" i="19" s="1"/>
  <c r="B288" i="19" s="1"/>
  <c r="B296" i="19" s="1"/>
  <c r="A41" i="19"/>
  <c r="A49" i="19" s="1"/>
  <c r="A57" i="19" s="1"/>
  <c r="A65" i="19" s="1"/>
  <c r="A73" i="19" s="1"/>
  <c r="A81" i="19" s="1"/>
  <c r="A89" i="19" s="1"/>
  <c r="A97" i="19" s="1"/>
  <c r="A105" i="19" s="1"/>
  <c r="A113" i="19" s="1"/>
  <c r="A121" i="19" s="1"/>
  <c r="A129" i="19" s="1"/>
  <c r="A137" i="19" s="1"/>
  <c r="A145" i="19" s="1"/>
  <c r="A153" i="19" s="1"/>
  <c r="A161" i="19" s="1"/>
  <c r="A169" i="19" s="1"/>
  <c r="A177" i="19" s="1"/>
  <c r="A185" i="19" s="1"/>
  <c r="A193" i="19" s="1"/>
  <c r="A201" i="19" s="1"/>
  <c r="A209" i="19" s="1"/>
  <c r="A217" i="19" s="1"/>
  <c r="A225" i="19" s="1"/>
  <c r="A233" i="19" s="1"/>
  <c r="A241" i="19" s="1"/>
  <c r="A249" i="19" s="1"/>
  <c r="A257" i="19" s="1"/>
  <c r="A265" i="19" s="1"/>
  <c r="A273" i="19" s="1"/>
  <c r="A281" i="19" s="1"/>
  <c r="A289" i="19" s="1"/>
  <c r="A297" i="19" s="1"/>
  <c r="B41" i="19"/>
  <c r="B49" i="19" s="1"/>
  <c r="A46" i="19"/>
  <c r="A54" i="19" s="1"/>
  <c r="A62" i="19" s="1"/>
  <c r="A70" i="19" s="1"/>
  <c r="A78" i="19" s="1"/>
  <c r="A86" i="19" s="1"/>
  <c r="A94" i="19" s="1"/>
  <c r="A102" i="19" s="1"/>
  <c r="A110" i="19" s="1"/>
  <c r="A118" i="19" s="1"/>
  <c r="A126" i="19" s="1"/>
  <c r="A134" i="19" s="1"/>
  <c r="A142" i="19" s="1"/>
  <c r="A150" i="19" s="1"/>
  <c r="A158" i="19" s="1"/>
  <c r="A166" i="19" s="1"/>
  <c r="A174" i="19" s="1"/>
  <c r="A182" i="19" s="1"/>
  <c r="A190" i="19" s="1"/>
  <c r="A198" i="19" s="1"/>
  <c r="A206" i="19" s="1"/>
  <c r="A214" i="19" s="1"/>
  <c r="A222" i="19" s="1"/>
  <c r="A230" i="19" s="1"/>
  <c r="A238" i="19" s="1"/>
  <c r="A246" i="19" s="1"/>
  <c r="A254" i="19" s="1"/>
  <c r="A262" i="19" s="1"/>
  <c r="A270" i="19" s="1"/>
  <c r="A278" i="19" s="1"/>
  <c r="A286" i="19" s="1"/>
  <c r="A294" i="19" s="1"/>
  <c r="A302" i="19" s="1"/>
  <c r="B46" i="19"/>
  <c r="B54" i="19" s="1"/>
  <c r="B62" i="19" s="1"/>
  <c r="B70" i="19" s="1"/>
  <c r="B78" i="19" s="1"/>
  <c r="B86" i="19" s="1"/>
  <c r="B94" i="19" s="1"/>
  <c r="B102" i="19" s="1"/>
  <c r="B110" i="19" s="1"/>
  <c r="B118" i="19" s="1"/>
  <c r="B126" i="19" s="1"/>
  <c r="B134" i="19" s="1"/>
  <c r="B142" i="19" s="1"/>
  <c r="B150" i="19" s="1"/>
  <c r="B158" i="19" s="1"/>
  <c r="B166" i="19" s="1"/>
  <c r="B174" i="19" s="1"/>
  <c r="B182" i="19" s="1"/>
  <c r="B190" i="19" s="1"/>
  <c r="B198" i="19" s="1"/>
  <c r="B206" i="19" s="1"/>
  <c r="B214" i="19" s="1"/>
  <c r="B222" i="19" s="1"/>
  <c r="B230" i="19" s="1"/>
  <c r="B238" i="19" s="1"/>
  <c r="B246" i="19" s="1"/>
  <c r="B254" i="19" s="1"/>
  <c r="B262" i="19" s="1"/>
  <c r="B270" i="19" s="1"/>
  <c r="B278" i="19" s="1"/>
  <c r="B286" i="19" s="1"/>
  <c r="B294" i="19" s="1"/>
  <c r="B302" i="19" s="1"/>
  <c r="A47" i="19"/>
  <c r="A55" i="19" s="1"/>
  <c r="A63" i="19" s="1"/>
  <c r="A56" i="19"/>
  <c r="A64" i="19" s="1"/>
  <c r="A72" i="19" s="1"/>
  <c r="A80" i="19" s="1"/>
  <c r="A88" i="19" s="1"/>
  <c r="A96" i="19" s="1"/>
  <c r="A104" i="19" s="1"/>
  <c r="A112" i="19" s="1"/>
  <c r="A120" i="19" s="1"/>
  <c r="A128" i="19" s="1"/>
  <c r="A136" i="19" s="1"/>
  <c r="A144" i="19" s="1"/>
  <c r="A152" i="19" s="1"/>
  <c r="A160" i="19" s="1"/>
  <c r="A168" i="19" s="1"/>
  <c r="A176" i="19" s="1"/>
  <c r="A184" i="19" s="1"/>
  <c r="A192" i="19" s="1"/>
  <c r="A200" i="19" s="1"/>
  <c r="A208" i="19" s="1"/>
  <c r="A216" i="19" s="1"/>
  <c r="A224" i="19" s="1"/>
  <c r="A232" i="19" s="1"/>
  <c r="A240" i="19" s="1"/>
  <c r="A248" i="19" s="1"/>
  <c r="A256" i="19" s="1"/>
  <c r="A264" i="19" s="1"/>
  <c r="A272" i="19" s="1"/>
  <c r="A280" i="19" s="1"/>
  <c r="A288" i="19" s="1"/>
  <c r="A296" i="19" s="1"/>
  <c r="B57" i="19"/>
  <c r="B65" i="19" s="1"/>
  <c r="B73" i="19" s="1"/>
  <c r="B81" i="19" s="1"/>
  <c r="B89" i="19" s="1"/>
  <c r="B97" i="19" s="1"/>
  <c r="B105" i="19" s="1"/>
  <c r="B113" i="19" s="1"/>
  <c r="B121" i="19" s="1"/>
  <c r="B129" i="19" s="1"/>
  <c r="B137" i="19" s="1"/>
  <c r="B145" i="19" s="1"/>
  <c r="B153" i="19" s="1"/>
  <c r="B161" i="19" s="1"/>
  <c r="B169" i="19" s="1"/>
  <c r="B177" i="19" s="1"/>
  <c r="B185" i="19" s="1"/>
  <c r="B193" i="19" s="1"/>
  <c r="B201" i="19" s="1"/>
  <c r="B209" i="19" s="1"/>
  <c r="B217" i="19" s="1"/>
  <c r="B225" i="19" s="1"/>
  <c r="B233" i="19" s="1"/>
  <c r="B241" i="19" s="1"/>
  <c r="B249" i="19" s="1"/>
  <c r="B257" i="19" s="1"/>
  <c r="B265" i="19" s="1"/>
  <c r="B273" i="19" s="1"/>
  <c r="B281" i="19" s="1"/>
  <c r="B289" i="19" s="1"/>
  <c r="B297" i="19" s="1"/>
  <c r="B58" i="19"/>
  <c r="B66" i="19" s="1"/>
  <c r="B74" i="19" s="1"/>
  <c r="A71" i="19"/>
  <c r="A79" i="19" s="1"/>
  <c r="A87" i="19" s="1"/>
  <c r="B82" i="19"/>
  <c r="B90" i="19" s="1"/>
  <c r="B98" i="19" s="1"/>
  <c r="B106" i="19" s="1"/>
  <c r="B114" i="19" s="1"/>
  <c r="B122" i="19" s="1"/>
  <c r="B130" i="19" s="1"/>
  <c r="B138" i="19" s="1"/>
  <c r="B146" i="19" s="1"/>
  <c r="B154" i="19" s="1"/>
  <c r="B162" i="19" s="1"/>
  <c r="B170" i="19" s="1"/>
  <c r="B178" i="19" s="1"/>
  <c r="B186" i="19" s="1"/>
  <c r="B194" i="19" s="1"/>
  <c r="B202" i="19" s="1"/>
  <c r="B210" i="19" s="1"/>
  <c r="B218" i="19" s="1"/>
  <c r="B226" i="19" s="1"/>
  <c r="B234" i="19" s="1"/>
  <c r="B242" i="19" s="1"/>
  <c r="B250" i="19" s="1"/>
  <c r="B258" i="19" s="1"/>
  <c r="B266" i="19" s="1"/>
  <c r="B274" i="19" s="1"/>
  <c r="B282" i="19" s="1"/>
  <c r="B290" i="19" s="1"/>
  <c r="B298" i="19" s="1"/>
  <c r="A95" i="19"/>
  <c r="A103" i="19" s="1"/>
  <c r="A111" i="19" s="1"/>
  <c r="A119" i="19"/>
  <c r="A127" i="19" s="1"/>
  <c r="A135" i="19" s="1"/>
  <c r="A143" i="19"/>
  <c r="A151" i="19" s="1"/>
  <c r="A159" i="19" s="1"/>
  <c r="A167" i="19"/>
  <c r="A175" i="19" s="1"/>
  <c r="A183" i="19" s="1"/>
  <c r="A191" i="19"/>
  <c r="A199" i="19" s="1"/>
  <c r="A207" i="19" s="1"/>
  <c r="A215" i="19"/>
  <c r="A223" i="19" s="1"/>
  <c r="A231" i="19" s="1"/>
  <c r="A239" i="19"/>
  <c r="A247" i="19" s="1"/>
  <c r="A255" i="19" s="1"/>
  <c r="A263" i="19"/>
  <c r="A271" i="19" s="1"/>
  <c r="A279" i="19" s="1"/>
  <c r="A287" i="19"/>
  <c r="A295" i="19" s="1"/>
  <c r="A303" i="19"/>
  <c r="A11" i="19"/>
  <c r="B11" i="19"/>
  <c r="A12" i="19"/>
  <c r="B12" i="19"/>
  <c r="A13" i="19"/>
  <c r="B13" i="19"/>
  <c r="A14" i="19"/>
  <c r="B14" i="19"/>
  <c r="A15" i="19"/>
  <c r="A23" i="19" s="1"/>
  <c r="B15" i="19"/>
  <c r="B23" i="19" s="1"/>
  <c r="A16" i="19"/>
  <c r="B16" i="19"/>
  <c r="A17" i="19"/>
  <c r="B17" i="19"/>
  <c r="A18" i="19"/>
  <c r="B18" i="19"/>
  <c r="A19" i="19"/>
  <c r="B19" i="19"/>
  <c r="A20" i="19"/>
  <c r="B20" i="19"/>
  <c r="A21" i="19"/>
  <c r="B21" i="19"/>
  <c r="A22" i="19"/>
  <c r="B22" i="19"/>
  <c r="B10" i="19"/>
  <c r="A10" i="19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B20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B35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B36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B38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B39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B40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B41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B42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B43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B45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B46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B47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B48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B49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B50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B51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B52" i="18"/>
  <c r="C52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B53" i="18"/>
  <c r="C53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B54" i="18"/>
  <c r="C54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B55" i="18"/>
  <c r="C55" i="18"/>
  <c r="D55" i="18"/>
  <c r="E55" i="18"/>
  <c r="F55" i="18"/>
  <c r="G55" i="18"/>
  <c r="H55" i="18"/>
  <c r="I55" i="18"/>
  <c r="J55" i="18"/>
  <c r="K55" i="18"/>
  <c r="L55" i="18"/>
  <c r="M55" i="18"/>
  <c r="N55" i="18"/>
  <c r="O55" i="18"/>
  <c r="P55" i="18"/>
  <c r="Q55" i="18"/>
  <c r="B56" i="18"/>
  <c r="C56" i="18"/>
  <c r="D56" i="18"/>
  <c r="E56" i="18"/>
  <c r="F56" i="18"/>
  <c r="G56" i="18"/>
  <c r="H56" i="18"/>
  <c r="I56" i="18"/>
  <c r="J56" i="18"/>
  <c r="K56" i="18"/>
  <c r="L56" i="18"/>
  <c r="M56" i="18"/>
  <c r="N56" i="18"/>
  <c r="O56" i="18"/>
  <c r="P56" i="18"/>
  <c r="Q56" i="18"/>
  <c r="B57" i="18"/>
  <c r="C57" i="18"/>
  <c r="D57" i="18"/>
  <c r="E57" i="18"/>
  <c r="F57" i="18"/>
  <c r="G57" i="18"/>
  <c r="H57" i="18"/>
  <c r="I57" i="18"/>
  <c r="J57" i="18"/>
  <c r="K57" i="18"/>
  <c r="L57" i="18"/>
  <c r="M57" i="18"/>
  <c r="N57" i="18"/>
  <c r="O57" i="18"/>
  <c r="P57" i="18"/>
  <c r="Q57" i="18"/>
  <c r="B58" i="18"/>
  <c r="C58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B59" i="18"/>
  <c r="C59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B60" i="18"/>
  <c r="C60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B61" i="18"/>
  <c r="C61" i="18"/>
  <c r="D61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B62" i="18"/>
  <c r="C62" i="18"/>
  <c r="D62" i="18"/>
  <c r="E62" i="18"/>
  <c r="F62" i="18"/>
  <c r="G62" i="18"/>
  <c r="H62" i="18"/>
  <c r="I62" i="18"/>
  <c r="J62" i="18"/>
  <c r="K62" i="18"/>
  <c r="L62" i="18"/>
  <c r="M62" i="18"/>
  <c r="N62" i="18"/>
  <c r="O62" i="18"/>
  <c r="P62" i="18"/>
  <c r="Q62" i="18"/>
  <c r="B63" i="18"/>
  <c r="C63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B64" i="18"/>
  <c r="C64" i="18"/>
  <c r="D64" i="18"/>
  <c r="E64" i="18"/>
  <c r="F64" i="18"/>
  <c r="G64" i="18"/>
  <c r="H64" i="18"/>
  <c r="I64" i="18"/>
  <c r="J64" i="18"/>
  <c r="K64" i="18"/>
  <c r="L64" i="18"/>
  <c r="M64" i="18"/>
  <c r="N64" i="18"/>
  <c r="O64" i="18"/>
  <c r="P64" i="18"/>
  <c r="Q64" i="18"/>
  <c r="B65" i="18"/>
  <c r="C65" i="18"/>
  <c r="D65" i="18"/>
  <c r="E65" i="18"/>
  <c r="F65" i="18"/>
  <c r="G65" i="18"/>
  <c r="H65" i="18"/>
  <c r="I65" i="18"/>
  <c r="J65" i="18"/>
  <c r="K65" i="18"/>
  <c r="L65" i="18"/>
  <c r="M65" i="18"/>
  <c r="N65" i="18"/>
  <c r="O65" i="18"/>
  <c r="P65" i="18"/>
  <c r="Q65" i="18"/>
  <c r="B66" i="18"/>
  <c r="C66" i="18"/>
  <c r="D66" i="18"/>
  <c r="E66" i="18"/>
  <c r="F66" i="18"/>
  <c r="G66" i="18"/>
  <c r="H66" i="18"/>
  <c r="I66" i="18"/>
  <c r="J66" i="18"/>
  <c r="K66" i="18"/>
  <c r="L66" i="18"/>
  <c r="M66" i="18"/>
  <c r="N66" i="18"/>
  <c r="O66" i="18"/>
  <c r="P66" i="18"/>
  <c r="Q66" i="18"/>
  <c r="B67" i="18"/>
  <c r="C67" i="18"/>
  <c r="D67" i="18"/>
  <c r="E67" i="18"/>
  <c r="F67" i="18"/>
  <c r="G67" i="18"/>
  <c r="H67" i="18"/>
  <c r="I67" i="18"/>
  <c r="J67" i="18"/>
  <c r="K67" i="18"/>
  <c r="L67" i="18"/>
  <c r="M67" i="18"/>
  <c r="N67" i="18"/>
  <c r="O67" i="18"/>
  <c r="P67" i="18"/>
  <c r="Q67" i="18"/>
  <c r="B68" i="18"/>
  <c r="C68" i="18"/>
  <c r="D68" i="18"/>
  <c r="E68" i="18"/>
  <c r="F68" i="18"/>
  <c r="G68" i="18"/>
  <c r="H68" i="18"/>
  <c r="I68" i="18"/>
  <c r="J68" i="18"/>
  <c r="K68" i="18"/>
  <c r="L68" i="18"/>
  <c r="M68" i="18"/>
  <c r="N68" i="18"/>
  <c r="O68" i="18"/>
  <c r="P68" i="18"/>
  <c r="Q68" i="18"/>
  <c r="B69" i="18"/>
  <c r="C69" i="18"/>
  <c r="D69" i="18"/>
  <c r="E69" i="18"/>
  <c r="F69" i="18"/>
  <c r="G69" i="18"/>
  <c r="H69" i="18"/>
  <c r="I69" i="18"/>
  <c r="J69" i="18"/>
  <c r="K69" i="18"/>
  <c r="L69" i="18"/>
  <c r="M69" i="18"/>
  <c r="N69" i="18"/>
  <c r="O69" i="18"/>
  <c r="P69" i="18"/>
  <c r="Q69" i="18"/>
  <c r="B70" i="18"/>
  <c r="C70" i="18"/>
  <c r="D70" i="18"/>
  <c r="E70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B71" i="18"/>
  <c r="C71" i="18"/>
  <c r="D71" i="18"/>
  <c r="E71" i="18"/>
  <c r="F71" i="18"/>
  <c r="G71" i="18"/>
  <c r="H71" i="18"/>
  <c r="I71" i="18"/>
  <c r="J71" i="18"/>
  <c r="K71" i="18"/>
  <c r="L71" i="18"/>
  <c r="M71" i="18"/>
  <c r="N71" i="18"/>
  <c r="O71" i="18"/>
  <c r="P71" i="18"/>
  <c r="Q71" i="18"/>
  <c r="B72" i="18"/>
  <c r="C72" i="18"/>
  <c r="D72" i="18"/>
  <c r="E72" i="18"/>
  <c r="F72" i="18"/>
  <c r="G72" i="18"/>
  <c r="H72" i="18"/>
  <c r="I72" i="18"/>
  <c r="J72" i="18"/>
  <c r="K72" i="18"/>
  <c r="L72" i="18"/>
  <c r="M72" i="18"/>
  <c r="N72" i="18"/>
  <c r="O72" i="18"/>
  <c r="P72" i="18"/>
  <c r="Q72" i="18"/>
  <c r="B73" i="18"/>
  <c r="C73" i="18"/>
  <c r="D73" i="18"/>
  <c r="E73" i="18"/>
  <c r="F73" i="18"/>
  <c r="G73" i="18"/>
  <c r="H73" i="18"/>
  <c r="I73" i="18"/>
  <c r="J73" i="18"/>
  <c r="K73" i="18"/>
  <c r="L73" i="18"/>
  <c r="M73" i="18"/>
  <c r="N73" i="18"/>
  <c r="O73" i="18"/>
  <c r="P73" i="18"/>
  <c r="Q73" i="18"/>
  <c r="B74" i="18"/>
  <c r="C74" i="18"/>
  <c r="D74" i="18"/>
  <c r="E74" i="18"/>
  <c r="F74" i="18"/>
  <c r="G74" i="18"/>
  <c r="H74" i="18"/>
  <c r="I74" i="18"/>
  <c r="J74" i="18"/>
  <c r="K74" i="18"/>
  <c r="L74" i="18"/>
  <c r="M74" i="18"/>
  <c r="N74" i="18"/>
  <c r="O74" i="18"/>
  <c r="P74" i="18"/>
  <c r="Q74" i="18"/>
  <c r="K3" i="18"/>
  <c r="L3" i="18"/>
  <c r="M3" i="18"/>
  <c r="N3" i="18"/>
  <c r="O3" i="18"/>
  <c r="P3" i="18"/>
  <c r="Q3" i="18"/>
  <c r="J3" i="18"/>
  <c r="C3" i="18"/>
  <c r="D3" i="18"/>
  <c r="E3" i="18"/>
  <c r="F3" i="18"/>
  <c r="G3" i="18"/>
  <c r="H3" i="18"/>
  <c r="I3" i="18"/>
  <c r="B3" i="18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G11" i="22" s="1"/>
  <c r="W4" i="17"/>
  <c r="X4" i="17"/>
  <c r="G13" i="22" s="1"/>
  <c r="Y4" i="17"/>
  <c r="G14" i="22" s="1"/>
  <c r="Z4" i="17"/>
  <c r="G15" i="22" s="1"/>
  <c r="AA4" i="17"/>
  <c r="AB4" i="17"/>
  <c r="G17" i="22" s="1"/>
  <c r="AC4" i="17"/>
  <c r="AD4" i="17"/>
  <c r="B5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G20" i="22" s="1"/>
  <c r="W5" i="17"/>
  <c r="X5" i="17"/>
  <c r="Y5" i="17"/>
  <c r="G23" i="22" s="1"/>
  <c r="Z5" i="17"/>
  <c r="AA5" i="17"/>
  <c r="G25" i="22" s="1"/>
  <c r="AB5" i="17"/>
  <c r="G26" i="22" s="1"/>
  <c r="AC5" i="17"/>
  <c r="G27" i="22" s="1"/>
  <c r="AD5" i="17"/>
  <c r="G28" i="22" s="1"/>
  <c r="B6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G29" i="22" s="1"/>
  <c r="W6" i="17"/>
  <c r="G30" i="22" s="1"/>
  <c r="X6" i="17"/>
  <c r="G31" i="22" s="1"/>
  <c r="Y6" i="17"/>
  <c r="G32" i="22" s="1"/>
  <c r="Z6" i="17"/>
  <c r="AA6" i="17"/>
  <c r="G34" i="22" s="1"/>
  <c r="AB6" i="17"/>
  <c r="G35" i="22" s="1"/>
  <c r="AC6" i="17"/>
  <c r="G36" i="22" s="1"/>
  <c r="AD6" i="17"/>
  <c r="G37" i="22" s="1"/>
  <c r="AE6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G38" i="22" s="1"/>
  <c r="W7" i="17"/>
  <c r="X7" i="17"/>
  <c r="G40" i="22" s="1"/>
  <c r="Y7" i="17"/>
  <c r="Z7" i="17"/>
  <c r="AA7" i="17"/>
  <c r="G43" i="22" s="1"/>
  <c r="AB7" i="17"/>
  <c r="AC7" i="17"/>
  <c r="G45" i="22" s="1"/>
  <c r="AD7" i="17"/>
  <c r="AE7" i="17"/>
  <c r="B8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G47" i="22" s="1"/>
  <c r="W8" i="17"/>
  <c r="X8" i="17"/>
  <c r="G49" i="22" s="1"/>
  <c r="Y8" i="17"/>
  <c r="G50" i="22" s="1"/>
  <c r="Z8" i="17"/>
  <c r="G51" i="22" s="1"/>
  <c r="AA8" i="17"/>
  <c r="AB8" i="17"/>
  <c r="G53" i="22" s="1"/>
  <c r="AC8" i="17"/>
  <c r="G54" i="22" s="1"/>
  <c r="AD8" i="17"/>
  <c r="G55" i="22" s="1"/>
  <c r="AE8" i="17"/>
  <c r="B9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G56" i="22" s="1"/>
  <c r="W9" i="17"/>
  <c r="X9" i="17"/>
  <c r="Y9" i="17"/>
  <c r="G59" i="22" s="1"/>
  <c r="Z9" i="17"/>
  <c r="AA9" i="17"/>
  <c r="G61" i="22" s="1"/>
  <c r="AB9" i="17"/>
  <c r="G62" i="22" s="1"/>
  <c r="AC9" i="17"/>
  <c r="AD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G65" i="22" s="1"/>
  <c r="W10" i="17"/>
  <c r="X10" i="17"/>
  <c r="G67" i="22" s="1"/>
  <c r="Y10" i="17"/>
  <c r="G68" i="22" s="1"/>
  <c r="Z10" i="17"/>
  <c r="AA10" i="17"/>
  <c r="AB10" i="17"/>
  <c r="G71" i="22" s="1"/>
  <c r="AC10" i="17"/>
  <c r="G72" i="22" s="1"/>
  <c r="AD10" i="17"/>
  <c r="G73" i="22" s="1"/>
  <c r="B11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G74" i="22" s="1"/>
  <c r="W11" i="17"/>
  <c r="X11" i="17"/>
  <c r="G76" i="22" s="1"/>
  <c r="Y11" i="17"/>
  <c r="G77" i="22" s="1"/>
  <c r="Z11" i="17"/>
  <c r="G78" i="22" s="1"/>
  <c r="AA11" i="17"/>
  <c r="G79" i="22" s="1"/>
  <c r="AB11" i="17"/>
  <c r="G80" i="22" s="1"/>
  <c r="AC11" i="17"/>
  <c r="G81" i="22" s="1"/>
  <c r="AD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G83" i="22" s="1"/>
  <c r="W12" i="17"/>
  <c r="X12" i="17"/>
  <c r="G85" i="22" s="1"/>
  <c r="Y12" i="17"/>
  <c r="G86" i="22" s="1"/>
  <c r="Z12" i="17"/>
  <c r="G87" i="22" s="1"/>
  <c r="AA12" i="17"/>
  <c r="AB12" i="17"/>
  <c r="G89" i="22" s="1"/>
  <c r="AC12" i="17"/>
  <c r="G90" i="22" s="1"/>
  <c r="AD12" i="17"/>
  <c r="AE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G92" i="22" s="1"/>
  <c r="W13" i="17"/>
  <c r="X13" i="17"/>
  <c r="G94" i="22" s="1"/>
  <c r="Y13" i="17"/>
  <c r="Z13" i="17"/>
  <c r="AA13" i="17"/>
  <c r="G97" i="22" s="1"/>
  <c r="AB13" i="17"/>
  <c r="AC13" i="17"/>
  <c r="G99" i="22" s="1"/>
  <c r="AD13" i="17"/>
  <c r="G100" i="22" s="1"/>
  <c r="B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G101" i="22" s="1"/>
  <c r="W14" i="17"/>
  <c r="G102" i="22" s="1"/>
  <c r="X14" i="17"/>
  <c r="Y14" i="17"/>
  <c r="G104" i="22" s="1"/>
  <c r="Z14" i="17"/>
  <c r="AA14" i="17"/>
  <c r="AB14" i="17"/>
  <c r="AC14" i="17"/>
  <c r="G108" i="22" s="1"/>
  <c r="AD14" i="17"/>
  <c r="G109" i="22" s="1"/>
  <c r="B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G110" i="22" s="1"/>
  <c r="W15" i="17"/>
  <c r="X15" i="17"/>
  <c r="G112" i="22" s="1"/>
  <c r="Y15" i="17"/>
  <c r="G113" i="22" s="1"/>
  <c r="Z15" i="17"/>
  <c r="AA15" i="17"/>
  <c r="G115" i="22" s="1"/>
  <c r="AB15" i="17"/>
  <c r="G116" i="22" s="1"/>
  <c r="AC15" i="17"/>
  <c r="AD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G119" i="22" s="1"/>
  <c r="W16" i="17"/>
  <c r="X16" i="17"/>
  <c r="G121" i="22" s="1"/>
  <c r="Y16" i="17"/>
  <c r="Z16" i="17"/>
  <c r="G123" i="22" s="1"/>
  <c r="AA16" i="17"/>
  <c r="G124" i="22" s="1"/>
  <c r="AB16" i="17"/>
  <c r="G125" i="22" s="1"/>
  <c r="AC16" i="17"/>
  <c r="AD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G128" i="22" s="1"/>
  <c r="W17" i="17"/>
  <c r="X17" i="17"/>
  <c r="G130" i="22" s="1"/>
  <c r="Y17" i="17"/>
  <c r="G131" i="22" s="1"/>
  <c r="Z17" i="17"/>
  <c r="AA17" i="17"/>
  <c r="G133" i="22" s="1"/>
  <c r="AB17" i="17"/>
  <c r="G134" i="22" s="1"/>
  <c r="AC17" i="17"/>
  <c r="G135" i="22" s="1"/>
  <c r="AD17" i="17"/>
  <c r="G136" i="22" s="1"/>
  <c r="B18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G137" i="22" s="1"/>
  <c r="W18" i="17"/>
  <c r="X18" i="17"/>
  <c r="G139" i="22" s="1"/>
  <c r="Y18" i="17"/>
  <c r="G140" i="22" s="1"/>
  <c r="Z18" i="17"/>
  <c r="AA18" i="17"/>
  <c r="AB18" i="17"/>
  <c r="G143" i="22" s="1"/>
  <c r="AC18" i="17"/>
  <c r="G144" i="22" s="1"/>
  <c r="AD18" i="17"/>
  <c r="G145" i="22" s="1"/>
  <c r="B19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G146" i="22" s="1"/>
  <c r="W19" i="17"/>
  <c r="X19" i="17"/>
  <c r="G148" i="22" s="1"/>
  <c r="Y19" i="17"/>
  <c r="Z19" i="17"/>
  <c r="G150" i="22" s="1"/>
  <c r="AA19" i="17"/>
  <c r="G151" i="22" s="1"/>
  <c r="AB19" i="17"/>
  <c r="AC19" i="17"/>
  <c r="G153" i="22" s="1"/>
  <c r="AD19" i="17"/>
  <c r="AE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G155" i="22" s="1"/>
  <c r="W20" i="17"/>
  <c r="X20" i="17"/>
  <c r="G157" i="22" s="1"/>
  <c r="Y20" i="17"/>
  <c r="G158" i="22" s="1"/>
  <c r="Z20" i="17"/>
  <c r="G159" i="22" s="1"/>
  <c r="AA20" i="17"/>
  <c r="AB20" i="17"/>
  <c r="G161" i="22" s="1"/>
  <c r="AC20" i="17"/>
  <c r="G162" i="22" s="1"/>
  <c r="AD20" i="17"/>
  <c r="G163" i="22" s="1"/>
  <c r="B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G164" i="22" s="1"/>
  <c r="W21" i="17"/>
  <c r="X21" i="17"/>
  <c r="G166" i="22" s="1"/>
  <c r="Y21" i="17"/>
  <c r="G167" i="22" s="1"/>
  <c r="Z21" i="17"/>
  <c r="AA21" i="17"/>
  <c r="G169" i="22" s="1"/>
  <c r="AB21" i="17"/>
  <c r="G170" i="22" s="1"/>
  <c r="AC21" i="17"/>
  <c r="AD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G173" i="22" s="1"/>
  <c r="W22" i="17"/>
  <c r="X22" i="17"/>
  <c r="Y22" i="17"/>
  <c r="G176" i="22" s="1"/>
  <c r="Z22" i="17"/>
  <c r="AA22" i="17"/>
  <c r="AB22" i="17"/>
  <c r="G179" i="22" s="1"/>
  <c r="AC22" i="17"/>
  <c r="G180" i="22" s="1"/>
  <c r="AD22" i="17"/>
  <c r="G181" i="22" s="1"/>
  <c r="B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G182" i="22" s="1"/>
  <c r="W23" i="17"/>
  <c r="X23" i="17"/>
  <c r="G184" i="22" s="1"/>
  <c r="Y23" i="17"/>
  <c r="G185" i="22" s="1"/>
  <c r="Z23" i="17"/>
  <c r="AA23" i="17"/>
  <c r="G187" i="22" s="1"/>
  <c r="AB23" i="17"/>
  <c r="G188" i="22" s="1"/>
  <c r="AC23" i="17"/>
  <c r="G189" i="22" s="1"/>
  <c r="AD23" i="17"/>
  <c r="G190" i="22" s="1"/>
  <c r="B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G191" i="22" s="1"/>
  <c r="W24" i="17"/>
  <c r="X24" i="17"/>
  <c r="G193" i="22" s="1"/>
  <c r="Y24" i="17"/>
  <c r="Z24" i="17"/>
  <c r="G195" i="22" s="1"/>
  <c r="AA24" i="17"/>
  <c r="G196" i="22" s="1"/>
  <c r="AB24" i="17"/>
  <c r="G197" i="22" s="1"/>
  <c r="AC24" i="17"/>
  <c r="G198" i="22" s="1"/>
  <c r="AD24" i="17"/>
  <c r="G199" i="22" s="1"/>
  <c r="B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G200" i="22" s="1"/>
  <c r="W25" i="17"/>
  <c r="X25" i="17"/>
  <c r="G202" i="22" s="1"/>
  <c r="Y25" i="17"/>
  <c r="Z25" i="17"/>
  <c r="AA25" i="17"/>
  <c r="G205" i="22" s="1"/>
  <c r="AB25" i="17"/>
  <c r="AC25" i="17"/>
  <c r="G207" i="22" s="1"/>
  <c r="AD25" i="17"/>
  <c r="G208" i="22" s="1"/>
  <c r="AE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G209" i="22" s="1"/>
  <c r="W26" i="17"/>
  <c r="X26" i="17"/>
  <c r="G211" i="22" s="1"/>
  <c r="Y26" i="17"/>
  <c r="G212" i="22" s="1"/>
  <c r="Z26" i="17"/>
  <c r="AA26" i="17"/>
  <c r="AB26" i="17"/>
  <c r="G215" i="22" s="1"/>
  <c r="AC26" i="17"/>
  <c r="G216" i="22" s="1"/>
  <c r="AD26" i="17"/>
  <c r="G217" i="22" s="1"/>
  <c r="B27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G218" i="22" s="1"/>
  <c r="W27" i="17"/>
  <c r="X27" i="17"/>
  <c r="G220" i="22" s="1"/>
  <c r="Y27" i="17"/>
  <c r="G221" i="22" s="1"/>
  <c r="Z27" i="17"/>
  <c r="G222" i="22" s="1"/>
  <c r="AA27" i="17"/>
  <c r="AB27" i="17"/>
  <c r="G224" i="22" s="1"/>
  <c r="AC27" i="17"/>
  <c r="AD27" i="17"/>
  <c r="G226" i="22" s="1"/>
  <c r="AE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G227" i="22" s="1"/>
  <c r="W28" i="17"/>
  <c r="X28" i="17"/>
  <c r="G229" i="22" s="1"/>
  <c r="Y28" i="17"/>
  <c r="G230" i="22" s="1"/>
  <c r="Z28" i="17"/>
  <c r="G231" i="22" s="1"/>
  <c r="AA28" i="17"/>
  <c r="G232" i="22" s="1"/>
  <c r="AB28" i="17"/>
  <c r="G233" i="22" s="1"/>
  <c r="AC28" i="17"/>
  <c r="AD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G236" i="22" s="1"/>
  <c r="W29" i="17"/>
  <c r="X29" i="17"/>
  <c r="G238" i="22" s="1"/>
  <c r="Y29" i="17"/>
  <c r="G239" i="22" s="1"/>
  <c r="Z29" i="17"/>
  <c r="AA29" i="17"/>
  <c r="G241" i="22" s="1"/>
  <c r="AB29" i="17"/>
  <c r="AC29" i="17"/>
  <c r="G243" i="22" s="1"/>
  <c r="AD29" i="17"/>
  <c r="G244" i="22" s="1"/>
  <c r="AE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G245" i="22" s="1"/>
  <c r="W30" i="17"/>
  <c r="X30" i="17"/>
  <c r="Y30" i="17"/>
  <c r="G248" i="22" s="1"/>
  <c r="Z30" i="17"/>
  <c r="AA30" i="17"/>
  <c r="AB30" i="17"/>
  <c r="G251" i="22" s="1"/>
  <c r="AC30" i="17"/>
  <c r="G252" i="22" s="1"/>
  <c r="AD30" i="17"/>
  <c r="G253" i="22" s="1"/>
  <c r="B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G254" i="22" s="1"/>
  <c r="W31" i="17"/>
  <c r="X31" i="17"/>
  <c r="G256" i="22" s="1"/>
  <c r="Y31" i="17"/>
  <c r="Z31" i="17"/>
  <c r="AA31" i="17"/>
  <c r="G259" i="22" s="1"/>
  <c r="AB31" i="17"/>
  <c r="AC31" i="17"/>
  <c r="G261" i="22" s="1"/>
  <c r="AD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G263" i="22" s="1"/>
  <c r="W32" i="17"/>
  <c r="X32" i="17"/>
  <c r="G265" i="22" s="1"/>
  <c r="Y32" i="17"/>
  <c r="Z32" i="17"/>
  <c r="G267" i="22" s="1"/>
  <c r="AA32" i="17"/>
  <c r="AB32" i="17"/>
  <c r="G269" i="22" s="1"/>
  <c r="AC32" i="17"/>
  <c r="G270" i="22" s="1"/>
  <c r="AD32" i="17"/>
  <c r="G271" i="22" s="1"/>
  <c r="B33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G272" i="22" s="1"/>
  <c r="W33" i="17"/>
  <c r="X33" i="17"/>
  <c r="Y33" i="17"/>
  <c r="Z33" i="17"/>
  <c r="AA33" i="17"/>
  <c r="G277" i="22" s="1"/>
  <c r="AB33" i="17"/>
  <c r="G278" i="22" s="1"/>
  <c r="AC33" i="17"/>
  <c r="AD33" i="17"/>
  <c r="AE33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G281" i="22" s="1"/>
  <c r="W34" i="17"/>
  <c r="X34" i="17"/>
  <c r="G283" i="22" s="1"/>
  <c r="Y34" i="17"/>
  <c r="G284" i="22" s="1"/>
  <c r="Z34" i="17"/>
  <c r="AA34" i="17"/>
  <c r="AB34" i="17"/>
  <c r="G287" i="22" s="1"/>
  <c r="AC34" i="17"/>
  <c r="G288" i="22" s="1"/>
  <c r="AD34" i="17"/>
  <c r="G289" i="22" s="1"/>
  <c r="AE34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G290" i="22" s="1"/>
  <c r="W35" i="17"/>
  <c r="X35" i="17"/>
  <c r="G292" i="22" s="1"/>
  <c r="Y35" i="17"/>
  <c r="G293" i="22" s="1"/>
  <c r="Z35" i="17"/>
  <c r="AA35" i="17"/>
  <c r="G295" i="22" s="1"/>
  <c r="AB35" i="17"/>
  <c r="G296" i="22" s="1"/>
  <c r="AC35" i="17"/>
  <c r="G297" i="22" s="1"/>
  <c r="AD35" i="17"/>
  <c r="G298" i="22" s="1"/>
  <c r="B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G299" i="22" s="1"/>
  <c r="W36" i="17"/>
  <c r="X36" i="17"/>
  <c r="G301" i="22" s="1"/>
  <c r="Y36" i="17"/>
  <c r="G302" i="22" s="1"/>
  <c r="Z36" i="17"/>
  <c r="G303" i="22" s="1"/>
  <c r="AA36" i="17"/>
  <c r="G304" i="22" s="1"/>
  <c r="AB36" i="17"/>
  <c r="G305" i="22" s="1"/>
  <c r="AC36" i="17"/>
  <c r="AD36" i="17"/>
  <c r="G307" i="22" s="1"/>
  <c r="B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G308" i="22" s="1"/>
  <c r="W37" i="17"/>
  <c r="X37" i="17"/>
  <c r="G310" i="22" s="1"/>
  <c r="Y37" i="17"/>
  <c r="Z37" i="17"/>
  <c r="AA37" i="17"/>
  <c r="G313" i="22" s="1"/>
  <c r="AB37" i="17"/>
  <c r="AC37" i="17"/>
  <c r="G315" i="22" s="1"/>
  <c r="AD37" i="17"/>
  <c r="G316" i="22" s="1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G317" i="22" s="1"/>
  <c r="W38" i="17"/>
  <c r="X38" i="17"/>
  <c r="G319" i="22" s="1"/>
  <c r="Y38" i="17"/>
  <c r="G320" i="22" s="1"/>
  <c r="Z38" i="17"/>
  <c r="AA38" i="17"/>
  <c r="AB38" i="17"/>
  <c r="AC38" i="17"/>
  <c r="AD38" i="17"/>
  <c r="G325" i="22" s="1"/>
  <c r="B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G326" i="22" s="1"/>
  <c r="W39" i="17"/>
  <c r="X39" i="17"/>
  <c r="G328" i="22" s="1"/>
  <c r="Y39" i="17"/>
  <c r="G329" i="22" s="1"/>
  <c r="Z39" i="17"/>
  <c r="AA39" i="17"/>
  <c r="AB39" i="17"/>
  <c r="G332" i="22" s="1"/>
  <c r="AC39" i="17"/>
  <c r="AD39" i="17"/>
  <c r="AE39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G335" i="22" s="1"/>
  <c r="W40" i="17"/>
  <c r="X40" i="17"/>
  <c r="Y40" i="17"/>
  <c r="G338" i="22" s="1"/>
  <c r="Z40" i="17"/>
  <c r="G339" i="22" s="1"/>
  <c r="AA40" i="17"/>
  <c r="G340" i="22" s="1"/>
  <c r="AB40" i="17"/>
  <c r="G341" i="22" s="1"/>
  <c r="AC40" i="17"/>
  <c r="G342" i="22" s="1"/>
  <c r="AD40" i="17"/>
  <c r="G343" i="22" s="1"/>
  <c r="AE40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G344" i="22" s="1"/>
  <c r="W41" i="17"/>
  <c r="X41" i="17"/>
  <c r="Y41" i="17"/>
  <c r="G347" i="22" s="1"/>
  <c r="Z41" i="17"/>
  <c r="AA41" i="17"/>
  <c r="G349" i="22" s="1"/>
  <c r="AB41" i="17"/>
  <c r="G350" i="22" s="1"/>
  <c r="AC41" i="17"/>
  <c r="G351" i="22" s="1"/>
  <c r="AD41" i="17"/>
  <c r="G352" i="22" s="1"/>
  <c r="AE41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G353" i="22" s="1"/>
  <c r="W42" i="17"/>
  <c r="X42" i="17"/>
  <c r="G355" i="22" s="1"/>
  <c r="Y42" i="17"/>
  <c r="Z42" i="17"/>
  <c r="G357" i="22" s="1"/>
  <c r="AA42" i="17"/>
  <c r="G358" i="22" s="1"/>
  <c r="AB42" i="17"/>
  <c r="G359" i="22" s="1"/>
  <c r="AC42" i="17"/>
  <c r="AD42" i="17"/>
  <c r="AE42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G362" i="22" s="1"/>
  <c r="W43" i="17"/>
  <c r="X43" i="17"/>
  <c r="Y43" i="17"/>
  <c r="G365" i="22" s="1"/>
  <c r="Z43" i="17"/>
  <c r="G366" i="22" s="1"/>
  <c r="AA43" i="17"/>
  <c r="AB43" i="17"/>
  <c r="AC43" i="17"/>
  <c r="G369" i="22" s="1"/>
  <c r="AD43" i="17"/>
  <c r="G370" i="22" s="1"/>
  <c r="AE43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G371" i="22" s="1"/>
  <c r="W44" i="17"/>
  <c r="X44" i="17"/>
  <c r="G373" i="22" s="1"/>
  <c r="Y44" i="17"/>
  <c r="G374" i="22" s="1"/>
  <c r="Z44" i="17"/>
  <c r="G375" i="22" s="1"/>
  <c r="AA44" i="17"/>
  <c r="AB44" i="17"/>
  <c r="AC44" i="17"/>
  <c r="G378" i="22" s="1"/>
  <c r="AD44" i="17"/>
  <c r="AE44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G380" i="22" s="1"/>
  <c r="W45" i="17"/>
  <c r="X45" i="17"/>
  <c r="G382" i="22" s="1"/>
  <c r="Y45" i="17"/>
  <c r="G383" i="22" s="1"/>
  <c r="Z45" i="17"/>
  <c r="AA45" i="17"/>
  <c r="G385" i="22" s="1"/>
  <c r="AB45" i="17"/>
  <c r="G386" i="22" s="1"/>
  <c r="AC45" i="17"/>
  <c r="AD45" i="17"/>
  <c r="AE45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G389" i="22" s="1"/>
  <c r="W46" i="17"/>
  <c r="X46" i="17"/>
  <c r="G391" i="22" s="1"/>
  <c r="Y46" i="17"/>
  <c r="G392" i="22" s="1"/>
  <c r="Z46" i="17"/>
  <c r="G393" i="22" s="1"/>
  <c r="AA46" i="17"/>
  <c r="AB46" i="17"/>
  <c r="G395" i="22" s="1"/>
  <c r="AC46" i="17"/>
  <c r="G396" i="22" s="1"/>
  <c r="AD46" i="17"/>
  <c r="AE46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G398" i="22" s="1"/>
  <c r="W47" i="17"/>
  <c r="X47" i="17"/>
  <c r="Y47" i="17"/>
  <c r="G401" i="22" s="1"/>
  <c r="Z47" i="17"/>
  <c r="G402" i="22" s="1"/>
  <c r="AA47" i="17"/>
  <c r="AB47" i="17"/>
  <c r="G404" i="22" s="1"/>
  <c r="AC47" i="17"/>
  <c r="G405" i="22" s="1"/>
  <c r="AD47" i="17"/>
  <c r="G406" i="22" s="1"/>
  <c r="AE47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G407" i="22" s="1"/>
  <c r="W48" i="17"/>
  <c r="X48" i="17"/>
  <c r="Y48" i="17"/>
  <c r="Z48" i="17"/>
  <c r="G411" i="22" s="1"/>
  <c r="AA48" i="17"/>
  <c r="AB48" i="17"/>
  <c r="G413" i="22" s="1"/>
  <c r="AC48" i="17"/>
  <c r="AD48" i="17"/>
  <c r="G415" i="22" s="1"/>
  <c r="AE48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G416" i="22" s="1"/>
  <c r="W49" i="17"/>
  <c r="X49" i="17"/>
  <c r="Y49" i="17"/>
  <c r="Z49" i="17"/>
  <c r="AA49" i="17"/>
  <c r="G421" i="22" s="1"/>
  <c r="AB49" i="17"/>
  <c r="AC49" i="17"/>
  <c r="G423" i="22" s="1"/>
  <c r="AD49" i="17"/>
  <c r="G424" i="22" s="1"/>
  <c r="B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G425" i="22" s="1"/>
  <c r="W50" i="17"/>
  <c r="X50" i="17"/>
  <c r="G427" i="22" s="1"/>
  <c r="Y50" i="17"/>
  <c r="G428" i="22" s="1"/>
  <c r="Z50" i="17"/>
  <c r="G429" i="22" s="1"/>
  <c r="AA50" i="17"/>
  <c r="AB50" i="17"/>
  <c r="AC50" i="17"/>
  <c r="G432" i="22" s="1"/>
  <c r="AD50" i="17"/>
  <c r="AE50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G434" i="22" s="1"/>
  <c r="W51" i="17"/>
  <c r="X51" i="17"/>
  <c r="Y51" i="17"/>
  <c r="G437" i="22" s="1"/>
  <c r="Z51" i="17"/>
  <c r="G438" i="22" s="1"/>
  <c r="AA51" i="17"/>
  <c r="G439" i="22" s="1"/>
  <c r="AB51" i="17"/>
  <c r="G440" i="22" s="1"/>
  <c r="AC51" i="17"/>
  <c r="AD51" i="17"/>
  <c r="G442" i="22" s="1"/>
  <c r="B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G443" i="22" s="1"/>
  <c r="W52" i="17"/>
  <c r="X52" i="17"/>
  <c r="G445" i="22" s="1"/>
  <c r="Y52" i="17"/>
  <c r="Z52" i="17"/>
  <c r="G447" i="22" s="1"/>
  <c r="AA52" i="17"/>
  <c r="AB52" i="17"/>
  <c r="AC52" i="17"/>
  <c r="AD52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G452" i="22" s="1"/>
  <c r="W53" i="17"/>
  <c r="X53" i="17"/>
  <c r="G454" i="22" s="1"/>
  <c r="Y53" i="17"/>
  <c r="G455" i="22" s="1"/>
  <c r="Z53" i="17"/>
  <c r="AA53" i="17"/>
  <c r="G457" i="22" s="1"/>
  <c r="AB53" i="17"/>
  <c r="G458" i="22" s="1"/>
  <c r="AC53" i="17"/>
  <c r="G459" i="22" s="1"/>
  <c r="AD53" i="17"/>
  <c r="G460" i="22" s="1"/>
  <c r="B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G461" i="22" s="1"/>
  <c r="W54" i="17"/>
  <c r="X54" i="17"/>
  <c r="G463" i="22" s="1"/>
  <c r="Y54" i="17"/>
  <c r="Z54" i="17"/>
  <c r="G465" i="22" s="1"/>
  <c r="AA54" i="17"/>
  <c r="AB54" i="17"/>
  <c r="G467" i="22" s="1"/>
  <c r="AC54" i="17"/>
  <c r="G468" i="22" s="1"/>
  <c r="AD54" i="17"/>
  <c r="G469" i="22" s="1"/>
  <c r="AE54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G470" i="22" s="1"/>
  <c r="W55" i="17"/>
  <c r="X55" i="17"/>
  <c r="Y55" i="17"/>
  <c r="G473" i="22" s="1"/>
  <c r="Z55" i="17"/>
  <c r="G474" i="22" s="1"/>
  <c r="AA55" i="17"/>
  <c r="G475" i="22" s="1"/>
  <c r="AB55" i="17"/>
  <c r="AC55" i="17"/>
  <c r="G477" i="22" s="1"/>
  <c r="AD55" i="17"/>
  <c r="G478" i="22" s="1"/>
  <c r="AE55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N56" i="17"/>
  <c r="O56" i="17"/>
  <c r="P56" i="17"/>
  <c r="Q56" i="17"/>
  <c r="R56" i="17"/>
  <c r="S56" i="17"/>
  <c r="T56" i="17"/>
  <c r="U56" i="17"/>
  <c r="V56" i="17"/>
  <c r="G479" i="22" s="1"/>
  <c r="W56" i="17"/>
  <c r="X56" i="17"/>
  <c r="G481" i="22" s="1"/>
  <c r="Y56" i="17"/>
  <c r="Z56" i="17"/>
  <c r="G483" i="22" s="1"/>
  <c r="AA56" i="17"/>
  <c r="AB56" i="17"/>
  <c r="AC56" i="17"/>
  <c r="AD56" i="17"/>
  <c r="AE56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G488" i="22" s="1"/>
  <c r="W57" i="17"/>
  <c r="X57" i="17"/>
  <c r="Y57" i="17"/>
  <c r="G491" i="22" s="1"/>
  <c r="Z57" i="17"/>
  <c r="AA57" i="17"/>
  <c r="G493" i="22" s="1"/>
  <c r="AB57" i="17"/>
  <c r="G494" i="22" s="1"/>
  <c r="AC57" i="17"/>
  <c r="AD57" i="17"/>
  <c r="AE57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N58" i="17"/>
  <c r="O58" i="17"/>
  <c r="P58" i="17"/>
  <c r="Q58" i="17"/>
  <c r="R58" i="17"/>
  <c r="S58" i="17"/>
  <c r="T58" i="17"/>
  <c r="U58" i="17"/>
  <c r="V58" i="17"/>
  <c r="G497" i="22" s="1"/>
  <c r="W58" i="17"/>
  <c r="X58" i="17"/>
  <c r="G499" i="22" s="1"/>
  <c r="Y58" i="17"/>
  <c r="G500" i="22" s="1"/>
  <c r="Z58" i="17"/>
  <c r="G501" i="22" s="1"/>
  <c r="AA58" i="17"/>
  <c r="AB58" i="17"/>
  <c r="AC58" i="17"/>
  <c r="AD58" i="17"/>
  <c r="G505" i="22" s="1"/>
  <c r="AE58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G506" i="22" s="1"/>
  <c r="W59" i="17"/>
  <c r="X59" i="17"/>
  <c r="G508" i="22" s="1"/>
  <c r="Y59" i="17"/>
  <c r="G509" i="22" s="1"/>
  <c r="Z59" i="17"/>
  <c r="G510" i="22" s="1"/>
  <c r="AA59" i="17"/>
  <c r="G511" i="22" s="1"/>
  <c r="AB59" i="17"/>
  <c r="G512" i="22" s="1"/>
  <c r="AC59" i="17"/>
  <c r="AD59" i="17"/>
  <c r="G514" i="22" s="1"/>
  <c r="B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G515" i="22" s="1"/>
  <c r="W60" i="17"/>
  <c r="X60" i="17"/>
  <c r="G517" i="22" s="1"/>
  <c r="Y60" i="17"/>
  <c r="Z60" i="17"/>
  <c r="G519" i="22" s="1"/>
  <c r="AA60" i="17"/>
  <c r="G520" i="22" s="1"/>
  <c r="AB60" i="17"/>
  <c r="G521" i="22" s="1"/>
  <c r="AC60" i="17"/>
  <c r="AD60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G524" i="22" s="1"/>
  <c r="W61" i="17"/>
  <c r="X61" i="17"/>
  <c r="Y61" i="17"/>
  <c r="Z61" i="17"/>
  <c r="AA61" i="17"/>
  <c r="G529" i="22" s="1"/>
  <c r="AB61" i="17"/>
  <c r="AC61" i="17"/>
  <c r="G531" i="22" s="1"/>
  <c r="AD61" i="17"/>
  <c r="G532" i="22" s="1"/>
  <c r="B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G533" i="22" s="1"/>
  <c r="W62" i="17"/>
  <c r="X62" i="17"/>
  <c r="G535" i="22" s="1"/>
  <c r="Y62" i="17"/>
  <c r="G536" i="22" s="1"/>
  <c r="Z62" i="17"/>
  <c r="G537" i="22" s="1"/>
  <c r="AA62" i="17"/>
  <c r="AB62" i="17"/>
  <c r="AC62" i="17"/>
  <c r="AD62" i="17"/>
  <c r="B63" i="17"/>
  <c r="C63" i="17"/>
  <c r="D63" i="17"/>
  <c r="E63" i="17"/>
  <c r="F63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G542" i="22" s="1"/>
  <c r="W63" i="17"/>
  <c r="X63" i="17"/>
  <c r="G544" i="22" s="1"/>
  <c r="Y63" i="17"/>
  <c r="G545" i="22" s="1"/>
  <c r="Z63" i="17"/>
  <c r="G546" i="22" s="1"/>
  <c r="AA63" i="17"/>
  <c r="G547" i="22" s="1"/>
  <c r="AB63" i="17"/>
  <c r="G548" i="22" s="1"/>
  <c r="AC63" i="17"/>
  <c r="AD63" i="17"/>
  <c r="G550" i="22" s="1"/>
  <c r="AE63" i="17"/>
  <c r="B64" i="17"/>
  <c r="C64" i="17"/>
  <c r="D64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G551" i="22" s="1"/>
  <c r="W64" i="17"/>
  <c r="X64" i="17"/>
  <c r="G553" i="22" s="1"/>
  <c r="Y64" i="17"/>
  <c r="Z64" i="17"/>
  <c r="G555" i="22" s="1"/>
  <c r="AA64" i="17"/>
  <c r="G556" i="22" s="1"/>
  <c r="AB64" i="17"/>
  <c r="G557" i="22" s="1"/>
  <c r="AC64" i="17"/>
  <c r="G558" i="22" s="1"/>
  <c r="AD64" i="17"/>
  <c r="G559" i="22" s="1"/>
  <c r="AE64" i="17"/>
  <c r="B65" i="17"/>
  <c r="C65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G560" i="22" s="1"/>
  <c r="W65" i="17"/>
  <c r="X65" i="17"/>
  <c r="Y65" i="17"/>
  <c r="G563" i="22" s="1"/>
  <c r="Z65" i="17"/>
  <c r="AA65" i="17"/>
  <c r="AB65" i="17"/>
  <c r="G566" i="22" s="1"/>
  <c r="AC65" i="17"/>
  <c r="G567" i="22" s="1"/>
  <c r="AD65" i="17"/>
  <c r="G568" i="22" s="1"/>
  <c r="AE65" i="17"/>
  <c r="B66" i="17"/>
  <c r="C66" i="17"/>
  <c r="D66" i="17"/>
  <c r="E66" i="17"/>
  <c r="F66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G569" i="22" s="1"/>
  <c r="W66" i="17"/>
  <c r="X66" i="17"/>
  <c r="G571" i="22" s="1"/>
  <c r="Y66" i="17"/>
  <c r="Z66" i="17"/>
  <c r="G573" i="22" s="1"/>
  <c r="AA66" i="17"/>
  <c r="AB66" i="17"/>
  <c r="AC66" i="17"/>
  <c r="AD66" i="17"/>
  <c r="AE66" i="17"/>
  <c r="B67" i="17"/>
  <c r="C67" i="17"/>
  <c r="D67" i="17"/>
  <c r="E67" i="17"/>
  <c r="F67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G578" i="22" s="1"/>
  <c r="W67" i="17"/>
  <c r="X67" i="17"/>
  <c r="Y67" i="17"/>
  <c r="Z67" i="17"/>
  <c r="AA67" i="17"/>
  <c r="G583" i="22" s="1"/>
  <c r="AB67" i="17"/>
  <c r="AC67" i="17"/>
  <c r="AD67" i="17"/>
  <c r="G586" i="22" s="1"/>
  <c r="B68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G588" i="22" s="1"/>
  <c r="X68" i="17"/>
  <c r="G589" i="22" s="1"/>
  <c r="Y68" i="17"/>
  <c r="Z68" i="17"/>
  <c r="AA68" i="17"/>
  <c r="AB68" i="17"/>
  <c r="AC68" i="17"/>
  <c r="AD68" i="17"/>
  <c r="B69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G596" i="22" s="1"/>
  <c r="W69" i="17"/>
  <c r="X69" i="17"/>
  <c r="G598" i="22" s="1"/>
  <c r="Y69" i="17"/>
  <c r="Z69" i="17"/>
  <c r="AA69" i="17"/>
  <c r="AB69" i="17"/>
  <c r="G602" i="22" s="1"/>
  <c r="AC69" i="17"/>
  <c r="AD69" i="17"/>
  <c r="AE69" i="17"/>
  <c r="B70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G605" i="22" s="1"/>
  <c r="W70" i="17"/>
  <c r="X70" i="17"/>
  <c r="Y70" i="17"/>
  <c r="G608" i="22" s="1"/>
  <c r="Z70" i="17"/>
  <c r="AA70" i="17"/>
  <c r="G610" i="22" s="1"/>
  <c r="AB70" i="17"/>
  <c r="AC70" i="17"/>
  <c r="G612" i="22" s="1"/>
  <c r="AD70" i="17"/>
  <c r="AE70" i="17"/>
  <c r="B71" i="17"/>
  <c r="C71" i="17"/>
  <c r="D71" i="17"/>
  <c r="E71" i="17"/>
  <c r="F71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U71" i="17"/>
  <c r="V71" i="17"/>
  <c r="G614" i="22" s="1"/>
  <c r="W71" i="17"/>
  <c r="X71" i="17"/>
  <c r="Y71" i="17"/>
  <c r="G617" i="22" s="1"/>
  <c r="Z71" i="17"/>
  <c r="AA71" i="17"/>
  <c r="G619" i="22" s="1"/>
  <c r="AB71" i="17"/>
  <c r="AC71" i="17"/>
  <c r="AD71" i="17"/>
  <c r="G622" i="22" s="1"/>
  <c r="AE71" i="17"/>
  <c r="B72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T72" i="17"/>
  <c r="U72" i="17"/>
  <c r="V72" i="17"/>
  <c r="W72" i="17"/>
  <c r="X72" i="17"/>
  <c r="G625" i="22" s="1"/>
  <c r="Y72" i="17"/>
  <c r="Z72" i="17"/>
  <c r="G627" i="22" s="1"/>
  <c r="AA72" i="17"/>
  <c r="AB72" i="17"/>
  <c r="AC72" i="17"/>
  <c r="AD72" i="17"/>
  <c r="G631" i="22" s="1"/>
  <c r="AE72" i="17"/>
  <c r="B73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G632" i="22" s="1"/>
  <c r="W73" i="17"/>
  <c r="X73" i="17"/>
  <c r="Y73" i="17"/>
  <c r="Z73" i="17"/>
  <c r="AA73" i="17"/>
  <c r="G637" i="22" s="1"/>
  <c r="AB73" i="17"/>
  <c r="AC73" i="17"/>
  <c r="G639" i="22" s="1"/>
  <c r="AD73" i="17"/>
  <c r="AE73" i="17"/>
  <c r="B74" i="17"/>
  <c r="C74" i="17"/>
  <c r="D74" i="17"/>
  <c r="E74" i="17"/>
  <c r="F74" i="17"/>
  <c r="G74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T74" i="17"/>
  <c r="U74" i="17"/>
  <c r="V74" i="17"/>
  <c r="G641" i="22" s="1"/>
  <c r="W74" i="17"/>
  <c r="X74" i="17"/>
  <c r="G643" i="22" s="1"/>
  <c r="Y74" i="17"/>
  <c r="G644" i="22" s="1"/>
  <c r="Z74" i="17"/>
  <c r="AA74" i="17"/>
  <c r="AB74" i="17"/>
  <c r="AC74" i="17"/>
  <c r="G648" i="22" s="1"/>
  <c r="AD74" i="17"/>
  <c r="AE74" i="17"/>
  <c r="W3" i="17"/>
  <c r="X3" i="17"/>
  <c r="G4" i="22" s="1"/>
  <c r="Y3" i="17"/>
  <c r="G5" i="22" s="1"/>
  <c r="Z3" i="17"/>
  <c r="AA3" i="17"/>
  <c r="AB3" i="17"/>
  <c r="AC3" i="17"/>
  <c r="G9" i="22" s="1"/>
  <c r="AD3" i="17"/>
  <c r="AE3" i="17"/>
  <c r="V3" i="17"/>
  <c r="G2" i="22" s="1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3" i="4"/>
  <c r="O4" i="4"/>
  <c r="O8" i="4"/>
  <c r="O9" i="4"/>
  <c r="O10" i="4"/>
  <c r="O11" i="4"/>
  <c r="O12" i="4"/>
  <c r="O14" i="4"/>
  <c r="O16" i="4"/>
  <c r="O20" i="4"/>
  <c r="O21" i="4"/>
  <c r="O22" i="4"/>
  <c r="O23" i="4"/>
  <c r="O24" i="4"/>
  <c r="O26" i="4"/>
  <c r="O28" i="4"/>
  <c r="O32" i="4"/>
  <c r="O33" i="4"/>
  <c r="O34" i="4"/>
  <c r="O35" i="4"/>
  <c r="O36" i="4"/>
  <c r="O38" i="4"/>
  <c r="O40" i="4"/>
  <c r="O44" i="4"/>
  <c r="O45" i="4"/>
  <c r="O46" i="4"/>
  <c r="O47" i="4"/>
  <c r="O48" i="4"/>
  <c r="O50" i="4"/>
  <c r="O52" i="4"/>
  <c r="O56" i="4"/>
  <c r="O57" i="4"/>
  <c r="O58" i="4"/>
  <c r="O59" i="4"/>
  <c r="O60" i="4"/>
  <c r="O62" i="4"/>
  <c r="O64" i="4"/>
  <c r="O68" i="4"/>
  <c r="O69" i="4"/>
  <c r="O71" i="4"/>
  <c r="O72" i="4"/>
  <c r="O74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3" i="4"/>
  <c r="Q3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3" i="3"/>
  <c r="M4" i="3"/>
  <c r="Q4" i="3" s="1"/>
  <c r="M5" i="3"/>
  <c r="Q5" i="3" s="1"/>
  <c r="M6" i="3"/>
  <c r="Q6" i="3" s="1"/>
  <c r="M7" i="3"/>
  <c r="Q7" i="3" s="1"/>
  <c r="M8" i="3"/>
  <c r="Q8" i="3" s="1"/>
  <c r="M9" i="3"/>
  <c r="Q9" i="3" s="1"/>
  <c r="M10" i="3"/>
  <c r="Q10" i="3" s="1"/>
  <c r="M11" i="3"/>
  <c r="Q11" i="3" s="1"/>
  <c r="M12" i="3"/>
  <c r="Q12" i="3" s="1"/>
  <c r="M13" i="3"/>
  <c r="Q13" i="3" s="1"/>
  <c r="M14" i="3"/>
  <c r="Q14" i="3" s="1"/>
  <c r="M15" i="3"/>
  <c r="Q15" i="3" s="1"/>
  <c r="M16" i="3"/>
  <c r="Q16" i="3" s="1"/>
  <c r="M17" i="3"/>
  <c r="Q17" i="3" s="1"/>
  <c r="M18" i="3"/>
  <c r="Q18" i="3" s="1"/>
  <c r="M19" i="3"/>
  <c r="Q19" i="3" s="1"/>
  <c r="M20" i="3"/>
  <c r="Q20" i="3" s="1"/>
  <c r="M21" i="3"/>
  <c r="Q21" i="3" s="1"/>
  <c r="M22" i="3"/>
  <c r="Q22" i="3" s="1"/>
  <c r="M23" i="3"/>
  <c r="Q23" i="3" s="1"/>
  <c r="M24" i="3"/>
  <c r="Q24" i="3" s="1"/>
  <c r="M25" i="3"/>
  <c r="Q25" i="3" s="1"/>
  <c r="M26" i="3"/>
  <c r="Q26" i="3" s="1"/>
  <c r="M27" i="3"/>
  <c r="Q27" i="3" s="1"/>
  <c r="M28" i="3"/>
  <c r="Q28" i="3" s="1"/>
  <c r="M29" i="3"/>
  <c r="Q29" i="3" s="1"/>
  <c r="M30" i="3"/>
  <c r="Q30" i="3" s="1"/>
  <c r="M31" i="3"/>
  <c r="Q31" i="3" s="1"/>
  <c r="M32" i="3"/>
  <c r="Q32" i="3" s="1"/>
  <c r="M33" i="3"/>
  <c r="M34" i="3"/>
  <c r="Q34" i="3" s="1"/>
  <c r="M35" i="3"/>
  <c r="Q35" i="3" s="1"/>
  <c r="M36" i="3"/>
  <c r="Q36" i="3" s="1"/>
  <c r="M37" i="3"/>
  <c r="Q37" i="3" s="1"/>
  <c r="M38" i="3"/>
  <c r="Q38" i="3" s="1"/>
  <c r="M75" i="3"/>
  <c r="Q75" i="3" s="1"/>
  <c r="M39" i="3"/>
  <c r="Q39" i="3" s="1"/>
  <c r="M40" i="3"/>
  <c r="Q40" i="3" s="1"/>
  <c r="M41" i="3"/>
  <c r="Q41" i="3" s="1"/>
  <c r="M42" i="3"/>
  <c r="Q42" i="3" s="1"/>
  <c r="M43" i="3"/>
  <c r="Q43" i="3" s="1"/>
  <c r="M44" i="3"/>
  <c r="Q44" i="3" s="1"/>
  <c r="M45" i="3"/>
  <c r="Q45" i="3" s="1"/>
  <c r="M46" i="3"/>
  <c r="Q46" i="3" s="1"/>
  <c r="M47" i="3"/>
  <c r="Q47" i="3" s="1"/>
  <c r="M48" i="3"/>
  <c r="Q48" i="3" s="1"/>
  <c r="M49" i="3"/>
  <c r="Q49" i="3" s="1"/>
  <c r="M50" i="3"/>
  <c r="Q50" i="3" s="1"/>
  <c r="M51" i="3"/>
  <c r="Q51" i="3" s="1"/>
  <c r="M52" i="3"/>
  <c r="Q52" i="3" s="1"/>
  <c r="M53" i="3"/>
  <c r="Q53" i="3" s="1"/>
  <c r="M54" i="3"/>
  <c r="Q54" i="3" s="1"/>
  <c r="M55" i="3"/>
  <c r="Q55" i="3" s="1"/>
  <c r="M56" i="3"/>
  <c r="Q56" i="3" s="1"/>
  <c r="M57" i="3"/>
  <c r="Q57" i="3" s="1"/>
  <c r="M58" i="3"/>
  <c r="Q58" i="3" s="1"/>
  <c r="M59" i="3"/>
  <c r="Q59" i="3" s="1"/>
  <c r="M60" i="3"/>
  <c r="Q60" i="3" s="1"/>
  <c r="M61" i="3"/>
  <c r="Q61" i="3" s="1"/>
  <c r="M62" i="3"/>
  <c r="Q62" i="3" s="1"/>
  <c r="M63" i="3"/>
  <c r="Q63" i="3" s="1"/>
  <c r="M64" i="3"/>
  <c r="Q64" i="3" s="1"/>
  <c r="M65" i="3"/>
  <c r="Q65" i="3" s="1"/>
  <c r="M66" i="3"/>
  <c r="Q66" i="3" s="1"/>
  <c r="M67" i="3"/>
  <c r="Q67" i="3" s="1"/>
  <c r="M68" i="3"/>
  <c r="Q68" i="3" s="1"/>
  <c r="M69" i="3"/>
  <c r="Q69" i="3" s="1"/>
  <c r="M70" i="3"/>
  <c r="Q70" i="3" s="1"/>
  <c r="M71" i="3"/>
  <c r="Q71" i="3" s="1"/>
  <c r="M72" i="3"/>
  <c r="Q72" i="3" s="1"/>
  <c r="M73" i="3"/>
  <c r="Q73" i="3" s="1"/>
  <c r="M74" i="3"/>
  <c r="Q74" i="3" s="1"/>
  <c r="M76" i="3"/>
  <c r="Q76" i="3" s="1"/>
  <c r="M77" i="3"/>
  <c r="Q77" i="3" s="1"/>
  <c r="M78" i="3"/>
  <c r="Q78" i="3" s="1"/>
  <c r="M79" i="3"/>
  <c r="Q79" i="3" s="1"/>
  <c r="M80" i="3"/>
  <c r="Q80" i="3" s="1"/>
  <c r="M97" i="3"/>
  <c r="Q97" i="3" s="1"/>
  <c r="M81" i="3"/>
  <c r="Q81" i="3" s="1"/>
  <c r="M82" i="3"/>
  <c r="Q82" i="3" s="1"/>
  <c r="M98" i="3"/>
  <c r="Q98" i="3" s="1"/>
  <c r="M83" i="3"/>
  <c r="Q83" i="3" s="1"/>
  <c r="M84" i="3"/>
  <c r="Q84" i="3" s="1"/>
  <c r="M85" i="3"/>
  <c r="Q85" i="3" s="1"/>
  <c r="M86" i="3"/>
  <c r="Q86" i="3" s="1"/>
  <c r="M87" i="3"/>
  <c r="Q87" i="3" s="1"/>
  <c r="M88" i="3"/>
  <c r="Q88" i="3" s="1"/>
  <c r="M89" i="3"/>
  <c r="Q89" i="3" s="1"/>
  <c r="M99" i="3"/>
  <c r="Q99" i="3" s="1"/>
  <c r="M90" i="3"/>
  <c r="Q90" i="3" s="1"/>
  <c r="M91" i="3"/>
  <c r="Q91" i="3" s="1"/>
  <c r="M92" i="3"/>
  <c r="Q92" i="3" s="1"/>
  <c r="M93" i="3"/>
  <c r="Q93" i="3" s="1"/>
  <c r="M94" i="3"/>
  <c r="Q94" i="3" s="1"/>
  <c r="M95" i="3"/>
  <c r="Q95" i="3" s="1"/>
  <c r="M100" i="3"/>
  <c r="Q100" i="3" s="1"/>
  <c r="M101" i="3"/>
  <c r="Q101" i="3" s="1"/>
  <c r="M96" i="3"/>
  <c r="Q96" i="3" s="1"/>
  <c r="M102" i="3"/>
  <c r="Q102" i="3" s="1"/>
  <c r="M103" i="3"/>
  <c r="Q103" i="3" s="1"/>
  <c r="M104" i="3"/>
  <c r="Q104" i="3" s="1"/>
  <c r="M105" i="3"/>
  <c r="Q105" i="3" s="1"/>
  <c r="M106" i="3"/>
  <c r="Q106" i="3" s="1"/>
  <c r="M107" i="3"/>
  <c r="Q107" i="3" s="1"/>
  <c r="M108" i="3"/>
  <c r="Q108" i="3" s="1"/>
  <c r="M109" i="3"/>
  <c r="Q109" i="3" s="1"/>
  <c r="M110" i="3"/>
  <c r="Q110" i="3" s="1"/>
  <c r="M111" i="3"/>
  <c r="Q111" i="3" s="1"/>
  <c r="M112" i="3"/>
  <c r="Q112" i="3" s="1"/>
  <c r="M113" i="3"/>
  <c r="Q113" i="3" s="1"/>
  <c r="M114" i="3"/>
  <c r="Q114" i="3" s="1"/>
  <c r="M125" i="3"/>
  <c r="Q125" i="3" s="1"/>
  <c r="M115" i="3"/>
  <c r="Q115" i="3" s="1"/>
  <c r="M126" i="3"/>
  <c r="Q126" i="3" s="1"/>
  <c r="M116" i="3"/>
  <c r="Q116" i="3" s="1"/>
  <c r="M117" i="3"/>
  <c r="Q117" i="3" s="1"/>
  <c r="M118" i="3"/>
  <c r="Q118" i="3" s="1"/>
  <c r="M127" i="3"/>
  <c r="Q127" i="3" s="1"/>
  <c r="M119" i="3"/>
  <c r="Q119" i="3" s="1"/>
  <c r="M120" i="3"/>
  <c r="Q120" i="3" s="1"/>
  <c r="M128" i="3"/>
  <c r="Q128" i="3" s="1"/>
  <c r="M121" i="3"/>
  <c r="Q121" i="3" s="1"/>
  <c r="M122" i="3"/>
  <c r="Q122" i="3" s="1"/>
  <c r="M123" i="3"/>
  <c r="Q123" i="3" s="1"/>
  <c r="M129" i="3"/>
  <c r="Q129" i="3" s="1"/>
  <c r="M124" i="3"/>
  <c r="Q124" i="3" s="1"/>
  <c r="M130" i="3"/>
  <c r="Q130" i="3" s="1"/>
  <c r="M131" i="3"/>
  <c r="Q131" i="3" s="1"/>
  <c r="M132" i="3"/>
  <c r="Q132" i="3" s="1"/>
  <c r="M3" i="3"/>
  <c r="Q3" i="3" s="1"/>
  <c r="B67" i="4"/>
  <c r="C67" i="4"/>
  <c r="D67" i="4"/>
  <c r="E67" i="4"/>
  <c r="F67" i="4"/>
  <c r="G67" i="4"/>
  <c r="H67" i="4"/>
  <c r="L67" i="4" s="1"/>
  <c r="B68" i="4"/>
  <c r="C68" i="4"/>
  <c r="J68" i="4" s="1"/>
  <c r="D68" i="4"/>
  <c r="E68" i="4"/>
  <c r="I68" i="4" s="1"/>
  <c r="F68" i="4"/>
  <c r="G68" i="4"/>
  <c r="H68" i="4"/>
  <c r="B69" i="4"/>
  <c r="C69" i="4"/>
  <c r="J69" i="4" s="1"/>
  <c r="D69" i="4"/>
  <c r="E69" i="4"/>
  <c r="F69" i="4"/>
  <c r="G69" i="4"/>
  <c r="H69" i="4"/>
  <c r="B70" i="4"/>
  <c r="C70" i="4"/>
  <c r="D70" i="4"/>
  <c r="E70" i="4"/>
  <c r="F70" i="4"/>
  <c r="G70" i="4"/>
  <c r="H70" i="4"/>
  <c r="O70" i="4" s="1"/>
  <c r="L70" i="4"/>
  <c r="B71" i="4"/>
  <c r="C71" i="4"/>
  <c r="J71" i="4" s="1"/>
  <c r="D71" i="4"/>
  <c r="E71" i="4"/>
  <c r="F71" i="4"/>
  <c r="G71" i="4"/>
  <c r="H71" i="4"/>
  <c r="L71" i="4" s="1"/>
  <c r="B72" i="4"/>
  <c r="C72" i="4"/>
  <c r="J72" i="4" s="1"/>
  <c r="D72" i="4"/>
  <c r="E72" i="4"/>
  <c r="I72" i="4" s="1"/>
  <c r="F72" i="4"/>
  <c r="G72" i="4"/>
  <c r="H72" i="4"/>
  <c r="B73" i="4"/>
  <c r="C73" i="4"/>
  <c r="D73" i="4"/>
  <c r="E73" i="4"/>
  <c r="I73" i="4" s="1"/>
  <c r="F73" i="4"/>
  <c r="G73" i="4"/>
  <c r="H73" i="4"/>
  <c r="O73" i="4" s="1"/>
  <c r="B74" i="4"/>
  <c r="C74" i="4"/>
  <c r="J74" i="4" s="1"/>
  <c r="D74" i="4"/>
  <c r="E74" i="4"/>
  <c r="F74" i="4"/>
  <c r="G74" i="4"/>
  <c r="H74" i="4"/>
  <c r="L74" i="4"/>
  <c r="M9" i="6"/>
  <c r="U10" i="3" s="1"/>
  <c r="K8" i="4" s="1"/>
  <c r="H3" i="4"/>
  <c r="O3" i="4" s="1"/>
  <c r="H4" i="4"/>
  <c r="H5" i="4"/>
  <c r="O5" i="4" s="1"/>
  <c r="H6" i="4"/>
  <c r="O6" i="4" s="1"/>
  <c r="H7" i="4"/>
  <c r="O7" i="4" s="1"/>
  <c r="H8" i="4"/>
  <c r="H9" i="4"/>
  <c r="H10" i="4"/>
  <c r="L10" i="4" s="1"/>
  <c r="H11" i="4"/>
  <c r="H12" i="4"/>
  <c r="H13" i="4"/>
  <c r="O13" i="4" s="1"/>
  <c r="H14" i="4"/>
  <c r="H15" i="4"/>
  <c r="O15" i="4" s="1"/>
  <c r="H16" i="4"/>
  <c r="H17" i="4"/>
  <c r="O17" i="4" s="1"/>
  <c r="H18" i="4"/>
  <c r="O18" i="4" s="1"/>
  <c r="H19" i="4"/>
  <c r="O19" i="4" s="1"/>
  <c r="H20" i="4"/>
  <c r="H21" i="4"/>
  <c r="H22" i="4"/>
  <c r="L22" i="4" s="1"/>
  <c r="H23" i="4"/>
  <c r="H24" i="4"/>
  <c r="H25" i="4"/>
  <c r="O25" i="4" s="1"/>
  <c r="H26" i="4"/>
  <c r="H27" i="4"/>
  <c r="O27" i="4" s="1"/>
  <c r="H28" i="4"/>
  <c r="H29" i="4"/>
  <c r="O29" i="4" s="1"/>
  <c r="H30" i="4"/>
  <c r="O30" i="4" s="1"/>
  <c r="H31" i="4"/>
  <c r="O31" i="4" s="1"/>
  <c r="H32" i="4"/>
  <c r="H33" i="4"/>
  <c r="H34" i="4"/>
  <c r="L34" i="4" s="1"/>
  <c r="H35" i="4"/>
  <c r="H36" i="4"/>
  <c r="H37" i="4"/>
  <c r="O37" i="4" s="1"/>
  <c r="H38" i="4"/>
  <c r="H39" i="4"/>
  <c r="O39" i="4" s="1"/>
  <c r="H40" i="4"/>
  <c r="H41" i="4"/>
  <c r="O41" i="4" s="1"/>
  <c r="H42" i="4"/>
  <c r="O42" i="4" s="1"/>
  <c r="H43" i="4"/>
  <c r="O43" i="4" s="1"/>
  <c r="H44" i="4"/>
  <c r="H45" i="4"/>
  <c r="H46" i="4"/>
  <c r="L46" i="4" s="1"/>
  <c r="H47" i="4"/>
  <c r="H48" i="4"/>
  <c r="H49" i="4"/>
  <c r="O49" i="4" s="1"/>
  <c r="H50" i="4"/>
  <c r="H51" i="4"/>
  <c r="O51" i="4" s="1"/>
  <c r="H52" i="4"/>
  <c r="H53" i="4"/>
  <c r="O53" i="4" s="1"/>
  <c r="H54" i="4"/>
  <c r="O54" i="4" s="1"/>
  <c r="H55" i="4"/>
  <c r="O55" i="4" s="1"/>
  <c r="H56" i="4"/>
  <c r="H57" i="4"/>
  <c r="H58" i="4"/>
  <c r="L58" i="4" s="1"/>
  <c r="H59" i="4"/>
  <c r="H60" i="4"/>
  <c r="H61" i="4"/>
  <c r="O61" i="4" s="1"/>
  <c r="H62" i="4"/>
  <c r="H63" i="4"/>
  <c r="O63" i="4" s="1"/>
  <c r="H64" i="4"/>
  <c r="H65" i="4"/>
  <c r="O65" i="4" s="1"/>
  <c r="H66" i="4"/>
  <c r="O66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P36" i="3"/>
  <c r="P119" i="3"/>
  <c r="P37" i="3"/>
  <c r="P112" i="3"/>
  <c r="P114" i="3"/>
  <c r="L100" i="3"/>
  <c r="P100" i="3" s="1"/>
  <c r="L101" i="3"/>
  <c r="P101" i="3" s="1"/>
  <c r="L103" i="3"/>
  <c r="P103" i="3" s="1"/>
  <c r="L69" i="3"/>
  <c r="P69" i="3" s="1"/>
  <c r="L81" i="3"/>
  <c r="P81" i="3" s="1"/>
  <c r="L95" i="3"/>
  <c r="P95" i="3" s="1"/>
  <c r="L16" i="3"/>
  <c r="P16" i="3" s="1"/>
  <c r="L44" i="3"/>
  <c r="P44" i="3" s="1"/>
  <c r="L91" i="3"/>
  <c r="P91" i="3" s="1"/>
  <c r="L33" i="3"/>
  <c r="P33" i="3" s="1"/>
  <c r="L76" i="3"/>
  <c r="P76" i="3" s="1"/>
  <c r="L102" i="3"/>
  <c r="P102" i="3" s="1"/>
  <c r="L10" i="3"/>
  <c r="P10" i="3" s="1"/>
  <c r="L53" i="3"/>
  <c r="P53" i="3" s="1"/>
  <c r="L87" i="3"/>
  <c r="P87" i="3" s="1"/>
  <c r="L8" i="3"/>
  <c r="P8" i="3" s="1"/>
  <c r="L67" i="3"/>
  <c r="P67" i="3" s="1"/>
  <c r="L84" i="3"/>
  <c r="P84" i="3" s="1"/>
  <c r="L98" i="3"/>
  <c r="P98" i="3" s="1"/>
  <c r="L13" i="3"/>
  <c r="P13" i="3" s="1"/>
  <c r="L74" i="3"/>
  <c r="P74" i="3" s="1"/>
  <c r="L48" i="3"/>
  <c r="P48" i="3" s="1"/>
  <c r="L79" i="3"/>
  <c r="P79" i="3" s="1"/>
  <c r="L46" i="3"/>
  <c r="P46" i="3" s="1"/>
  <c r="L94" i="3"/>
  <c r="P94" i="3" s="1"/>
  <c r="L86" i="3"/>
  <c r="P86" i="3" s="1"/>
  <c r="L52" i="3"/>
  <c r="P52" i="3" s="1"/>
  <c r="L50" i="3"/>
  <c r="P50" i="3" s="1"/>
  <c r="L47" i="3"/>
  <c r="P47" i="3" s="1"/>
  <c r="L57" i="3"/>
  <c r="P57" i="3" s="1"/>
  <c r="L64" i="3"/>
  <c r="P64" i="3" s="1"/>
  <c r="L27" i="3"/>
  <c r="P27" i="3" s="1"/>
  <c r="L75" i="3"/>
  <c r="P75" i="3" s="1"/>
  <c r="L3" i="3"/>
  <c r="P3" i="3" s="1"/>
  <c r="L62" i="3"/>
  <c r="P62" i="3" s="1"/>
  <c r="L5" i="3"/>
  <c r="P5" i="3" s="1"/>
  <c r="L22" i="3"/>
  <c r="P22" i="3" s="1"/>
  <c r="L82" i="3"/>
  <c r="P82" i="3" s="1"/>
  <c r="L4" i="3"/>
  <c r="P4" i="3" s="1"/>
  <c r="L40" i="3"/>
  <c r="P40" i="3" s="1"/>
  <c r="L23" i="3"/>
  <c r="P23" i="3" s="1"/>
  <c r="L73" i="3"/>
  <c r="P73" i="3" s="1"/>
  <c r="L38" i="3"/>
  <c r="P38" i="3" s="1"/>
  <c r="L18" i="3"/>
  <c r="P18" i="3" s="1"/>
  <c r="L90" i="3"/>
  <c r="P90" i="3" s="1"/>
  <c r="L12" i="3"/>
  <c r="P12" i="3" s="1"/>
  <c r="L77" i="3"/>
  <c r="P77" i="3" s="1"/>
  <c r="L24" i="3"/>
  <c r="P24" i="3" s="1"/>
  <c r="L96" i="3"/>
  <c r="P96" i="3" s="1"/>
  <c r="L97" i="3"/>
  <c r="P97" i="3" s="1"/>
  <c r="L9" i="3"/>
  <c r="P9" i="3" s="1"/>
  <c r="L56" i="3"/>
  <c r="P56" i="3" s="1"/>
  <c r="L36" i="3"/>
  <c r="L60" i="3"/>
  <c r="P60" i="3" s="1"/>
  <c r="L54" i="3"/>
  <c r="P54" i="3" s="1"/>
  <c r="L39" i="3"/>
  <c r="P39" i="3" s="1"/>
  <c r="L20" i="3"/>
  <c r="P20" i="3" s="1"/>
  <c r="L35" i="3"/>
  <c r="P35" i="3" s="1"/>
  <c r="L7" i="3"/>
  <c r="P7" i="3" s="1"/>
  <c r="L26" i="3"/>
  <c r="P26" i="3" s="1"/>
  <c r="L32" i="3"/>
  <c r="P32" i="3" s="1"/>
  <c r="L78" i="3"/>
  <c r="P78" i="3" s="1"/>
  <c r="L59" i="3"/>
  <c r="P59" i="3" s="1"/>
  <c r="L41" i="3"/>
  <c r="P41" i="3" s="1"/>
  <c r="L42" i="3"/>
  <c r="P42" i="3" s="1"/>
  <c r="L14" i="3"/>
  <c r="P14" i="3" s="1"/>
  <c r="L63" i="3"/>
  <c r="P63" i="3" s="1"/>
  <c r="L65" i="3"/>
  <c r="P65" i="3" s="1"/>
  <c r="L29" i="3"/>
  <c r="P29" i="3" s="1"/>
  <c r="L71" i="3"/>
  <c r="P71" i="3" s="1"/>
  <c r="L43" i="3"/>
  <c r="P43" i="3" s="1"/>
  <c r="L34" i="3"/>
  <c r="P34" i="3" s="1"/>
  <c r="L83" i="3"/>
  <c r="P83" i="3" s="1"/>
  <c r="L66" i="3"/>
  <c r="P66" i="3" s="1"/>
  <c r="L30" i="3"/>
  <c r="P30" i="3" s="1"/>
  <c r="L6" i="3"/>
  <c r="P6" i="3" s="1"/>
  <c r="L55" i="3"/>
  <c r="P55" i="3" s="1"/>
  <c r="L37" i="3"/>
  <c r="L93" i="3"/>
  <c r="P93" i="3" s="1"/>
  <c r="L99" i="3"/>
  <c r="P99" i="3" s="1"/>
  <c r="L51" i="3"/>
  <c r="P51" i="3" s="1"/>
  <c r="L17" i="3"/>
  <c r="P17" i="3" s="1"/>
  <c r="L28" i="3"/>
  <c r="P28" i="3" s="1"/>
  <c r="L19" i="3"/>
  <c r="P19" i="3" s="1"/>
  <c r="L88" i="3"/>
  <c r="P88" i="3" s="1"/>
  <c r="L25" i="3"/>
  <c r="P25" i="3" s="1"/>
  <c r="L68" i="3"/>
  <c r="P68" i="3" s="1"/>
  <c r="L11" i="3"/>
  <c r="P11" i="3" s="1"/>
  <c r="L70" i="3"/>
  <c r="P70" i="3" s="1"/>
  <c r="L15" i="3"/>
  <c r="P15" i="3" s="1"/>
  <c r="L45" i="3"/>
  <c r="P45" i="3" s="1"/>
  <c r="L85" i="3"/>
  <c r="P85" i="3" s="1"/>
  <c r="L49" i="3"/>
  <c r="P49" i="3" s="1"/>
  <c r="L21" i="3"/>
  <c r="P21" i="3" s="1"/>
  <c r="L31" i="3"/>
  <c r="P31" i="3" s="1"/>
  <c r="L92" i="3"/>
  <c r="P92" i="3" s="1"/>
  <c r="L72" i="3"/>
  <c r="P72" i="3" s="1"/>
  <c r="L61" i="3"/>
  <c r="P61" i="3" s="1"/>
  <c r="L58" i="3"/>
  <c r="P58" i="3" s="1"/>
  <c r="L89" i="3"/>
  <c r="P89" i="3" s="1"/>
  <c r="L112" i="3"/>
  <c r="L127" i="3"/>
  <c r="P127" i="3" s="1"/>
  <c r="L117" i="3"/>
  <c r="P117" i="3" s="1"/>
  <c r="L114" i="3"/>
  <c r="L128" i="3"/>
  <c r="P128" i="3" s="1"/>
  <c r="L108" i="3"/>
  <c r="P108" i="3" s="1"/>
  <c r="L122" i="3"/>
  <c r="P122" i="3" s="1"/>
  <c r="L106" i="3"/>
  <c r="P106" i="3" s="1"/>
  <c r="L124" i="3"/>
  <c r="P124" i="3" s="1"/>
  <c r="L105" i="3"/>
  <c r="P105" i="3" s="1"/>
  <c r="L107" i="3"/>
  <c r="P107" i="3" s="1"/>
  <c r="L113" i="3"/>
  <c r="P113" i="3" s="1"/>
  <c r="L115" i="3"/>
  <c r="P115" i="3" s="1"/>
  <c r="L111" i="3"/>
  <c r="P111" i="3" s="1"/>
  <c r="L110" i="3"/>
  <c r="P110" i="3" s="1"/>
  <c r="L104" i="3"/>
  <c r="P104" i="3" s="1"/>
  <c r="L116" i="3"/>
  <c r="P116" i="3" s="1"/>
  <c r="L126" i="3"/>
  <c r="P126" i="3" s="1"/>
  <c r="L109" i="3"/>
  <c r="P109" i="3" s="1"/>
  <c r="L121" i="3"/>
  <c r="P121" i="3" s="1"/>
  <c r="L125" i="3"/>
  <c r="P125" i="3" s="1"/>
  <c r="L129" i="3"/>
  <c r="P129" i="3" s="1"/>
  <c r="L120" i="3"/>
  <c r="P120" i="3" s="1"/>
  <c r="L118" i="3"/>
  <c r="P118" i="3" s="1"/>
  <c r="L119" i="3"/>
  <c r="L123" i="3"/>
  <c r="P123" i="3" s="1"/>
  <c r="L130" i="3"/>
  <c r="P130" i="3" s="1"/>
  <c r="L131" i="3"/>
  <c r="P131" i="3" s="1"/>
  <c r="L132" i="3"/>
  <c r="P132" i="3" s="1"/>
  <c r="L80" i="3"/>
  <c r="P80" i="3" s="1"/>
  <c r="M3" i="6"/>
  <c r="U4" i="3" s="1"/>
  <c r="M4" i="6"/>
  <c r="U5" i="3" s="1"/>
  <c r="M5" i="6"/>
  <c r="U6" i="3" s="1"/>
  <c r="K4" i="4" s="1"/>
  <c r="M6" i="6"/>
  <c r="U7" i="3" s="1"/>
  <c r="M7" i="6"/>
  <c r="U8" i="3" s="1"/>
  <c r="K6" i="4" s="1"/>
  <c r="M8" i="6"/>
  <c r="U9" i="3" s="1"/>
  <c r="M10" i="6"/>
  <c r="U11" i="3" s="1"/>
  <c r="M12" i="6"/>
  <c r="U13" i="3" s="1"/>
  <c r="K10" i="4" s="1"/>
  <c r="P10" i="4" s="1"/>
  <c r="M13" i="6"/>
  <c r="U14" i="3" s="1"/>
  <c r="M14" i="6"/>
  <c r="U15" i="3" s="1"/>
  <c r="M15" i="6"/>
  <c r="U16" i="3" s="1"/>
  <c r="M16" i="6"/>
  <c r="U17" i="3" s="1"/>
  <c r="K12" i="4" s="1"/>
  <c r="M17" i="6"/>
  <c r="U18" i="3" s="1"/>
  <c r="M18" i="6"/>
  <c r="U19" i="3" s="1"/>
  <c r="M19" i="6"/>
  <c r="U20" i="3" s="1"/>
  <c r="M20" i="6"/>
  <c r="U21" i="3" s="1"/>
  <c r="M21" i="6"/>
  <c r="U22" i="3" s="1"/>
  <c r="M22" i="6"/>
  <c r="U23" i="3" s="1"/>
  <c r="M23" i="6"/>
  <c r="U24" i="3" s="1"/>
  <c r="M24" i="6"/>
  <c r="U25" i="3" s="1"/>
  <c r="M25" i="6"/>
  <c r="U26" i="3" s="1"/>
  <c r="M26" i="6"/>
  <c r="U27" i="3" s="1"/>
  <c r="K16" i="4" s="1"/>
  <c r="M27" i="6"/>
  <c r="U28" i="3" s="1"/>
  <c r="M28" i="6"/>
  <c r="U29" i="3" s="1"/>
  <c r="M29" i="6"/>
  <c r="U30" i="3" s="1"/>
  <c r="M30" i="6"/>
  <c r="U31" i="3" s="1"/>
  <c r="M31" i="6"/>
  <c r="U32" i="3" s="1"/>
  <c r="M32" i="6"/>
  <c r="U33" i="3" s="1"/>
  <c r="M33" i="6"/>
  <c r="U34" i="3" s="1"/>
  <c r="K19" i="4" s="1"/>
  <c r="M34" i="6"/>
  <c r="U35" i="3" s="1"/>
  <c r="K20" i="4" s="1"/>
  <c r="M35" i="6"/>
  <c r="U36" i="3" s="1"/>
  <c r="M36" i="6"/>
  <c r="U37" i="3" s="1"/>
  <c r="M37" i="6"/>
  <c r="U38" i="3" s="1"/>
  <c r="M38" i="6"/>
  <c r="U39" i="3" s="1"/>
  <c r="K22" i="4" s="1"/>
  <c r="P22" i="4" s="1"/>
  <c r="M40" i="6"/>
  <c r="U41" i="3" s="1"/>
  <c r="K23" i="4" s="1"/>
  <c r="P23" i="4" s="1"/>
  <c r="M41" i="6"/>
  <c r="U42" i="3" s="1"/>
  <c r="M42" i="6"/>
  <c r="U43" i="3" s="1"/>
  <c r="M43" i="6"/>
  <c r="U44" i="3" s="1"/>
  <c r="M45" i="6"/>
  <c r="U46" i="3" s="1"/>
  <c r="M46" i="6"/>
  <c r="U47" i="3" s="1"/>
  <c r="M47" i="6"/>
  <c r="U48" i="3" s="1"/>
  <c r="M48" i="6"/>
  <c r="U49" i="3" s="1"/>
  <c r="M49" i="6"/>
  <c r="U50" i="3" s="1"/>
  <c r="M50" i="6"/>
  <c r="U51" i="3" s="1"/>
  <c r="K29" i="4" s="1"/>
  <c r="M51" i="6"/>
  <c r="U52" i="3" s="1"/>
  <c r="M52" i="6"/>
  <c r="U53" i="3" s="1"/>
  <c r="M53" i="6"/>
  <c r="U54" i="3" s="1"/>
  <c r="M54" i="6"/>
  <c r="U55" i="3" s="1"/>
  <c r="K30" i="4" s="1"/>
  <c r="M55" i="6"/>
  <c r="U56" i="3" s="1"/>
  <c r="K31" i="4" s="1"/>
  <c r="M56" i="6"/>
  <c r="U57" i="3" s="1"/>
  <c r="M57" i="6"/>
  <c r="U58" i="3" s="1"/>
  <c r="K33" i="4" s="1"/>
  <c r="M58" i="6"/>
  <c r="U59" i="3" s="1"/>
  <c r="M59" i="6"/>
  <c r="U60" i="3" s="1"/>
  <c r="K35" i="4" s="1"/>
  <c r="P35" i="4" s="1"/>
  <c r="M60" i="6"/>
  <c r="U61" i="3" s="1"/>
  <c r="K36" i="4" s="1"/>
  <c r="P36" i="4" s="1"/>
  <c r="M61" i="6"/>
  <c r="U62" i="3" s="1"/>
  <c r="K37" i="4" s="1"/>
  <c r="M62" i="6"/>
  <c r="U63" i="3" s="1"/>
  <c r="M63" i="6"/>
  <c r="U64" i="3" s="1"/>
  <c r="M64" i="6"/>
  <c r="U65" i="3" s="1"/>
  <c r="M65" i="6"/>
  <c r="U66" i="3" s="1"/>
  <c r="M66" i="6"/>
  <c r="U67" i="3" s="1"/>
  <c r="M67" i="6"/>
  <c r="U68" i="3" s="1"/>
  <c r="M68" i="6"/>
  <c r="U69" i="3" s="1"/>
  <c r="M69" i="6"/>
  <c r="U70" i="3" s="1"/>
  <c r="K40" i="4" s="1"/>
  <c r="M70" i="6"/>
  <c r="U71" i="3" s="1"/>
  <c r="M71" i="6"/>
  <c r="U72" i="3" s="1"/>
  <c r="M72" i="6"/>
  <c r="U73" i="3" s="1"/>
  <c r="M73" i="6"/>
  <c r="U74" i="3" s="1"/>
  <c r="M74" i="6"/>
  <c r="U75" i="3" s="1"/>
  <c r="M75" i="6"/>
  <c r="U76" i="3" s="1"/>
  <c r="M76" i="6"/>
  <c r="U77" i="3" s="1"/>
  <c r="M77" i="6"/>
  <c r="U78" i="3" s="1"/>
  <c r="M78" i="6"/>
  <c r="U79" i="3" s="1"/>
  <c r="M79" i="6"/>
  <c r="U80" i="3" s="1"/>
  <c r="M80" i="6"/>
  <c r="U81" i="3" s="1"/>
  <c r="M81" i="6"/>
  <c r="U82" i="3" s="1"/>
  <c r="M82" i="6"/>
  <c r="U83" i="3" s="1"/>
  <c r="M83" i="6"/>
  <c r="U84" i="3" s="1"/>
  <c r="M84" i="6"/>
  <c r="U85" i="3" s="1"/>
  <c r="M85" i="6"/>
  <c r="U86" i="3" s="1"/>
  <c r="M86" i="6"/>
  <c r="U87" i="3" s="1"/>
  <c r="K50" i="4" s="1"/>
  <c r="P50" i="4" s="1"/>
  <c r="M87" i="6"/>
  <c r="U88" i="3" s="1"/>
  <c r="M88" i="6"/>
  <c r="U89" i="3" s="1"/>
  <c r="K52" i="4" s="1"/>
  <c r="M89" i="6"/>
  <c r="U90" i="3" s="1"/>
  <c r="M90" i="6"/>
  <c r="U91" i="3" s="1"/>
  <c r="K53" i="4" s="1"/>
  <c r="M91" i="6"/>
  <c r="U92" i="3" s="1"/>
  <c r="M92" i="6"/>
  <c r="U93" i="3" s="1"/>
  <c r="K55" i="4" s="1"/>
  <c r="M93" i="6"/>
  <c r="U94" i="3" s="1"/>
  <c r="K56" i="4" s="1"/>
  <c r="M94" i="6"/>
  <c r="U95" i="3" s="1"/>
  <c r="M95" i="6"/>
  <c r="U96" i="3" s="1"/>
  <c r="M96" i="6"/>
  <c r="U97" i="3" s="1"/>
  <c r="M97" i="6"/>
  <c r="U98" i="3" s="1"/>
  <c r="M98" i="6"/>
  <c r="U99" i="3" s="1"/>
  <c r="M99" i="6"/>
  <c r="U100" i="3" s="1"/>
  <c r="M100" i="6"/>
  <c r="U101" i="3" s="1"/>
  <c r="M101" i="6"/>
  <c r="U102" i="3" s="1"/>
  <c r="M102" i="6"/>
  <c r="U103" i="3" s="1"/>
  <c r="M103" i="6"/>
  <c r="U104" i="3" s="1"/>
  <c r="M104" i="6"/>
  <c r="U105" i="3" s="1"/>
  <c r="M105" i="6"/>
  <c r="U106" i="3" s="1"/>
  <c r="M106" i="6"/>
  <c r="U107" i="3" s="1"/>
  <c r="M107" i="6"/>
  <c r="U108" i="3" s="1"/>
  <c r="M108" i="6"/>
  <c r="U109" i="3" s="1"/>
  <c r="M109" i="6"/>
  <c r="U110" i="3" s="1"/>
  <c r="M110" i="6"/>
  <c r="U111" i="3" s="1"/>
  <c r="M111" i="6"/>
  <c r="U112" i="3" s="1"/>
  <c r="K67" i="4" s="1"/>
  <c r="M112" i="6"/>
  <c r="U113" i="3" s="1"/>
  <c r="M113" i="6"/>
  <c r="U114" i="3" s="1"/>
  <c r="M114" i="6"/>
  <c r="U115" i="3" s="1"/>
  <c r="M115" i="6"/>
  <c r="U116" i="3" s="1"/>
  <c r="M116" i="6"/>
  <c r="U117" i="3" s="1"/>
  <c r="M117" i="6"/>
  <c r="U118" i="3" s="1"/>
  <c r="M118" i="6"/>
  <c r="U119" i="3" s="1"/>
  <c r="M119" i="6"/>
  <c r="U120" i="3" s="1"/>
  <c r="K72" i="4" s="1"/>
  <c r="M120" i="6"/>
  <c r="U121" i="3" s="1"/>
  <c r="K73" i="4" s="1"/>
  <c r="P73" i="4" s="1"/>
  <c r="M121" i="6"/>
  <c r="U122" i="3" s="1"/>
  <c r="K74" i="4" s="1"/>
  <c r="M122" i="6"/>
  <c r="U123" i="3" s="1"/>
  <c r="M123" i="6"/>
  <c r="U124" i="3" s="1"/>
  <c r="M124" i="6"/>
  <c r="U125" i="3" s="1"/>
  <c r="M2" i="6"/>
  <c r="U3" i="3" s="1"/>
  <c r="K3" i="4" s="1"/>
  <c r="F56" i="4"/>
  <c r="F20" i="4"/>
  <c r="F4" i="4"/>
  <c r="F64" i="4"/>
  <c r="F65" i="4"/>
  <c r="F60" i="4"/>
  <c r="F43" i="4"/>
  <c r="F5" i="4"/>
  <c r="F9" i="4"/>
  <c r="F18" i="4"/>
  <c r="F41" i="4"/>
  <c r="F28" i="4"/>
  <c r="F40" i="4"/>
  <c r="F3" i="4"/>
  <c r="F39" i="4"/>
  <c r="F50" i="4"/>
  <c r="F26" i="4"/>
  <c r="F58" i="4"/>
  <c r="F6" i="4"/>
  <c r="F19" i="4"/>
  <c r="F63" i="4"/>
  <c r="F21" i="4"/>
  <c r="F13" i="4"/>
  <c r="F59" i="4"/>
  <c r="F35" i="4"/>
  <c r="F46" i="4"/>
  <c r="F52" i="4"/>
  <c r="F36" i="4"/>
  <c r="F16" i="4"/>
  <c r="F57" i="4"/>
  <c r="F34" i="4"/>
  <c r="F29" i="4"/>
  <c r="F62" i="4"/>
  <c r="F42" i="4"/>
  <c r="F54" i="4"/>
  <c r="F38" i="4"/>
  <c r="F12" i="4"/>
  <c r="F23" i="4"/>
  <c r="F48" i="4"/>
  <c r="F53" i="4"/>
  <c r="F8" i="4"/>
  <c r="F24" i="4"/>
  <c r="F32" i="4"/>
  <c r="F15" i="4"/>
  <c r="F49" i="4"/>
  <c r="F11" i="4"/>
  <c r="F7" i="4"/>
  <c r="F61" i="4"/>
  <c r="F37" i="4"/>
  <c r="F10" i="4"/>
  <c r="F22" i="4"/>
  <c r="F31" i="4"/>
  <c r="F25" i="4"/>
  <c r="F45" i="4"/>
  <c r="F14" i="4"/>
  <c r="F44" i="4"/>
  <c r="F27" i="4"/>
  <c r="F17" i="4"/>
  <c r="F47" i="4"/>
  <c r="F66" i="4"/>
  <c r="F33" i="4"/>
  <c r="F51" i="4"/>
  <c r="F55" i="4"/>
  <c r="F30" i="4"/>
  <c r="B41" i="4"/>
  <c r="C41" i="4"/>
  <c r="J41" i="4" s="1"/>
  <c r="D41" i="4"/>
  <c r="E41" i="4"/>
  <c r="B60" i="4"/>
  <c r="C60" i="4"/>
  <c r="D60" i="4"/>
  <c r="E60" i="4"/>
  <c r="B64" i="4"/>
  <c r="C64" i="4"/>
  <c r="J64" i="4" s="1"/>
  <c r="D64" i="4"/>
  <c r="E64" i="4"/>
  <c r="B21" i="4"/>
  <c r="C21" i="4"/>
  <c r="J21" i="4" s="1"/>
  <c r="D21" i="4"/>
  <c r="E21" i="4"/>
  <c r="B39" i="4"/>
  <c r="C39" i="4"/>
  <c r="D39" i="4"/>
  <c r="E39" i="4"/>
  <c r="B56" i="4"/>
  <c r="C56" i="4"/>
  <c r="J56" i="4" s="1"/>
  <c r="D56" i="4"/>
  <c r="E56" i="4"/>
  <c r="B52" i="4"/>
  <c r="C52" i="4"/>
  <c r="J52" i="4" s="1"/>
  <c r="D52" i="4"/>
  <c r="E52" i="4"/>
  <c r="B4" i="4"/>
  <c r="C4" i="4"/>
  <c r="D4" i="4"/>
  <c r="E4" i="4"/>
  <c r="B28" i="4"/>
  <c r="C28" i="4"/>
  <c r="D28" i="4"/>
  <c r="E28" i="4"/>
  <c r="B63" i="4"/>
  <c r="C63" i="4"/>
  <c r="J63" i="4" s="1"/>
  <c r="D63" i="4"/>
  <c r="E63" i="4"/>
  <c r="B65" i="4"/>
  <c r="C65" i="4"/>
  <c r="D65" i="4"/>
  <c r="E65" i="4"/>
  <c r="B5" i="4"/>
  <c r="C5" i="4"/>
  <c r="D5" i="4"/>
  <c r="E5" i="4"/>
  <c r="B46" i="4"/>
  <c r="C46" i="4"/>
  <c r="J46" i="4" s="1"/>
  <c r="D46" i="4"/>
  <c r="E46" i="4"/>
  <c r="I46" i="4" s="1"/>
  <c r="B3" i="4"/>
  <c r="C3" i="4"/>
  <c r="D3" i="4"/>
  <c r="E3" i="4"/>
  <c r="B9" i="4"/>
  <c r="C9" i="4"/>
  <c r="D9" i="4"/>
  <c r="E9" i="4"/>
  <c r="B59" i="4"/>
  <c r="C59" i="4"/>
  <c r="J59" i="4" s="1"/>
  <c r="D59" i="4"/>
  <c r="E59" i="4"/>
  <c r="B18" i="4"/>
  <c r="C18" i="4"/>
  <c r="D18" i="4"/>
  <c r="E18" i="4"/>
  <c r="B20" i="4"/>
  <c r="C20" i="4"/>
  <c r="D20" i="4"/>
  <c r="E20" i="4"/>
  <c r="B35" i="4"/>
  <c r="C35" i="4"/>
  <c r="J35" i="4" s="1"/>
  <c r="D35" i="4"/>
  <c r="E35" i="4"/>
  <c r="B26" i="4"/>
  <c r="C26" i="4"/>
  <c r="J26" i="4" s="1"/>
  <c r="D26" i="4"/>
  <c r="E26" i="4"/>
  <c r="B13" i="4"/>
  <c r="C13" i="4"/>
  <c r="D13" i="4"/>
  <c r="E13" i="4"/>
  <c r="B62" i="4"/>
  <c r="C62" i="4"/>
  <c r="J62" i="4" s="1"/>
  <c r="D62" i="4"/>
  <c r="E62" i="4"/>
  <c r="I62" i="4" s="1"/>
  <c r="B16" i="4"/>
  <c r="C16" i="4"/>
  <c r="J16" i="4" s="1"/>
  <c r="D16" i="4"/>
  <c r="E16" i="4"/>
  <c r="B50" i="4"/>
  <c r="C50" i="4"/>
  <c r="D50" i="4"/>
  <c r="E50" i="4"/>
  <c r="B29" i="4"/>
  <c r="C29" i="4"/>
  <c r="J29" i="4" s="1"/>
  <c r="D29" i="4"/>
  <c r="E29" i="4"/>
  <c r="I29" i="4" s="1"/>
  <c r="B36" i="4"/>
  <c r="C36" i="4"/>
  <c r="J36" i="4" s="1"/>
  <c r="D36" i="4"/>
  <c r="E36" i="4"/>
  <c r="B23" i="4"/>
  <c r="C23" i="4"/>
  <c r="D23" i="4"/>
  <c r="E23" i="4"/>
  <c r="B24" i="4"/>
  <c r="C24" i="4"/>
  <c r="D24" i="4"/>
  <c r="E24" i="4"/>
  <c r="B58" i="4"/>
  <c r="C58" i="4"/>
  <c r="D58" i="4"/>
  <c r="E58" i="4"/>
  <c r="B54" i="4"/>
  <c r="C54" i="4"/>
  <c r="J54" i="4" s="1"/>
  <c r="D54" i="4"/>
  <c r="E54" i="4"/>
  <c r="B7" i="4"/>
  <c r="C7" i="4"/>
  <c r="J7" i="4" s="1"/>
  <c r="D7" i="4"/>
  <c r="E7" i="4"/>
  <c r="I7" i="4" s="1"/>
  <c r="B40" i="4"/>
  <c r="C40" i="4"/>
  <c r="D40" i="4"/>
  <c r="E40" i="4"/>
  <c r="B34" i="4"/>
  <c r="C34" i="4"/>
  <c r="D34" i="4"/>
  <c r="E34" i="4"/>
  <c r="B48" i="4"/>
  <c r="C48" i="4"/>
  <c r="J48" i="4" s="1"/>
  <c r="D48" i="4"/>
  <c r="E48" i="4"/>
  <c r="B38" i="4"/>
  <c r="C38" i="4"/>
  <c r="D38" i="4"/>
  <c r="E38" i="4"/>
  <c r="B11" i="4"/>
  <c r="C11" i="4"/>
  <c r="D11" i="4"/>
  <c r="E11" i="4"/>
  <c r="B32" i="4"/>
  <c r="C32" i="4"/>
  <c r="D32" i="4"/>
  <c r="E32" i="4"/>
  <c r="B61" i="4"/>
  <c r="C61" i="4"/>
  <c r="J61" i="4" s="1"/>
  <c r="D61" i="4"/>
  <c r="E61" i="4"/>
  <c r="B25" i="4"/>
  <c r="C25" i="4"/>
  <c r="D25" i="4"/>
  <c r="E25" i="4"/>
  <c r="B6" i="4"/>
  <c r="C6" i="4"/>
  <c r="D6" i="4"/>
  <c r="E6" i="4"/>
  <c r="B49" i="4"/>
  <c r="C49" i="4"/>
  <c r="J49" i="4" s="1"/>
  <c r="D49" i="4"/>
  <c r="E49" i="4"/>
  <c r="B42" i="4"/>
  <c r="C42" i="4"/>
  <c r="D42" i="4"/>
  <c r="E42" i="4"/>
  <c r="B47" i="4"/>
  <c r="C47" i="4"/>
  <c r="D47" i="4"/>
  <c r="E47" i="4"/>
  <c r="B37" i="4"/>
  <c r="C37" i="4"/>
  <c r="J37" i="4" s="1"/>
  <c r="D37" i="4"/>
  <c r="E37" i="4"/>
  <c r="B19" i="4"/>
  <c r="C19" i="4"/>
  <c r="D19" i="4"/>
  <c r="E19" i="4"/>
  <c r="B22" i="4"/>
  <c r="C22" i="4"/>
  <c r="D22" i="4"/>
  <c r="E22" i="4"/>
  <c r="B43" i="4"/>
  <c r="C43" i="4"/>
  <c r="J43" i="4" s="1"/>
  <c r="D43" i="4"/>
  <c r="E43" i="4"/>
  <c r="B44" i="4"/>
  <c r="C44" i="4"/>
  <c r="D44" i="4"/>
  <c r="E44" i="4"/>
  <c r="B10" i="4"/>
  <c r="C10" i="4"/>
  <c r="D10" i="4"/>
  <c r="E10" i="4"/>
  <c r="B53" i="4"/>
  <c r="C53" i="4"/>
  <c r="J53" i="4" s="1"/>
  <c r="D53" i="4"/>
  <c r="E53" i="4"/>
  <c r="B15" i="4"/>
  <c r="C15" i="4"/>
  <c r="D15" i="4"/>
  <c r="E15" i="4"/>
  <c r="B14" i="4"/>
  <c r="C14" i="4"/>
  <c r="D14" i="4"/>
  <c r="E14" i="4"/>
  <c r="B31" i="4"/>
  <c r="C31" i="4"/>
  <c r="J31" i="4" s="1"/>
  <c r="D31" i="4"/>
  <c r="E31" i="4"/>
  <c r="B12" i="4"/>
  <c r="C12" i="4"/>
  <c r="D12" i="4"/>
  <c r="E12" i="4"/>
  <c r="B17" i="4"/>
  <c r="C17" i="4"/>
  <c r="D17" i="4"/>
  <c r="E17" i="4"/>
  <c r="B27" i="4"/>
  <c r="C27" i="4"/>
  <c r="D27" i="4"/>
  <c r="E27" i="4"/>
  <c r="B8" i="4"/>
  <c r="C8" i="4"/>
  <c r="D8" i="4"/>
  <c r="E8" i="4"/>
  <c r="B57" i="4"/>
  <c r="C57" i="4"/>
  <c r="D57" i="4"/>
  <c r="E57" i="4"/>
  <c r="B45" i="4"/>
  <c r="C45" i="4"/>
  <c r="D45" i="4"/>
  <c r="E45" i="4"/>
  <c r="B33" i="4"/>
  <c r="C33" i="4"/>
  <c r="D33" i="4"/>
  <c r="E33" i="4"/>
  <c r="B66" i="4"/>
  <c r="C66" i="4"/>
  <c r="D66" i="4"/>
  <c r="E66" i="4"/>
  <c r="B51" i="4"/>
  <c r="C51" i="4"/>
  <c r="D51" i="4"/>
  <c r="E51" i="4"/>
  <c r="B55" i="4"/>
  <c r="C55" i="4"/>
  <c r="D55" i="4"/>
  <c r="E55" i="4"/>
  <c r="B30" i="4"/>
  <c r="C30" i="4"/>
  <c r="D30" i="4"/>
  <c r="E30" i="4"/>
  <c r="K127" i="3"/>
  <c r="O127" i="3" s="1"/>
  <c r="J80" i="3"/>
  <c r="N80" i="3" s="1"/>
  <c r="K80" i="3"/>
  <c r="O80" i="3" s="1"/>
  <c r="J127" i="3"/>
  <c r="N127" i="3" s="1"/>
  <c r="J117" i="3"/>
  <c r="N117" i="3" s="1"/>
  <c r="K117" i="3"/>
  <c r="O117" i="3" s="1"/>
  <c r="J100" i="3"/>
  <c r="N100" i="3" s="1"/>
  <c r="K100" i="3"/>
  <c r="O100" i="3" s="1"/>
  <c r="J114" i="3"/>
  <c r="N114" i="3" s="1"/>
  <c r="K114" i="3"/>
  <c r="O114" i="3" s="1"/>
  <c r="J101" i="3"/>
  <c r="N101" i="3" s="1"/>
  <c r="K101" i="3"/>
  <c r="O101" i="3" s="1"/>
  <c r="J103" i="3"/>
  <c r="N103" i="3" s="1"/>
  <c r="K103" i="3"/>
  <c r="O103" i="3" s="1"/>
  <c r="J128" i="3"/>
  <c r="N128" i="3" s="1"/>
  <c r="K128" i="3"/>
  <c r="O128" i="3" s="1"/>
  <c r="J69" i="3"/>
  <c r="N69" i="3" s="1"/>
  <c r="K69" i="3"/>
  <c r="O69" i="3" s="1"/>
  <c r="J81" i="3"/>
  <c r="N81" i="3" s="1"/>
  <c r="K81" i="3"/>
  <c r="O81" i="3" s="1"/>
  <c r="J95" i="3"/>
  <c r="N95" i="3" s="1"/>
  <c r="K95" i="3"/>
  <c r="O95" i="3" s="1"/>
  <c r="J108" i="3"/>
  <c r="N108" i="3" s="1"/>
  <c r="K108" i="3"/>
  <c r="O108" i="3" s="1"/>
  <c r="J16" i="3"/>
  <c r="N16" i="3" s="1"/>
  <c r="K16" i="3"/>
  <c r="O16" i="3" s="1"/>
  <c r="J122" i="3"/>
  <c r="N122" i="3" s="1"/>
  <c r="K122" i="3"/>
  <c r="O122" i="3" s="1"/>
  <c r="J44" i="3"/>
  <c r="N44" i="3" s="1"/>
  <c r="K44" i="3"/>
  <c r="O44" i="3" s="1"/>
  <c r="J91" i="3"/>
  <c r="N91" i="3" s="1"/>
  <c r="K91" i="3"/>
  <c r="O91" i="3" s="1"/>
  <c r="J106" i="3"/>
  <c r="N106" i="3" s="1"/>
  <c r="K106" i="3"/>
  <c r="O106" i="3" s="1"/>
  <c r="J33" i="3"/>
  <c r="N33" i="3" s="1"/>
  <c r="K33" i="3"/>
  <c r="O33" i="3" s="1"/>
  <c r="J76" i="3"/>
  <c r="N76" i="3" s="1"/>
  <c r="K76" i="3"/>
  <c r="O76" i="3" s="1"/>
  <c r="J102" i="3"/>
  <c r="N102" i="3" s="1"/>
  <c r="K102" i="3"/>
  <c r="O102" i="3" s="1"/>
  <c r="J124" i="3"/>
  <c r="N124" i="3" s="1"/>
  <c r="K124" i="3"/>
  <c r="O124" i="3" s="1"/>
  <c r="J10" i="3"/>
  <c r="N10" i="3" s="1"/>
  <c r="K10" i="3"/>
  <c r="O10" i="3" s="1"/>
  <c r="J53" i="3"/>
  <c r="N53" i="3" s="1"/>
  <c r="K53" i="3"/>
  <c r="O53" i="3" s="1"/>
  <c r="J87" i="3"/>
  <c r="N87" i="3" s="1"/>
  <c r="K87" i="3"/>
  <c r="O87" i="3" s="1"/>
  <c r="J8" i="3"/>
  <c r="N8" i="3" s="1"/>
  <c r="K8" i="3"/>
  <c r="O8" i="3" s="1"/>
  <c r="J67" i="3"/>
  <c r="N67" i="3" s="1"/>
  <c r="K67" i="3"/>
  <c r="O67" i="3" s="1"/>
  <c r="J84" i="3"/>
  <c r="N84" i="3" s="1"/>
  <c r="K84" i="3"/>
  <c r="O84" i="3" s="1"/>
  <c r="J98" i="3"/>
  <c r="N98" i="3" s="1"/>
  <c r="K98" i="3"/>
  <c r="O98" i="3" s="1"/>
  <c r="J13" i="3"/>
  <c r="N13" i="3" s="1"/>
  <c r="K13" i="3"/>
  <c r="O13" i="3" s="1"/>
  <c r="J74" i="3"/>
  <c r="N74" i="3" s="1"/>
  <c r="K74" i="3"/>
  <c r="O74" i="3" s="1"/>
  <c r="J48" i="3"/>
  <c r="N48" i="3" s="1"/>
  <c r="K48" i="3"/>
  <c r="O48" i="3" s="1"/>
  <c r="J79" i="3"/>
  <c r="N79" i="3" s="1"/>
  <c r="K79" i="3"/>
  <c r="O79" i="3" s="1"/>
  <c r="J46" i="3"/>
  <c r="N46" i="3" s="1"/>
  <c r="K46" i="3"/>
  <c r="O46" i="3" s="1"/>
  <c r="J94" i="3"/>
  <c r="N94" i="3" s="1"/>
  <c r="K94" i="3"/>
  <c r="O94" i="3" s="1"/>
  <c r="J86" i="3"/>
  <c r="N86" i="3" s="1"/>
  <c r="K86" i="3"/>
  <c r="O86" i="3" s="1"/>
  <c r="J52" i="3"/>
  <c r="N52" i="3" s="1"/>
  <c r="K52" i="3"/>
  <c r="O52" i="3" s="1"/>
  <c r="J50" i="3"/>
  <c r="N50" i="3" s="1"/>
  <c r="K50" i="3"/>
  <c r="O50" i="3" s="1"/>
  <c r="J47" i="3"/>
  <c r="N47" i="3" s="1"/>
  <c r="K47" i="3"/>
  <c r="O47" i="3" s="1"/>
  <c r="J57" i="3"/>
  <c r="N57" i="3" s="1"/>
  <c r="K57" i="3"/>
  <c r="O57" i="3" s="1"/>
  <c r="J64" i="3"/>
  <c r="N64" i="3" s="1"/>
  <c r="K64" i="3"/>
  <c r="O64" i="3" s="1"/>
  <c r="J27" i="3"/>
  <c r="N27" i="3" s="1"/>
  <c r="K27" i="3"/>
  <c r="O27" i="3" s="1"/>
  <c r="J75" i="3"/>
  <c r="N75" i="3" s="1"/>
  <c r="K75" i="3"/>
  <c r="O75" i="3" s="1"/>
  <c r="J3" i="3"/>
  <c r="N3" i="3" s="1"/>
  <c r="K3" i="3"/>
  <c r="O3" i="3" s="1"/>
  <c r="J62" i="3"/>
  <c r="N62" i="3" s="1"/>
  <c r="K62" i="3"/>
  <c r="O62" i="3" s="1"/>
  <c r="J5" i="3"/>
  <c r="N5" i="3" s="1"/>
  <c r="K5" i="3"/>
  <c r="O5" i="3" s="1"/>
  <c r="J22" i="3"/>
  <c r="N22" i="3" s="1"/>
  <c r="K22" i="3"/>
  <c r="O22" i="3" s="1"/>
  <c r="J82" i="3"/>
  <c r="N82" i="3" s="1"/>
  <c r="K82" i="3"/>
  <c r="O82" i="3" s="1"/>
  <c r="J4" i="3"/>
  <c r="N4" i="3" s="1"/>
  <c r="K4" i="3"/>
  <c r="O4" i="3" s="1"/>
  <c r="J40" i="3"/>
  <c r="N40" i="3" s="1"/>
  <c r="K40" i="3"/>
  <c r="O40" i="3" s="1"/>
  <c r="J23" i="3"/>
  <c r="N23" i="3" s="1"/>
  <c r="K23" i="3"/>
  <c r="O23" i="3" s="1"/>
  <c r="J105" i="3"/>
  <c r="N105" i="3" s="1"/>
  <c r="K105" i="3"/>
  <c r="O105" i="3" s="1"/>
  <c r="J73" i="3"/>
  <c r="N73" i="3" s="1"/>
  <c r="K73" i="3"/>
  <c r="O73" i="3" s="1"/>
  <c r="J38" i="3"/>
  <c r="N38" i="3" s="1"/>
  <c r="K38" i="3"/>
  <c r="O38" i="3" s="1"/>
  <c r="J18" i="3"/>
  <c r="N18" i="3" s="1"/>
  <c r="K18" i="3"/>
  <c r="O18" i="3" s="1"/>
  <c r="J90" i="3"/>
  <c r="N90" i="3" s="1"/>
  <c r="K90" i="3"/>
  <c r="O90" i="3" s="1"/>
  <c r="J12" i="3"/>
  <c r="N12" i="3" s="1"/>
  <c r="K12" i="3"/>
  <c r="O12" i="3" s="1"/>
  <c r="J77" i="3"/>
  <c r="N77" i="3" s="1"/>
  <c r="K77" i="3"/>
  <c r="O77" i="3" s="1"/>
  <c r="J24" i="3"/>
  <c r="N24" i="3" s="1"/>
  <c r="K24" i="3"/>
  <c r="O24" i="3" s="1"/>
  <c r="J96" i="3"/>
  <c r="N96" i="3" s="1"/>
  <c r="K96" i="3"/>
  <c r="O96" i="3" s="1"/>
  <c r="J97" i="3"/>
  <c r="N97" i="3" s="1"/>
  <c r="K97" i="3"/>
  <c r="O97" i="3" s="1"/>
  <c r="J9" i="3"/>
  <c r="N9" i="3" s="1"/>
  <c r="K9" i="3"/>
  <c r="O9" i="3" s="1"/>
  <c r="J56" i="3"/>
  <c r="N56" i="3" s="1"/>
  <c r="K56" i="3"/>
  <c r="O56" i="3" s="1"/>
  <c r="J36" i="3"/>
  <c r="N36" i="3" s="1"/>
  <c r="K36" i="3"/>
  <c r="O36" i="3" s="1"/>
  <c r="J60" i="3"/>
  <c r="N60" i="3" s="1"/>
  <c r="K60" i="3"/>
  <c r="O60" i="3" s="1"/>
  <c r="J107" i="3"/>
  <c r="N107" i="3" s="1"/>
  <c r="K107" i="3"/>
  <c r="O107" i="3" s="1"/>
  <c r="J54" i="3"/>
  <c r="N54" i="3" s="1"/>
  <c r="K54" i="3"/>
  <c r="O54" i="3" s="1"/>
  <c r="J39" i="3"/>
  <c r="N39" i="3" s="1"/>
  <c r="K39" i="3"/>
  <c r="O39" i="3" s="1"/>
  <c r="J20" i="3"/>
  <c r="N20" i="3" s="1"/>
  <c r="K20" i="3"/>
  <c r="O20" i="3" s="1"/>
  <c r="J35" i="3"/>
  <c r="N35" i="3" s="1"/>
  <c r="K35" i="3"/>
  <c r="O35" i="3" s="1"/>
  <c r="J113" i="3"/>
  <c r="N113" i="3" s="1"/>
  <c r="K113" i="3"/>
  <c r="O113" i="3" s="1"/>
  <c r="J7" i="3"/>
  <c r="N7" i="3" s="1"/>
  <c r="K7" i="3"/>
  <c r="O7" i="3" s="1"/>
  <c r="J26" i="3"/>
  <c r="N26" i="3" s="1"/>
  <c r="K26" i="3"/>
  <c r="O26" i="3" s="1"/>
  <c r="J115" i="3"/>
  <c r="N115" i="3" s="1"/>
  <c r="K115" i="3"/>
  <c r="O115" i="3" s="1"/>
  <c r="J32" i="3"/>
  <c r="N32" i="3" s="1"/>
  <c r="K32" i="3"/>
  <c r="O32" i="3" s="1"/>
  <c r="J78" i="3"/>
  <c r="N78" i="3" s="1"/>
  <c r="K78" i="3"/>
  <c r="O78" i="3" s="1"/>
  <c r="J59" i="3"/>
  <c r="N59" i="3" s="1"/>
  <c r="K59" i="3"/>
  <c r="O59" i="3" s="1"/>
  <c r="J41" i="3"/>
  <c r="N41" i="3" s="1"/>
  <c r="K41" i="3"/>
  <c r="O41" i="3" s="1"/>
  <c r="J42" i="3"/>
  <c r="N42" i="3" s="1"/>
  <c r="K42" i="3"/>
  <c r="O42" i="3" s="1"/>
  <c r="J14" i="3"/>
  <c r="N14" i="3" s="1"/>
  <c r="K14" i="3"/>
  <c r="O14" i="3" s="1"/>
  <c r="J63" i="3"/>
  <c r="N63" i="3" s="1"/>
  <c r="K63" i="3"/>
  <c r="O63" i="3" s="1"/>
  <c r="J65" i="3"/>
  <c r="N65" i="3" s="1"/>
  <c r="K65" i="3"/>
  <c r="O65" i="3" s="1"/>
  <c r="J29" i="3"/>
  <c r="N29" i="3" s="1"/>
  <c r="K29" i="3"/>
  <c r="O29" i="3" s="1"/>
  <c r="J71" i="3"/>
  <c r="N71" i="3" s="1"/>
  <c r="K71" i="3"/>
  <c r="O71" i="3" s="1"/>
  <c r="J43" i="3"/>
  <c r="N43" i="3" s="1"/>
  <c r="K43" i="3"/>
  <c r="O43" i="3" s="1"/>
  <c r="J34" i="3"/>
  <c r="N34" i="3" s="1"/>
  <c r="K34" i="3"/>
  <c r="O34" i="3" s="1"/>
  <c r="J83" i="3"/>
  <c r="N83" i="3" s="1"/>
  <c r="K83" i="3"/>
  <c r="O83" i="3" s="1"/>
  <c r="J66" i="3"/>
  <c r="N66" i="3" s="1"/>
  <c r="K66" i="3"/>
  <c r="O66" i="3" s="1"/>
  <c r="J30" i="3"/>
  <c r="N30" i="3" s="1"/>
  <c r="K30" i="3"/>
  <c r="O30" i="3" s="1"/>
  <c r="J6" i="3"/>
  <c r="N6" i="3" s="1"/>
  <c r="K6" i="3"/>
  <c r="O6" i="3" s="1"/>
  <c r="J55" i="3"/>
  <c r="N55" i="3" s="1"/>
  <c r="K55" i="3"/>
  <c r="O55" i="3" s="1"/>
  <c r="J37" i="3"/>
  <c r="N37" i="3" s="1"/>
  <c r="K37" i="3"/>
  <c r="O37" i="3" s="1"/>
  <c r="J111" i="3"/>
  <c r="N111" i="3" s="1"/>
  <c r="K111" i="3"/>
  <c r="O111" i="3" s="1"/>
  <c r="J93" i="3"/>
  <c r="N93" i="3" s="1"/>
  <c r="K93" i="3"/>
  <c r="O93" i="3" s="1"/>
  <c r="J99" i="3"/>
  <c r="N99" i="3" s="1"/>
  <c r="K99" i="3"/>
  <c r="O99" i="3" s="1"/>
  <c r="J110" i="3"/>
  <c r="N110" i="3" s="1"/>
  <c r="K110" i="3"/>
  <c r="O110" i="3" s="1"/>
  <c r="J51" i="3"/>
  <c r="N51" i="3" s="1"/>
  <c r="K51" i="3"/>
  <c r="O51" i="3" s="1"/>
  <c r="J17" i="3"/>
  <c r="N17" i="3" s="1"/>
  <c r="K17" i="3"/>
  <c r="O17" i="3" s="1"/>
  <c r="J28" i="3"/>
  <c r="N28" i="3" s="1"/>
  <c r="K28" i="3"/>
  <c r="O28" i="3" s="1"/>
  <c r="J104" i="3"/>
  <c r="N104" i="3" s="1"/>
  <c r="K104" i="3"/>
  <c r="O104" i="3" s="1"/>
  <c r="J19" i="3"/>
  <c r="N19" i="3" s="1"/>
  <c r="K19" i="3"/>
  <c r="O19" i="3" s="1"/>
  <c r="J88" i="3"/>
  <c r="N88" i="3" s="1"/>
  <c r="K88" i="3"/>
  <c r="O88" i="3" s="1"/>
  <c r="J25" i="3"/>
  <c r="N25" i="3" s="1"/>
  <c r="K25" i="3"/>
  <c r="O25" i="3" s="1"/>
  <c r="J68" i="3"/>
  <c r="N68" i="3" s="1"/>
  <c r="K68" i="3"/>
  <c r="O68" i="3" s="1"/>
  <c r="J11" i="3"/>
  <c r="N11" i="3" s="1"/>
  <c r="K11" i="3"/>
  <c r="O11" i="3" s="1"/>
  <c r="J116" i="3"/>
  <c r="N116" i="3" s="1"/>
  <c r="K116" i="3"/>
  <c r="O116" i="3" s="1"/>
  <c r="J126" i="3"/>
  <c r="N126" i="3" s="1"/>
  <c r="K126" i="3"/>
  <c r="O126" i="3" s="1"/>
  <c r="J70" i="3"/>
  <c r="N70" i="3" s="1"/>
  <c r="K70" i="3"/>
  <c r="O70" i="3" s="1"/>
  <c r="J109" i="3"/>
  <c r="N109" i="3" s="1"/>
  <c r="K109" i="3"/>
  <c r="O109" i="3" s="1"/>
  <c r="J15" i="3"/>
  <c r="N15" i="3" s="1"/>
  <c r="K15" i="3"/>
  <c r="O15" i="3" s="1"/>
  <c r="J45" i="3"/>
  <c r="N45" i="3" s="1"/>
  <c r="K45" i="3"/>
  <c r="O45" i="3" s="1"/>
  <c r="J85" i="3"/>
  <c r="N85" i="3" s="1"/>
  <c r="K85" i="3"/>
  <c r="O85" i="3" s="1"/>
  <c r="J49" i="3"/>
  <c r="N49" i="3" s="1"/>
  <c r="K49" i="3"/>
  <c r="O49" i="3" s="1"/>
  <c r="J121" i="3"/>
  <c r="N121" i="3" s="1"/>
  <c r="K121" i="3"/>
  <c r="O121" i="3" s="1"/>
  <c r="J125" i="3"/>
  <c r="N125" i="3" s="1"/>
  <c r="K125" i="3"/>
  <c r="O125" i="3" s="1"/>
  <c r="J21" i="3"/>
  <c r="N21" i="3" s="1"/>
  <c r="K21" i="3"/>
  <c r="O21" i="3" s="1"/>
  <c r="J129" i="3"/>
  <c r="N129" i="3" s="1"/>
  <c r="K129" i="3"/>
  <c r="O129" i="3" s="1"/>
  <c r="J31" i="3"/>
  <c r="N31" i="3" s="1"/>
  <c r="K31" i="3"/>
  <c r="O31" i="3" s="1"/>
  <c r="J120" i="3"/>
  <c r="N120" i="3" s="1"/>
  <c r="K120" i="3"/>
  <c r="O120" i="3" s="1"/>
  <c r="J118" i="3"/>
  <c r="N118" i="3" s="1"/>
  <c r="K118" i="3"/>
  <c r="O118" i="3" s="1"/>
  <c r="J92" i="3"/>
  <c r="N92" i="3" s="1"/>
  <c r="K92" i="3"/>
  <c r="O92" i="3" s="1"/>
  <c r="J119" i="3"/>
  <c r="N119" i="3" s="1"/>
  <c r="K119" i="3"/>
  <c r="O119" i="3" s="1"/>
  <c r="J72" i="3"/>
  <c r="N72" i="3" s="1"/>
  <c r="K72" i="3"/>
  <c r="O72" i="3" s="1"/>
  <c r="J61" i="3"/>
  <c r="N61" i="3" s="1"/>
  <c r="K61" i="3"/>
  <c r="O61" i="3" s="1"/>
  <c r="J58" i="3"/>
  <c r="N58" i="3" s="1"/>
  <c r="K58" i="3"/>
  <c r="O58" i="3" s="1"/>
  <c r="J89" i="3"/>
  <c r="N89" i="3" s="1"/>
  <c r="K89" i="3"/>
  <c r="O89" i="3" s="1"/>
  <c r="J123" i="3"/>
  <c r="N123" i="3" s="1"/>
  <c r="K123" i="3"/>
  <c r="O123" i="3" s="1"/>
  <c r="J130" i="3"/>
  <c r="N130" i="3" s="1"/>
  <c r="K130" i="3"/>
  <c r="O130" i="3" s="1"/>
  <c r="J131" i="3"/>
  <c r="N131" i="3" s="1"/>
  <c r="K131" i="3"/>
  <c r="O131" i="3" s="1"/>
  <c r="J132" i="3"/>
  <c r="N132" i="3" s="1"/>
  <c r="K132" i="3"/>
  <c r="O132" i="3" s="1"/>
  <c r="K112" i="3"/>
  <c r="O112" i="3" s="1"/>
  <c r="J112" i="3"/>
  <c r="N112" i="3" s="1"/>
  <c r="O4" i="20" l="1"/>
  <c r="M3" i="20"/>
  <c r="N3" i="20"/>
  <c r="O3" i="20"/>
  <c r="N4" i="23"/>
  <c r="M5" i="23"/>
  <c r="N5" i="23"/>
  <c r="O5" i="23"/>
  <c r="M4" i="23"/>
  <c r="O4" i="23"/>
  <c r="T16" i="18"/>
  <c r="G108" i="19" s="1"/>
  <c r="S14" i="18"/>
  <c r="G91" i="19" s="1"/>
  <c r="T24" i="18"/>
  <c r="G172" i="19" s="1"/>
  <c r="W71" i="18"/>
  <c r="G551" i="19" s="1"/>
  <c r="W67" i="18"/>
  <c r="G519" i="19" s="1"/>
  <c r="Y11" i="18"/>
  <c r="G73" i="19" s="1"/>
  <c r="W61" i="18"/>
  <c r="G471" i="19" s="1"/>
  <c r="W49" i="18"/>
  <c r="G375" i="19" s="1"/>
  <c r="W29" i="18"/>
  <c r="G215" i="19" s="1"/>
  <c r="V54" i="18"/>
  <c r="G414" i="19" s="1"/>
  <c r="Y15" i="18"/>
  <c r="G105" i="19" s="1"/>
  <c r="V72" i="18"/>
  <c r="G558" i="19" s="1"/>
  <c r="V68" i="18"/>
  <c r="G526" i="19" s="1"/>
  <c r="V66" i="18"/>
  <c r="G510" i="19" s="1"/>
  <c r="K18" i="4"/>
  <c r="P18" i="4" s="1"/>
  <c r="Y19" i="18"/>
  <c r="G137" i="19" s="1"/>
  <c r="L44" i="6"/>
  <c r="M44" i="6"/>
  <c r="U45" i="3" s="1"/>
  <c r="L11" i="6"/>
  <c r="W37" i="18"/>
  <c r="G279" i="19" s="1"/>
  <c r="M39" i="6"/>
  <c r="U40" i="3" s="1"/>
  <c r="T48" i="18"/>
  <c r="G364" i="19" s="1"/>
  <c r="R17" i="18"/>
  <c r="G114" i="19" s="1"/>
  <c r="X16" i="18"/>
  <c r="G112" i="19" s="1"/>
  <c r="T60" i="18"/>
  <c r="G460" i="19" s="1"/>
  <c r="T56" i="18"/>
  <c r="G428" i="19" s="1"/>
  <c r="T54" i="18"/>
  <c r="G412" i="19" s="1"/>
  <c r="T52" i="18"/>
  <c r="G396" i="19" s="1"/>
  <c r="V69" i="18"/>
  <c r="G534" i="19" s="1"/>
  <c r="V65" i="18"/>
  <c r="G502" i="19" s="1"/>
  <c r="V47" i="18"/>
  <c r="G358" i="19" s="1"/>
  <c r="V43" i="18"/>
  <c r="G326" i="19" s="1"/>
  <c r="V39" i="18"/>
  <c r="G294" i="19" s="1"/>
  <c r="V27" i="18"/>
  <c r="G198" i="19" s="1"/>
  <c r="R9" i="18"/>
  <c r="G50" i="19" s="1"/>
  <c r="R7" i="18"/>
  <c r="G34" i="19" s="1"/>
  <c r="R5" i="18"/>
  <c r="G18" i="19" s="1"/>
  <c r="X4" i="18"/>
  <c r="G16" i="19" s="1"/>
  <c r="G601" i="22"/>
  <c r="Y12" i="18"/>
  <c r="G81" i="19" s="1"/>
  <c r="R11" i="18"/>
  <c r="G66" i="19" s="1"/>
  <c r="G620" i="22"/>
  <c r="V55" i="18"/>
  <c r="G422" i="19" s="1"/>
  <c r="R73" i="18"/>
  <c r="G562" i="19" s="1"/>
  <c r="X72" i="18"/>
  <c r="G560" i="19" s="1"/>
  <c r="R69" i="18"/>
  <c r="G530" i="19" s="1"/>
  <c r="X68" i="18"/>
  <c r="G528" i="19" s="1"/>
  <c r="R67" i="18"/>
  <c r="G514" i="19" s="1"/>
  <c r="R65" i="18"/>
  <c r="G498" i="19" s="1"/>
  <c r="X60" i="18"/>
  <c r="G464" i="19" s="1"/>
  <c r="R57" i="18"/>
  <c r="G434" i="19" s="1"/>
  <c r="X52" i="18"/>
  <c r="G400" i="19" s="1"/>
  <c r="X48" i="18"/>
  <c r="G368" i="19" s="1"/>
  <c r="R45" i="18"/>
  <c r="G338" i="19" s="1"/>
  <c r="R43" i="18"/>
  <c r="G322" i="19" s="1"/>
  <c r="X42" i="18"/>
  <c r="G320" i="19" s="1"/>
  <c r="R41" i="18"/>
  <c r="G306" i="19" s="1"/>
  <c r="R39" i="18"/>
  <c r="G290" i="19" s="1"/>
  <c r="X38" i="18"/>
  <c r="G288" i="19" s="1"/>
  <c r="R37" i="18"/>
  <c r="G274" i="19" s="1"/>
  <c r="X36" i="18"/>
  <c r="G272" i="19" s="1"/>
  <c r="R35" i="18"/>
  <c r="G258" i="19" s="1"/>
  <c r="R33" i="18"/>
  <c r="G242" i="19" s="1"/>
  <c r="R31" i="18"/>
  <c r="G226" i="19" s="1"/>
  <c r="R29" i="18"/>
  <c r="G210" i="19" s="1"/>
  <c r="X28" i="18"/>
  <c r="G208" i="19" s="1"/>
  <c r="R27" i="18"/>
  <c r="G194" i="19" s="1"/>
  <c r="R25" i="18"/>
  <c r="G178" i="19" s="1"/>
  <c r="R23" i="18"/>
  <c r="G162" i="19" s="1"/>
  <c r="S60" i="18"/>
  <c r="G459" i="19" s="1"/>
  <c r="V49" i="18"/>
  <c r="G374" i="19" s="1"/>
  <c r="W57" i="18"/>
  <c r="G439" i="19" s="1"/>
  <c r="V37" i="18"/>
  <c r="G278" i="19" s="1"/>
  <c r="T42" i="18"/>
  <c r="G316" i="19" s="1"/>
  <c r="T32" i="18"/>
  <c r="G236" i="19" s="1"/>
  <c r="S7" i="18"/>
  <c r="G35" i="19" s="1"/>
  <c r="V57" i="18"/>
  <c r="G438" i="19" s="1"/>
  <c r="G403" i="22"/>
  <c r="U3" i="18"/>
  <c r="G5" i="19" s="1"/>
  <c r="R74" i="18"/>
  <c r="G570" i="19" s="1"/>
  <c r="R72" i="18"/>
  <c r="G554" i="19" s="1"/>
  <c r="X71" i="18"/>
  <c r="G552" i="19" s="1"/>
  <c r="R70" i="18"/>
  <c r="G538" i="19" s="1"/>
  <c r="X69" i="18"/>
  <c r="G536" i="19" s="1"/>
  <c r="R68" i="18"/>
  <c r="G522" i="19" s="1"/>
  <c r="X67" i="18"/>
  <c r="G520" i="19" s="1"/>
  <c r="R66" i="18"/>
  <c r="G506" i="19" s="1"/>
  <c r="X63" i="18"/>
  <c r="G488" i="19" s="1"/>
  <c r="R62" i="18"/>
  <c r="G474" i="19" s="1"/>
  <c r="X59" i="18"/>
  <c r="G456" i="19" s="1"/>
  <c r="R58" i="18"/>
  <c r="G442" i="19" s="1"/>
  <c r="R54" i="18"/>
  <c r="G410" i="19" s="1"/>
  <c r="X51" i="18"/>
  <c r="G392" i="19" s="1"/>
  <c r="R50" i="18"/>
  <c r="G378" i="19" s="1"/>
  <c r="R46" i="18"/>
  <c r="G346" i="19" s="1"/>
  <c r="R42" i="18"/>
  <c r="G314" i="19" s="1"/>
  <c r="R38" i="18"/>
  <c r="G282" i="19" s="1"/>
  <c r="R30" i="18"/>
  <c r="G218" i="19" s="1"/>
  <c r="R22" i="18"/>
  <c r="G154" i="19" s="1"/>
  <c r="S4" i="18"/>
  <c r="G11" i="19" s="1"/>
  <c r="S70" i="18"/>
  <c r="G539" i="19" s="1"/>
  <c r="G367" i="22"/>
  <c r="S9" i="18"/>
  <c r="G51" i="19" s="1"/>
  <c r="S5" i="18"/>
  <c r="G19" i="19" s="1"/>
  <c r="Y4" i="18"/>
  <c r="G17" i="19" s="1"/>
  <c r="V35" i="18"/>
  <c r="G262" i="19" s="1"/>
  <c r="G607" i="22"/>
  <c r="G513" i="22"/>
  <c r="S20" i="18"/>
  <c r="G139" i="19" s="1"/>
  <c r="S32" i="18"/>
  <c r="G235" i="19" s="1"/>
  <c r="V67" i="18"/>
  <c r="G518" i="19" s="1"/>
  <c r="V17" i="18"/>
  <c r="G118" i="19" s="1"/>
  <c r="G331" i="22"/>
  <c r="S24" i="18"/>
  <c r="G171" i="19" s="1"/>
  <c r="G518" i="22"/>
  <c r="T20" i="18"/>
  <c r="G140" i="19" s="1"/>
  <c r="V31" i="18"/>
  <c r="G230" i="19" s="1"/>
  <c r="G266" i="22"/>
  <c r="Y65" i="18"/>
  <c r="G505" i="19" s="1"/>
  <c r="G174" i="22"/>
  <c r="Y74" i="18"/>
  <c r="G577" i="19" s="1"/>
  <c r="S71" i="18"/>
  <c r="G547" i="19" s="1"/>
  <c r="S67" i="18"/>
  <c r="G515" i="19" s="1"/>
  <c r="Y62" i="18"/>
  <c r="G481" i="19" s="1"/>
  <c r="S61" i="18"/>
  <c r="G467" i="19" s="1"/>
  <c r="Y50" i="18"/>
  <c r="G385" i="19" s="1"/>
  <c r="S49" i="18"/>
  <c r="G371" i="19" s="1"/>
  <c r="Y42" i="18"/>
  <c r="G321" i="19" s="1"/>
  <c r="S33" i="18"/>
  <c r="G243" i="19" s="1"/>
  <c r="Y28" i="18"/>
  <c r="G209" i="19" s="1"/>
  <c r="R21" i="18"/>
  <c r="G146" i="19" s="1"/>
  <c r="R19" i="18"/>
  <c r="G130" i="19" s="1"/>
  <c r="W14" i="18"/>
  <c r="G95" i="19" s="1"/>
  <c r="W33" i="18"/>
  <c r="G247" i="19" s="1"/>
  <c r="V33" i="18"/>
  <c r="G246" i="19" s="1"/>
  <c r="G422" i="22"/>
  <c r="G242" i="22"/>
  <c r="W74" i="18"/>
  <c r="G575" i="19" s="1"/>
  <c r="W70" i="18"/>
  <c r="G543" i="19" s="1"/>
  <c r="W56" i="18"/>
  <c r="G431" i="19" s="1"/>
  <c r="W50" i="18"/>
  <c r="G383" i="19" s="1"/>
  <c r="W44" i="18"/>
  <c r="G335" i="19" s="1"/>
  <c r="W38" i="18"/>
  <c r="G287" i="19" s="1"/>
  <c r="Y7" i="18"/>
  <c r="G41" i="19" s="1"/>
  <c r="G118" i="22"/>
  <c r="S29" i="18"/>
  <c r="G211" i="19" s="1"/>
  <c r="W24" i="18"/>
  <c r="G175" i="19" s="1"/>
  <c r="X12" i="18"/>
  <c r="G80" i="19" s="1"/>
  <c r="T74" i="18"/>
  <c r="G572" i="19" s="1"/>
  <c r="Y67" i="18"/>
  <c r="G521" i="19" s="1"/>
  <c r="X65" i="18"/>
  <c r="G504" i="19" s="1"/>
  <c r="S12" i="18"/>
  <c r="G75" i="19" s="1"/>
  <c r="W5" i="18"/>
  <c r="G23" i="19" s="1"/>
  <c r="G410" i="22"/>
  <c r="G360" i="22"/>
  <c r="G235" i="22"/>
  <c r="V3" i="18"/>
  <c r="G6" i="19" s="1"/>
  <c r="Y73" i="18"/>
  <c r="G569" i="19" s="1"/>
  <c r="Y69" i="18"/>
  <c r="G537" i="19" s="1"/>
  <c r="Y63" i="18"/>
  <c r="G489" i="19" s="1"/>
  <c r="S48" i="18"/>
  <c r="G363" i="19" s="1"/>
  <c r="S40" i="18"/>
  <c r="G299" i="19" s="1"/>
  <c r="Y35" i="18"/>
  <c r="G265" i="19" s="1"/>
  <c r="Y31" i="18"/>
  <c r="G233" i="19" s="1"/>
  <c r="S30" i="18"/>
  <c r="G219" i="19" s="1"/>
  <c r="Y23" i="18"/>
  <c r="G169" i="19" s="1"/>
  <c r="S22" i="18"/>
  <c r="G155" i="19" s="1"/>
  <c r="X21" i="18"/>
  <c r="G152" i="19" s="1"/>
  <c r="W13" i="18"/>
  <c r="G87" i="19" s="1"/>
  <c r="S74" i="18"/>
  <c r="G571" i="19" s="1"/>
  <c r="Y37" i="18"/>
  <c r="G281" i="19" s="1"/>
  <c r="V5" i="18"/>
  <c r="G22" i="19" s="1"/>
  <c r="G223" i="22"/>
  <c r="G219" i="22"/>
  <c r="X37" i="18"/>
  <c r="G280" i="19" s="1"/>
  <c r="G482" i="22"/>
  <c r="V15" i="18"/>
  <c r="G102" i="19" s="1"/>
  <c r="Y71" i="18"/>
  <c r="G553" i="19" s="1"/>
  <c r="Y25" i="18"/>
  <c r="G185" i="19" s="1"/>
  <c r="W21" i="18"/>
  <c r="G151" i="19" s="1"/>
  <c r="W9" i="18"/>
  <c r="G55" i="19" s="1"/>
  <c r="S8" i="18"/>
  <c r="G43" i="19" s="1"/>
  <c r="V24" i="18"/>
  <c r="G174" i="19" s="1"/>
  <c r="G82" i="22"/>
  <c r="V19" i="18"/>
  <c r="G134" i="19" s="1"/>
  <c r="Y32" i="18"/>
  <c r="G241" i="19" s="1"/>
  <c r="X25" i="18"/>
  <c r="G184" i="19" s="1"/>
  <c r="V21" i="18"/>
  <c r="G150" i="19" s="1"/>
  <c r="Y13" i="18"/>
  <c r="G89" i="19" s="1"/>
  <c r="V9" i="18"/>
  <c r="G54" i="19" s="1"/>
  <c r="G498" i="22"/>
  <c r="G154" i="22"/>
  <c r="G103" i="22"/>
  <c r="G98" i="22"/>
  <c r="V51" i="18"/>
  <c r="G390" i="19" s="1"/>
  <c r="W53" i="18"/>
  <c r="G407" i="19" s="1"/>
  <c r="S34" i="18"/>
  <c r="G251" i="19" s="1"/>
  <c r="X32" i="18"/>
  <c r="G240" i="19" s="1"/>
  <c r="V25" i="18"/>
  <c r="G182" i="19" s="1"/>
  <c r="X13" i="18"/>
  <c r="G88" i="19" s="1"/>
  <c r="G324" i="22"/>
  <c r="Y22" i="18"/>
  <c r="G161" i="19" s="1"/>
  <c r="X22" i="18"/>
  <c r="G160" i="19" s="1"/>
  <c r="X5" i="18"/>
  <c r="G24" i="19" s="1"/>
  <c r="T33" i="18"/>
  <c r="G244" i="19" s="1"/>
  <c r="T25" i="18"/>
  <c r="G180" i="19" s="1"/>
  <c r="Y16" i="18"/>
  <c r="G113" i="19" s="1"/>
  <c r="R15" i="18"/>
  <c r="G98" i="19" s="1"/>
  <c r="R13" i="18"/>
  <c r="G82" i="19" s="1"/>
  <c r="V73" i="18"/>
  <c r="G566" i="19" s="1"/>
  <c r="V71" i="18"/>
  <c r="G550" i="19" s="1"/>
  <c r="V53" i="18"/>
  <c r="G406" i="19" s="1"/>
  <c r="V13" i="18"/>
  <c r="G86" i="19" s="1"/>
  <c r="V11" i="18"/>
  <c r="G70" i="19" s="1"/>
  <c r="T4" i="18"/>
  <c r="G12" i="19" s="1"/>
  <c r="G446" i="22"/>
  <c r="G441" i="22"/>
  <c r="G390" i="22"/>
  <c r="G318" i="22"/>
  <c r="G175" i="22"/>
  <c r="G46" i="22"/>
  <c r="Y20" i="18"/>
  <c r="G145" i="19" s="1"/>
  <c r="S17" i="18"/>
  <c r="G115" i="19" s="1"/>
  <c r="S27" i="18"/>
  <c r="G195" i="19" s="1"/>
  <c r="X20" i="18"/>
  <c r="G144" i="19" s="1"/>
  <c r="X18" i="18"/>
  <c r="G128" i="19" s="1"/>
  <c r="X8" i="18"/>
  <c r="G48" i="19" s="1"/>
  <c r="G291" i="22"/>
  <c r="V40" i="18"/>
  <c r="G302" i="19" s="1"/>
  <c r="G363" i="22"/>
  <c r="G274" i="22"/>
  <c r="G377" i="22"/>
  <c r="G7" i="22"/>
  <c r="T57" i="18"/>
  <c r="G436" i="19" s="1"/>
  <c r="T47" i="18"/>
  <c r="G356" i="19" s="1"/>
  <c r="G255" i="22"/>
  <c r="X40" i="18"/>
  <c r="G304" i="19" s="1"/>
  <c r="S37" i="18"/>
  <c r="G275" i="19" s="1"/>
  <c r="W46" i="18"/>
  <c r="G351" i="19" s="1"/>
  <c r="X44" i="18"/>
  <c r="G336" i="19" s="1"/>
  <c r="W40" i="18"/>
  <c r="G303" i="19" s="1"/>
  <c r="T35" i="18"/>
  <c r="G260" i="19" s="1"/>
  <c r="S15" i="18"/>
  <c r="G99" i="19" s="1"/>
  <c r="G323" i="22"/>
  <c r="V46" i="18"/>
  <c r="G350" i="19" s="1"/>
  <c r="S35" i="18"/>
  <c r="G259" i="19" s="1"/>
  <c r="G122" i="22"/>
  <c r="G306" i="22"/>
  <c r="G111" i="22"/>
  <c r="Y61" i="18"/>
  <c r="G473" i="19" s="1"/>
  <c r="Y36" i="18"/>
  <c r="G273" i="19" s="1"/>
  <c r="Y29" i="18"/>
  <c r="G217" i="19" s="1"/>
  <c r="Y26" i="18"/>
  <c r="G193" i="19" s="1"/>
  <c r="S11" i="18"/>
  <c r="G67" i="19" s="1"/>
  <c r="G126" i="22"/>
  <c r="G58" i="22"/>
  <c r="X61" i="18"/>
  <c r="G472" i="19" s="1"/>
  <c r="S54" i="18"/>
  <c r="G411" i="19" s="1"/>
  <c r="S52" i="18"/>
  <c r="G395" i="19" s="1"/>
  <c r="Y47" i="18"/>
  <c r="G361" i="19" s="1"/>
  <c r="Y43" i="18"/>
  <c r="G329" i="19" s="1"/>
  <c r="Y41" i="18"/>
  <c r="G313" i="19" s="1"/>
  <c r="S31" i="18"/>
  <c r="G227" i="19" s="1"/>
  <c r="X29" i="18"/>
  <c r="G216" i="19" s="1"/>
  <c r="X26" i="18"/>
  <c r="G192" i="19" s="1"/>
  <c r="S21" i="18"/>
  <c r="G147" i="19" s="1"/>
  <c r="Y17" i="18"/>
  <c r="G121" i="19" s="1"/>
  <c r="V16" i="18"/>
  <c r="G110" i="19" s="1"/>
  <c r="Y14" i="18"/>
  <c r="G97" i="19" s="1"/>
  <c r="T9" i="18"/>
  <c r="G52" i="19" s="1"/>
  <c r="G194" i="22"/>
  <c r="G22" i="22"/>
  <c r="Y30" i="18"/>
  <c r="G225" i="19" s="1"/>
  <c r="T27" i="18"/>
  <c r="G196" i="19" s="1"/>
  <c r="X30" i="18"/>
  <c r="G224" i="19" s="1"/>
  <c r="W18" i="18"/>
  <c r="G127" i="19" s="1"/>
  <c r="T5" i="18"/>
  <c r="G20" i="19" s="1"/>
  <c r="G394" i="22"/>
  <c r="G107" i="22"/>
  <c r="G19" i="22"/>
  <c r="S25" i="18"/>
  <c r="G179" i="19" s="1"/>
  <c r="Y6" i="18"/>
  <c r="G33" i="19" s="1"/>
  <c r="G327" i="22"/>
  <c r="G127" i="22"/>
  <c r="G39" i="22"/>
  <c r="S50" i="18"/>
  <c r="G379" i="19" s="1"/>
  <c r="T28" i="18"/>
  <c r="G204" i="19" s="1"/>
  <c r="S23" i="18"/>
  <c r="G163" i="19" s="1"/>
  <c r="G409" i="22"/>
  <c r="G337" i="22"/>
  <c r="G18" i="22"/>
  <c r="S6" i="18"/>
  <c r="G27" i="19" s="1"/>
  <c r="G247" i="22"/>
  <c r="T3" i="18"/>
  <c r="G4" i="19" s="1"/>
  <c r="W63" i="18"/>
  <c r="G487" i="19" s="1"/>
  <c r="V61" i="18"/>
  <c r="G470" i="19" s="1"/>
  <c r="X47" i="18"/>
  <c r="G360" i="19" s="1"/>
  <c r="X43" i="18"/>
  <c r="G328" i="19" s="1"/>
  <c r="X41" i="18"/>
  <c r="G312" i="19" s="1"/>
  <c r="W39" i="18"/>
  <c r="G295" i="19" s="1"/>
  <c r="S36" i="18"/>
  <c r="G267" i="19" s="1"/>
  <c r="Y34" i="18"/>
  <c r="G257" i="19" s="1"/>
  <c r="Y24" i="18"/>
  <c r="G177" i="19" s="1"/>
  <c r="S19" i="18"/>
  <c r="G131" i="19" s="1"/>
  <c r="X17" i="18"/>
  <c r="G120" i="19" s="1"/>
  <c r="X14" i="18"/>
  <c r="G96" i="19" s="1"/>
  <c r="G570" i="22"/>
  <c r="G565" i="22"/>
  <c r="G262" i="22"/>
  <c r="G183" i="22"/>
  <c r="G147" i="22"/>
  <c r="G6" i="22"/>
  <c r="T39" i="18"/>
  <c r="G292" i="19" s="1"/>
  <c r="S39" i="18"/>
  <c r="G291" i="19" s="1"/>
  <c r="T17" i="18"/>
  <c r="G116" i="19" s="1"/>
  <c r="Y10" i="18"/>
  <c r="G65" i="19" s="1"/>
  <c r="X10" i="18"/>
  <c r="G64" i="19" s="1"/>
  <c r="G275" i="22"/>
  <c r="Y18" i="18"/>
  <c r="G129" i="19" s="1"/>
  <c r="Y8" i="18"/>
  <c r="G49" i="19" s="1"/>
  <c r="G234" i="22"/>
  <c r="T50" i="18"/>
  <c r="G380" i="19" s="1"/>
  <c r="T46" i="18"/>
  <c r="G348" i="19" s="1"/>
  <c r="Y38" i="18"/>
  <c r="G289" i="19" s="1"/>
  <c r="S13" i="18"/>
  <c r="G83" i="19" s="1"/>
  <c r="X6" i="18"/>
  <c r="G32" i="19" s="1"/>
  <c r="G91" i="22"/>
  <c r="S46" i="18"/>
  <c r="G347" i="19" s="1"/>
  <c r="V6" i="18"/>
  <c r="G30" i="19" s="1"/>
  <c r="S28" i="18"/>
  <c r="G203" i="19" s="1"/>
  <c r="T21" i="18"/>
  <c r="G148" i="19" s="1"/>
  <c r="G75" i="22"/>
  <c r="V41" i="18"/>
  <c r="G310" i="19" s="1"/>
  <c r="V7" i="18"/>
  <c r="G38" i="19" s="1"/>
  <c r="S3" i="18"/>
  <c r="G3" i="19" s="1"/>
  <c r="V63" i="18"/>
  <c r="G486" i="19" s="1"/>
  <c r="S56" i="18"/>
  <c r="G427" i="19" s="1"/>
  <c r="W47" i="18"/>
  <c r="G359" i="19" s="1"/>
  <c r="X34" i="18"/>
  <c r="G256" i="19" s="1"/>
  <c r="V29" i="18"/>
  <c r="G214" i="19" s="1"/>
  <c r="X24" i="18"/>
  <c r="G176" i="19" s="1"/>
  <c r="W17" i="18"/>
  <c r="G119" i="19" s="1"/>
  <c r="S16" i="18"/>
  <c r="G107" i="19" s="1"/>
  <c r="X7" i="18"/>
  <c r="G40" i="19" s="1"/>
  <c r="G345" i="22"/>
  <c r="G246" i="22"/>
  <c r="G634" i="22"/>
  <c r="S73" i="18"/>
  <c r="G563" i="19" s="1"/>
  <c r="Y70" i="18"/>
  <c r="G545" i="19" s="1"/>
  <c r="G613" i="22"/>
  <c r="G523" i="22"/>
  <c r="Y60" i="18"/>
  <c r="G465" i="19" s="1"/>
  <c r="Y46" i="18"/>
  <c r="G353" i="19" s="1"/>
  <c r="G397" i="22"/>
  <c r="S41" i="18"/>
  <c r="G307" i="19" s="1"/>
  <c r="G346" i="22"/>
  <c r="S59" i="18"/>
  <c r="G451" i="19" s="1"/>
  <c r="S63" i="18"/>
  <c r="G483" i="19" s="1"/>
  <c r="Y64" i="18"/>
  <c r="G497" i="19" s="1"/>
  <c r="G579" i="22"/>
  <c r="G10" i="22"/>
  <c r="Y3" i="18"/>
  <c r="G9" i="19" s="1"/>
  <c r="V56" i="18"/>
  <c r="G430" i="19" s="1"/>
  <c r="G484" i="22"/>
  <c r="V34" i="18"/>
  <c r="G254" i="19" s="1"/>
  <c r="W34" i="18"/>
  <c r="G255" i="19" s="1"/>
  <c r="G286" i="22"/>
  <c r="V26" i="18"/>
  <c r="G190" i="19" s="1"/>
  <c r="G214" i="22"/>
  <c r="G160" i="22"/>
  <c r="V20" i="18"/>
  <c r="G142" i="19" s="1"/>
  <c r="W64" i="18"/>
  <c r="G495" i="19" s="1"/>
  <c r="Y54" i="18"/>
  <c r="G417" i="19" s="1"/>
  <c r="S53" i="18"/>
  <c r="G403" i="19" s="1"/>
  <c r="G561" i="22"/>
  <c r="G414" i="22"/>
  <c r="G8" i="22"/>
  <c r="W3" i="18"/>
  <c r="G7" i="19" s="1"/>
  <c r="X3" i="18"/>
  <c r="G8" i="19" s="1"/>
  <c r="G590" i="22"/>
  <c r="T68" i="18"/>
  <c r="G524" i="19" s="1"/>
  <c r="T66" i="18"/>
  <c r="G508" i="19" s="1"/>
  <c r="G572" i="22"/>
  <c r="G554" i="22"/>
  <c r="T64" i="18"/>
  <c r="G492" i="19" s="1"/>
  <c r="T70" i="18"/>
  <c r="G540" i="19" s="1"/>
  <c r="V64" i="18"/>
  <c r="G494" i="19" s="1"/>
  <c r="W60" i="18"/>
  <c r="G463" i="19" s="1"/>
  <c r="Y58" i="18"/>
  <c r="G449" i="19" s="1"/>
  <c r="X54" i="18"/>
  <c r="G416" i="19" s="1"/>
  <c r="G595" i="22"/>
  <c r="Y68" i="18"/>
  <c r="G529" i="19" s="1"/>
  <c r="G562" i="22"/>
  <c r="S65" i="18"/>
  <c r="G499" i="19" s="1"/>
  <c r="G487" i="22"/>
  <c r="Y56" i="18"/>
  <c r="G433" i="19" s="1"/>
  <c r="T63" i="18"/>
  <c r="G484" i="19" s="1"/>
  <c r="G576" i="22"/>
  <c r="X66" i="18"/>
  <c r="G512" i="19" s="1"/>
  <c r="X56" i="18"/>
  <c r="G432" i="19" s="1"/>
  <c r="G486" i="22"/>
  <c r="R53" i="18"/>
  <c r="G402" i="19" s="1"/>
  <c r="G453" i="22"/>
  <c r="W62" i="18"/>
  <c r="G479" i="19" s="1"/>
  <c r="G539" i="22"/>
  <c r="V62" i="18"/>
  <c r="G478" i="19" s="1"/>
  <c r="G538" i="22"/>
  <c r="G448" i="22"/>
  <c r="V52" i="18"/>
  <c r="G398" i="19" s="1"/>
  <c r="V14" i="18"/>
  <c r="G94" i="19" s="1"/>
  <c r="G106" i="22"/>
  <c r="G70" i="22"/>
  <c r="V10" i="18"/>
  <c r="G62" i="19" s="1"/>
  <c r="G466" i="22"/>
  <c r="V70" i="18"/>
  <c r="G542" i="19" s="1"/>
  <c r="G626" i="22"/>
  <c r="T72" i="18"/>
  <c r="G556" i="19" s="1"/>
  <c r="V60" i="18"/>
  <c r="G462" i="19" s="1"/>
  <c r="W54" i="18"/>
  <c r="G415" i="19" s="1"/>
  <c r="W28" i="18"/>
  <c r="G207" i="19" s="1"/>
  <c r="W10" i="18"/>
  <c r="G63" i="19" s="1"/>
  <c r="S55" i="18"/>
  <c r="G419" i="19" s="1"/>
  <c r="G472" i="22"/>
  <c r="G436" i="22"/>
  <c r="S51" i="18"/>
  <c r="G387" i="19" s="1"/>
  <c r="G400" i="22"/>
  <c r="S47" i="18"/>
  <c r="G355" i="19" s="1"/>
  <c r="S43" i="18"/>
  <c r="G323" i="19" s="1"/>
  <c r="G364" i="22"/>
  <c r="G540" i="22"/>
  <c r="X62" i="18"/>
  <c r="G480" i="19" s="1"/>
  <c r="G504" i="22"/>
  <c r="X58" i="18"/>
  <c r="G448" i="19" s="1"/>
  <c r="R47" i="18"/>
  <c r="G354" i="19" s="1"/>
  <c r="G399" i="22"/>
  <c r="G629" i="22"/>
  <c r="W72" i="18"/>
  <c r="G559" i="19" s="1"/>
  <c r="W68" i="18"/>
  <c r="G527" i="19" s="1"/>
  <c r="G593" i="22"/>
  <c r="W52" i="18"/>
  <c r="G399" i="19" s="1"/>
  <c r="G449" i="22"/>
  <c r="G450" i="22"/>
  <c r="G412" i="22"/>
  <c r="V48" i="18"/>
  <c r="G366" i="19" s="1"/>
  <c r="W48" i="18"/>
  <c r="G367" i="19" s="1"/>
  <c r="V42" i="18"/>
  <c r="G318" i="19" s="1"/>
  <c r="W42" i="18"/>
  <c r="G319" i="19" s="1"/>
  <c r="G268" i="22"/>
  <c r="V32" i="18"/>
  <c r="G238" i="19" s="1"/>
  <c r="V22" i="18"/>
  <c r="G158" i="19" s="1"/>
  <c r="W22" i="18"/>
  <c r="G159" i="19" s="1"/>
  <c r="G178" i="22"/>
  <c r="X64" i="18"/>
  <c r="G496" i="19" s="1"/>
  <c r="Y48" i="18"/>
  <c r="G369" i="19" s="1"/>
  <c r="S45" i="18"/>
  <c r="G339" i="19" s="1"/>
  <c r="V28" i="18"/>
  <c r="G206" i="19" s="1"/>
  <c r="G522" i="22"/>
  <c r="T71" i="18"/>
  <c r="G548" i="19" s="1"/>
  <c r="G574" i="22"/>
  <c r="G433" i="22"/>
  <c r="G381" i="22"/>
  <c r="G577" i="22"/>
  <c r="Y66" i="18"/>
  <c r="G513" i="19" s="1"/>
  <c r="G490" i="22"/>
  <c r="S57" i="18"/>
  <c r="G435" i="19" s="1"/>
  <c r="G451" i="22"/>
  <c r="Y52" i="18"/>
  <c r="G401" i="19" s="1"/>
  <c r="G379" i="22"/>
  <c r="Y44" i="18"/>
  <c r="G337" i="19" s="1"/>
  <c r="R71" i="18"/>
  <c r="G546" i="19" s="1"/>
  <c r="G615" i="22"/>
  <c r="R63" i="18"/>
  <c r="G482" i="19" s="1"/>
  <c r="G543" i="22"/>
  <c r="R59" i="18"/>
  <c r="G450" i="19" s="1"/>
  <c r="G507" i="22"/>
  <c r="R55" i="18"/>
  <c r="G418" i="19" s="1"/>
  <c r="G471" i="22"/>
  <c r="R51" i="18"/>
  <c r="G386" i="19" s="1"/>
  <c r="G435" i="22"/>
  <c r="G575" i="22"/>
  <c r="W66" i="18"/>
  <c r="G511" i="19" s="1"/>
  <c r="X70" i="18"/>
  <c r="G544" i="19" s="1"/>
  <c r="G541" i="22"/>
  <c r="G502" i="22"/>
  <c r="V58" i="18"/>
  <c r="G446" i="19" s="1"/>
  <c r="V50" i="18"/>
  <c r="G382" i="19" s="1"/>
  <c r="G430" i="22"/>
  <c r="V44" i="18"/>
  <c r="G334" i="19" s="1"/>
  <c r="G376" i="22"/>
  <c r="G142" i="22"/>
  <c r="V18" i="18"/>
  <c r="G126" i="19" s="1"/>
  <c r="G88" i="22"/>
  <c r="V12" i="18"/>
  <c r="G78" i="19" s="1"/>
  <c r="W12" i="18"/>
  <c r="G79" i="19" s="1"/>
  <c r="G52" i="22"/>
  <c r="V8" i="18"/>
  <c r="G46" i="19" s="1"/>
  <c r="T53" i="18"/>
  <c r="G404" i="19" s="1"/>
  <c r="X50" i="18"/>
  <c r="G384" i="19" s="1"/>
  <c r="W36" i="18"/>
  <c r="G271" i="19" s="1"/>
  <c r="G418" i="22"/>
  <c r="G649" i="22"/>
  <c r="X46" i="18"/>
  <c r="G352" i="19" s="1"/>
  <c r="G526" i="22"/>
  <c r="G361" i="22"/>
  <c r="R61" i="18"/>
  <c r="G466" i="19" s="1"/>
  <c r="G525" i="22"/>
  <c r="R49" i="18"/>
  <c r="G370" i="19" s="1"/>
  <c r="G417" i="22"/>
  <c r="G503" i="22"/>
  <c r="W58" i="18"/>
  <c r="G447" i="19" s="1"/>
  <c r="G646" i="22"/>
  <c r="V74" i="18"/>
  <c r="G574" i="19" s="1"/>
  <c r="V38" i="18"/>
  <c r="G286" i="19" s="1"/>
  <c r="G322" i="22"/>
  <c r="G250" i="22"/>
  <c r="V30" i="18"/>
  <c r="G222" i="19" s="1"/>
  <c r="W30" i="18"/>
  <c r="G223" i="19" s="1"/>
  <c r="G16" i="22"/>
  <c r="V4" i="18"/>
  <c r="G14" i="19" s="1"/>
  <c r="W4" i="18"/>
  <c r="G15" i="19" s="1"/>
  <c r="V36" i="18"/>
  <c r="G270" i="19" s="1"/>
  <c r="G485" i="22"/>
  <c r="T69" i="18"/>
  <c r="G532" i="19" s="1"/>
  <c r="T59" i="18"/>
  <c r="G452" i="19" s="1"/>
  <c r="T51" i="18"/>
  <c r="G388" i="19" s="1"/>
  <c r="X74" i="18"/>
  <c r="G576" i="19" s="1"/>
  <c r="Y72" i="18"/>
  <c r="G561" i="19" s="1"/>
  <c r="S69" i="18"/>
  <c r="G531" i="19" s="1"/>
  <c r="Y40" i="18"/>
  <c r="G305" i="19" s="1"/>
  <c r="W16" i="18"/>
  <c r="G111" i="19" s="1"/>
  <c r="W6" i="18"/>
  <c r="G31" i="19" s="1"/>
  <c r="G489" i="22"/>
  <c r="Y57" i="18"/>
  <c r="G441" i="19" s="1"/>
  <c r="G496" i="22"/>
  <c r="Y51" i="18"/>
  <c r="G393" i="19" s="1"/>
  <c r="Y45" i="18"/>
  <c r="G345" i="19" s="1"/>
  <c r="G388" i="22"/>
  <c r="G334" i="22"/>
  <c r="Y39" i="18"/>
  <c r="G297" i="19" s="1"/>
  <c r="G280" i="22"/>
  <c r="Y33" i="18"/>
  <c r="G249" i="19" s="1"/>
  <c r="Y27" i="18"/>
  <c r="G201" i="19" s="1"/>
  <c r="G172" i="22"/>
  <c r="Y21" i="18"/>
  <c r="G153" i="19" s="1"/>
  <c r="G64" i="22"/>
  <c r="Y9" i="18"/>
  <c r="G57" i="19" s="1"/>
  <c r="W65" i="18"/>
  <c r="G503" i="19" s="1"/>
  <c r="Y55" i="18"/>
  <c r="G425" i="19" s="1"/>
  <c r="W51" i="18"/>
  <c r="G391" i="19" s="1"/>
  <c r="T44" i="18"/>
  <c r="G332" i="19" s="1"/>
  <c r="W41" i="18"/>
  <c r="G311" i="19" s="1"/>
  <c r="T40" i="18"/>
  <c r="G300" i="19" s="1"/>
  <c r="T29" i="18"/>
  <c r="G212" i="19" s="1"/>
  <c r="T14" i="18"/>
  <c r="G92" i="19" s="1"/>
  <c r="X11" i="18"/>
  <c r="G72" i="19" s="1"/>
  <c r="G530" i="22"/>
  <c r="G426" i="22"/>
  <c r="G203" i="22"/>
  <c r="G120" i="22"/>
  <c r="R16" i="18"/>
  <c r="G106" i="19" s="1"/>
  <c r="G117" i="22"/>
  <c r="X15" i="18"/>
  <c r="G104" i="19" s="1"/>
  <c r="R14" i="18"/>
  <c r="G90" i="19" s="1"/>
  <c r="G84" i="22"/>
  <c r="R12" i="18"/>
  <c r="G74" i="19" s="1"/>
  <c r="R10" i="18"/>
  <c r="G58" i="19" s="1"/>
  <c r="G66" i="22"/>
  <c r="X9" i="18"/>
  <c r="G56" i="19" s="1"/>
  <c r="G63" i="22"/>
  <c r="G48" i="22"/>
  <c r="R8" i="18"/>
  <c r="G42" i="19" s="1"/>
  <c r="R6" i="18"/>
  <c r="G26" i="19" s="1"/>
  <c r="G12" i="22"/>
  <c r="R4" i="18"/>
  <c r="G10" i="19" s="1"/>
  <c r="S68" i="18"/>
  <c r="G523" i="19" s="1"/>
  <c r="S64" i="18"/>
  <c r="G491" i="19" s="1"/>
  <c r="Y59" i="18"/>
  <c r="G457" i="19" s="1"/>
  <c r="X55" i="18"/>
  <c r="G424" i="19" s="1"/>
  <c r="S44" i="18"/>
  <c r="G331" i="19" s="1"/>
  <c r="S18" i="18"/>
  <c r="G123" i="19" s="1"/>
  <c r="W11" i="18"/>
  <c r="G71" i="19" s="1"/>
  <c r="T10" i="18"/>
  <c r="G60" i="19" s="1"/>
  <c r="G549" i="22"/>
  <c r="G584" i="22"/>
  <c r="G582" i="22"/>
  <c r="R64" i="18"/>
  <c r="G490" i="19" s="1"/>
  <c r="G552" i="22"/>
  <c r="R56" i="18"/>
  <c r="G426" i="19" s="1"/>
  <c r="G480" i="22"/>
  <c r="R52" i="18"/>
  <c r="G394" i="19" s="1"/>
  <c r="G444" i="22"/>
  <c r="R44" i="18"/>
  <c r="G330" i="19" s="1"/>
  <c r="G372" i="22"/>
  <c r="G333" i="22"/>
  <c r="X39" i="18"/>
  <c r="G296" i="19" s="1"/>
  <c r="G228" i="22"/>
  <c r="R28" i="18"/>
  <c r="G202" i="19" s="1"/>
  <c r="R26" i="18"/>
  <c r="G186" i="19" s="1"/>
  <c r="G210" i="22"/>
  <c r="G192" i="22"/>
  <c r="R24" i="18"/>
  <c r="G170" i="19" s="1"/>
  <c r="G260" i="22"/>
  <c r="W31" i="18"/>
  <c r="G231" i="19" s="1"/>
  <c r="G206" i="22"/>
  <c r="W25" i="18"/>
  <c r="G183" i="19" s="1"/>
  <c r="G152" i="22"/>
  <c r="W19" i="18"/>
  <c r="G135" i="19" s="1"/>
  <c r="G44" i="22"/>
  <c r="W7" i="18"/>
  <c r="G39" i="19" s="1"/>
  <c r="S72" i="18"/>
  <c r="G555" i="19" s="1"/>
  <c r="T65" i="18"/>
  <c r="G500" i="19" s="1"/>
  <c r="T41" i="18"/>
  <c r="G308" i="19" s="1"/>
  <c r="X23" i="18"/>
  <c r="G168" i="19" s="1"/>
  <c r="W15" i="18"/>
  <c r="G103" i="19" s="1"/>
  <c r="G534" i="22"/>
  <c r="G603" i="22"/>
  <c r="G336" i="22"/>
  <c r="R40" i="18"/>
  <c r="G298" i="19" s="1"/>
  <c r="X33" i="18"/>
  <c r="G248" i="19" s="1"/>
  <c r="G279" i="22"/>
  <c r="G638" i="22"/>
  <c r="W73" i="18"/>
  <c r="G567" i="19" s="1"/>
  <c r="W43" i="18"/>
  <c r="G327" i="19" s="1"/>
  <c r="G368" i="22"/>
  <c r="T26" i="18"/>
  <c r="G188" i="19" s="1"/>
  <c r="X19" i="18"/>
  <c r="G136" i="19" s="1"/>
  <c r="S10" i="18"/>
  <c r="G59" i="19" s="1"/>
  <c r="W69" i="18"/>
  <c r="G535" i="19" s="1"/>
  <c r="T62" i="18"/>
  <c r="G476" i="19" s="1"/>
  <c r="W59" i="18"/>
  <c r="G455" i="19" s="1"/>
  <c r="T58" i="18"/>
  <c r="G444" i="19" s="1"/>
  <c r="Y49" i="18"/>
  <c r="G377" i="19" s="1"/>
  <c r="W45" i="18"/>
  <c r="G343" i="19" s="1"/>
  <c r="S26" i="18"/>
  <c r="G187" i="19" s="1"/>
  <c r="W23" i="18"/>
  <c r="G167" i="19" s="1"/>
  <c r="T22" i="18"/>
  <c r="G156" i="19" s="1"/>
  <c r="T11" i="18"/>
  <c r="G68" i="19" s="1"/>
  <c r="G624" i="22"/>
  <c r="R60" i="18"/>
  <c r="G458" i="19" s="1"/>
  <c r="G516" i="22"/>
  <c r="X57" i="18"/>
  <c r="G440" i="19" s="1"/>
  <c r="G495" i="22"/>
  <c r="R48" i="18"/>
  <c r="G362" i="19" s="1"/>
  <c r="G408" i="22"/>
  <c r="X45" i="18"/>
  <c r="G344" i="19" s="1"/>
  <c r="G387" i="22"/>
  <c r="G300" i="22"/>
  <c r="R36" i="18"/>
  <c r="G266" i="19" s="1"/>
  <c r="R34" i="18"/>
  <c r="G250" i="19" s="1"/>
  <c r="G282" i="22"/>
  <c r="G264" i="22"/>
  <c r="R32" i="18"/>
  <c r="G234" i="19" s="1"/>
  <c r="G225" i="22"/>
  <c r="X27" i="18"/>
  <c r="G200" i="19" s="1"/>
  <c r="G156" i="22"/>
  <c r="R20" i="18"/>
  <c r="G138" i="19" s="1"/>
  <c r="R18" i="18"/>
  <c r="G122" i="19" s="1"/>
  <c r="G138" i="22"/>
  <c r="W55" i="18"/>
  <c r="G423" i="19" s="1"/>
  <c r="G476" i="22"/>
  <c r="R3" i="18"/>
  <c r="G2" i="19" s="1"/>
  <c r="U73" i="18"/>
  <c r="G565" i="19" s="1"/>
  <c r="G636" i="22"/>
  <c r="U71" i="18"/>
  <c r="G549" i="19" s="1"/>
  <c r="G600" i="22"/>
  <c r="U69" i="18"/>
  <c r="G533" i="19" s="1"/>
  <c r="U67" i="18"/>
  <c r="G517" i="19" s="1"/>
  <c r="U65" i="18"/>
  <c r="G501" i="19" s="1"/>
  <c r="G564" i="22"/>
  <c r="U63" i="18"/>
  <c r="G485" i="19" s="1"/>
  <c r="U61" i="18"/>
  <c r="G469" i="19" s="1"/>
  <c r="G528" i="22"/>
  <c r="U59" i="18"/>
  <c r="G453" i="19" s="1"/>
  <c r="U57" i="18"/>
  <c r="G437" i="19" s="1"/>
  <c r="G492" i="22"/>
  <c r="U55" i="18"/>
  <c r="G421" i="19" s="1"/>
  <c r="U53" i="18"/>
  <c r="G405" i="19" s="1"/>
  <c r="G456" i="22"/>
  <c r="U51" i="18"/>
  <c r="G389" i="19" s="1"/>
  <c r="U49" i="18"/>
  <c r="G373" i="19" s="1"/>
  <c r="G420" i="22"/>
  <c r="U47" i="18"/>
  <c r="G357" i="19" s="1"/>
  <c r="U45" i="18"/>
  <c r="G341" i="19" s="1"/>
  <c r="G384" i="22"/>
  <c r="U43" i="18"/>
  <c r="G325" i="19" s="1"/>
  <c r="U41" i="18"/>
  <c r="G309" i="19" s="1"/>
  <c r="G348" i="22"/>
  <c r="U39" i="18"/>
  <c r="G293" i="19" s="1"/>
  <c r="G330" i="22"/>
  <c r="G312" i="22"/>
  <c r="U37" i="18"/>
  <c r="G277" i="19" s="1"/>
  <c r="U35" i="18"/>
  <c r="G261" i="19" s="1"/>
  <c r="G276" i="22"/>
  <c r="U33" i="18"/>
  <c r="G245" i="19" s="1"/>
  <c r="U31" i="18"/>
  <c r="G229" i="19" s="1"/>
  <c r="G258" i="22"/>
  <c r="G240" i="22"/>
  <c r="U29" i="18"/>
  <c r="G213" i="19" s="1"/>
  <c r="U27" i="18"/>
  <c r="G197" i="19" s="1"/>
  <c r="G204" i="22"/>
  <c r="U25" i="18"/>
  <c r="G181" i="19" s="1"/>
  <c r="U23" i="18"/>
  <c r="G165" i="19" s="1"/>
  <c r="G186" i="22"/>
  <c r="G168" i="22"/>
  <c r="U21" i="18"/>
  <c r="G149" i="19" s="1"/>
  <c r="U19" i="18"/>
  <c r="G133" i="19" s="1"/>
  <c r="G132" i="22"/>
  <c r="U17" i="18"/>
  <c r="G117" i="19" s="1"/>
  <c r="U15" i="18"/>
  <c r="G101" i="19" s="1"/>
  <c r="G114" i="22"/>
  <c r="G96" i="22"/>
  <c r="U13" i="18"/>
  <c r="G85" i="19" s="1"/>
  <c r="U11" i="18"/>
  <c r="G69" i="19" s="1"/>
  <c r="G60" i="22"/>
  <c r="U9" i="18"/>
  <c r="G53" i="19" s="1"/>
  <c r="U7" i="18"/>
  <c r="G37" i="19" s="1"/>
  <c r="G42" i="22"/>
  <c r="G24" i="22"/>
  <c r="U5" i="18"/>
  <c r="G21" i="19" s="1"/>
  <c r="X73" i="18"/>
  <c r="G568" i="19" s="1"/>
  <c r="S62" i="18"/>
  <c r="G475" i="19" s="1"/>
  <c r="V59" i="18"/>
  <c r="G454" i="19" s="1"/>
  <c r="S58" i="18"/>
  <c r="G443" i="19" s="1"/>
  <c r="Y53" i="18"/>
  <c r="G409" i="19" s="1"/>
  <c r="X49" i="18"/>
  <c r="G376" i="19" s="1"/>
  <c r="V45" i="18"/>
  <c r="G342" i="19" s="1"/>
  <c r="T38" i="18"/>
  <c r="G284" i="19" s="1"/>
  <c r="X35" i="18"/>
  <c r="G264" i="19" s="1"/>
  <c r="X31" i="18"/>
  <c r="G232" i="19" s="1"/>
  <c r="W27" i="18"/>
  <c r="G199" i="19" s="1"/>
  <c r="V23" i="18"/>
  <c r="G166" i="19" s="1"/>
  <c r="T15" i="18"/>
  <c r="G100" i="19" s="1"/>
  <c r="Y5" i="18"/>
  <c r="G25" i="19" s="1"/>
  <c r="G462" i="22"/>
  <c r="G354" i="22"/>
  <c r="G3" i="22"/>
  <c r="T73" i="18"/>
  <c r="G564" i="19" s="1"/>
  <c r="G581" i="22"/>
  <c r="T67" i="18"/>
  <c r="G516" i="19" s="1"/>
  <c r="T61" i="18"/>
  <c r="G468" i="19" s="1"/>
  <c r="G527" i="22"/>
  <c r="T55" i="18"/>
  <c r="G420" i="19" s="1"/>
  <c r="T49" i="18"/>
  <c r="G372" i="19" s="1"/>
  <c r="G419" i="22"/>
  <c r="T43" i="18"/>
  <c r="G324" i="19" s="1"/>
  <c r="G311" i="22"/>
  <c r="T37" i="18"/>
  <c r="G276" i="19" s="1"/>
  <c r="G257" i="22"/>
  <c r="T31" i="18"/>
  <c r="G228" i="19" s="1"/>
  <c r="G149" i="22"/>
  <c r="T19" i="18"/>
  <c r="G132" i="19" s="1"/>
  <c r="G95" i="22"/>
  <c r="T13" i="18"/>
  <c r="G84" i="19" s="1"/>
  <c r="G41" i="22"/>
  <c r="T7" i="18"/>
  <c r="G36" i="19" s="1"/>
  <c r="S66" i="18"/>
  <c r="G507" i="19" s="1"/>
  <c r="X53" i="18"/>
  <c r="G408" i="19" s="1"/>
  <c r="T45" i="18"/>
  <c r="G340" i="19" s="1"/>
  <c r="S42" i="18"/>
  <c r="G315" i="19" s="1"/>
  <c r="S38" i="18"/>
  <c r="G283" i="19" s="1"/>
  <c r="W35" i="18"/>
  <c r="G263" i="19" s="1"/>
  <c r="T34" i="18"/>
  <c r="G252" i="19" s="1"/>
  <c r="T23" i="18"/>
  <c r="G164" i="19" s="1"/>
  <c r="T8" i="18"/>
  <c r="G44" i="19" s="1"/>
  <c r="G314" i="22"/>
  <c r="G294" i="22"/>
  <c r="G171" i="22"/>
  <c r="G464" i="22"/>
  <c r="G356" i="22"/>
  <c r="T36" i="18"/>
  <c r="G268" i="19" s="1"/>
  <c r="T30" i="18"/>
  <c r="G220" i="19" s="1"/>
  <c r="T18" i="18"/>
  <c r="G124" i="19" s="1"/>
  <c r="T12" i="18"/>
  <c r="G76" i="19" s="1"/>
  <c r="T6" i="18"/>
  <c r="G28" i="19" s="1"/>
  <c r="G630" i="22"/>
  <c r="G594" i="22"/>
  <c r="G431" i="22"/>
  <c r="G642" i="22"/>
  <c r="U74" i="18"/>
  <c r="G573" i="19" s="1"/>
  <c r="U72" i="18"/>
  <c r="G557" i="19" s="1"/>
  <c r="U70" i="18"/>
  <c r="G541" i="19" s="1"/>
  <c r="G591" i="22"/>
  <c r="U68" i="18"/>
  <c r="G525" i="19" s="1"/>
  <c r="U66" i="18"/>
  <c r="G509" i="19" s="1"/>
  <c r="U64" i="18"/>
  <c r="G493" i="19" s="1"/>
  <c r="U62" i="18"/>
  <c r="G477" i="19" s="1"/>
  <c r="U60" i="18"/>
  <c r="G461" i="19" s="1"/>
  <c r="U58" i="18"/>
  <c r="G445" i="19" s="1"/>
  <c r="U56" i="18"/>
  <c r="G429" i="19" s="1"/>
  <c r="U54" i="18"/>
  <c r="G413" i="19" s="1"/>
  <c r="U52" i="18"/>
  <c r="G397" i="19" s="1"/>
  <c r="U50" i="18"/>
  <c r="G381" i="19" s="1"/>
  <c r="U48" i="18"/>
  <c r="G365" i="19" s="1"/>
  <c r="U46" i="18"/>
  <c r="G349" i="19" s="1"/>
  <c r="U44" i="18"/>
  <c r="G333" i="19" s="1"/>
  <c r="U42" i="18"/>
  <c r="G317" i="19" s="1"/>
  <c r="U40" i="18"/>
  <c r="G301" i="19" s="1"/>
  <c r="G321" i="22"/>
  <c r="U38" i="18"/>
  <c r="G285" i="19" s="1"/>
  <c r="U36" i="18"/>
  <c r="G269" i="19" s="1"/>
  <c r="G285" i="22"/>
  <c r="U34" i="18"/>
  <c r="G253" i="19" s="1"/>
  <c r="U32" i="18"/>
  <c r="G237" i="19" s="1"/>
  <c r="G249" i="22"/>
  <c r="U30" i="18"/>
  <c r="G221" i="19" s="1"/>
  <c r="U28" i="18"/>
  <c r="G205" i="19" s="1"/>
  <c r="G213" i="22"/>
  <c r="U26" i="18"/>
  <c r="G189" i="19" s="1"/>
  <c r="U24" i="18"/>
  <c r="G173" i="19" s="1"/>
  <c r="G177" i="22"/>
  <c r="U22" i="18"/>
  <c r="G157" i="19" s="1"/>
  <c r="U20" i="18"/>
  <c r="G141" i="19" s="1"/>
  <c r="G141" i="22"/>
  <c r="U18" i="18"/>
  <c r="G125" i="19" s="1"/>
  <c r="U16" i="18"/>
  <c r="G109" i="19" s="1"/>
  <c r="G105" i="22"/>
  <c r="U14" i="18"/>
  <c r="G93" i="19" s="1"/>
  <c r="U12" i="18"/>
  <c r="G77" i="19" s="1"/>
  <c r="G69" i="22"/>
  <c r="U10" i="18"/>
  <c r="G61" i="19" s="1"/>
  <c r="U8" i="18"/>
  <c r="G45" i="19" s="1"/>
  <c r="G33" i="22"/>
  <c r="U6" i="18"/>
  <c r="G29" i="19" s="1"/>
  <c r="U4" i="18"/>
  <c r="G13" i="19" s="1"/>
  <c r="W32" i="18"/>
  <c r="G239" i="19" s="1"/>
  <c r="W26" i="18"/>
  <c r="G191" i="19" s="1"/>
  <c r="W20" i="18"/>
  <c r="G143" i="19" s="1"/>
  <c r="W8" i="18"/>
  <c r="G47" i="19" s="1"/>
  <c r="G309" i="22"/>
  <c r="G273" i="22"/>
  <c r="G237" i="22"/>
  <c r="G201" i="22"/>
  <c r="G165" i="22"/>
  <c r="G129" i="22"/>
  <c r="G93" i="22"/>
  <c r="G57" i="22"/>
  <c r="G21" i="22"/>
  <c r="G618" i="22"/>
  <c r="G609" i="22"/>
  <c r="G606" i="22"/>
  <c r="G645" i="22"/>
  <c r="G633" i="22"/>
  <c r="G621" i="22"/>
  <c r="F645" i="22"/>
  <c r="G640" i="22"/>
  <c r="F633" i="22"/>
  <c r="G628" i="22"/>
  <c r="F621" i="22"/>
  <c r="G616" i="22"/>
  <c r="F609" i="22"/>
  <c r="G604" i="22"/>
  <c r="F597" i="22"/>
  <c r="G592" i="22"/>
  <c r="F585" i="22"/>
  <c r="G580" i="22"/>
  <c r="G597" i="22"/>
  <c r="G585" i="22"/>
  <c r="G647" i="22"/>
  <c r="F640" i="22"/>
  <c r="G635" i="22"/>
  <c r="F628" i="22"/>
  <c r="G623" i="22"/>
  <c r="F616" i="22"/>
  <c r="G611" i="22"/>
  <c r="E609" i="22"/>
  <c r="F604" i="22"/>
  <c r="G599" i="22"/>
  <c r="F592" i="22"/>
  <c r="G587" i="22"/>
  <c r="F580" i="22"/>
  <c r="B26" i="22"/>
  <c r="B35" i="22" s="1"/>
  <c r="B44" i="22" s="1"/>
  <c r="B53" i="22" s="1"/>
  <c r="B62" i="22" s="1"/>
  <c r="B71" i="22" s="1"/>
  <c r="B80" i="22" s="1"/>
  <c r="B89" i="22" s="1"/>
  <c r="B98" i="22" s="1"/>
  <c r="B107" i="22" s="1"/>
  <c r="B116" i="22" s="1"/>
  <c r="B125" i="22" s="1"/>
  <c r="B134" i="22" s="1"/>
  <c r="B143" i="22" s="1"/>
  <c r="B152" i="22" s="1"/>
  <c r="B161" i="22" s="1"/>
  <c r="B170" i="22" s="1"/>
  <c r="B179" i="22" s="1"/>
  <c r="B188" i="22" s="1"/>
  <c r="B197" i="22" s="1"/>
  <c r="B206" i="22" s="1"/>
  <c r="B215" i="22" s="1"/>
  <c r="B224" i="22" s="1"/>
  <c r="B233" i="22" s="1"/>
  <c r="B242" i="22" s="1"/>
  <c r="B251" i="22" s="1"/>
  <c r="B260" i="22" s="1"/>
  <c r="B269" i="22" s="1"/>
  <c r="B278" i="22" s="1"/>
  <c r="B287" i="22" s="1"/>
  <c r="B296" i="22" s="1"/>
  <c r="B305" i="22" s="1"/>
  <c r="B314" i="22" s="1"/>
  <c r="B323" i="22" s="1"/>
  <c r="B332" i="22" s="1"/>
  <c r="B341" i="22" s="1"/>
  <c r="B350" i="22" s="1"/>
  <c r="B359" i="22" s="1"/>
  <c r="B368" i="22" s="1"/>
  <c r="B377" i="22" s="1"/>
  <c r="B386" i="22" s="1"/>
  <c r="B395" i="22" s="1"/>
  <c r="B404" i="22" s="1"/>
  <c r="B413" i="22" s="1"/>
  <c r="B422" i="22" s="1"/>
  <c r="B431" i="22" s="1"/>
  <c r="B440" i="22" s="1"/>
  <c r="B449" i="22" s="1"/>
  <c r="B458" i="22" s="1"/>
  <c r="B467" i="22" s="1"/>
  <c r="B476" i="22" s="1"/>
  <c r="B485" i="22" s="1"/>
  <c r="B494" i="22" s="1"/>
  <c r="B503" i="22" s="1"/>
  <c r="B512" i="22" s="1"/>
  <c r="B521" i="22" s="1"/>
  <c r="B530" i="22" s="1"/>
  <c r="B539" i="22" s="1"/>
  <c r="B548" i="22" s="1"/>
  <c r="B557" i="22" s="1"/>
  <c r="B566" i="22" s="1"/>
  <c r="B575" i="22" s="1"/>
  <c r="D17" i="22"/>
  <c r="A48" i="22"/>
  <c r="A57" i="22" s="1"/>
  <c r="A66" i="22" s="1"/>
  <c r="A75" i="22" s="1"/>
  <c r="A84" i="22" s="1"/>
  <c r="A93" i="22" s="1"/>
  <c r="A102" i="22" s="1"/>
  <c r="A111" i="22" s="1"/>
  <c r="A120" i="22" s="1"/>
  <c r="A129" i="22" s="1"/>
  <c r="A138" i="22" s="1"/>
  <c r="A147" i="22" s="1"/>
  <c r="A156" i="22" s="1"/>
  <c r="A165" i="22" s="1"/>
  <c r="A174" i="22" s="1"/>
  <c r="A183" i="22" s="1"/>
  <c r="A192" i="22" s="1"/>
  <c r="A201" i="22" s="1"/>
  <c r="A210" i="22" s="1"/>
  <c r="A219" i="22" s="1"/>
  <c r="A228" i="22" s="1"/>
  <c r="A237" i="22" s="1"/>
  <c r="A246" i="22" s="1"/>
  <c r="A255" i="22" s="1"/>
  <c r="A264" i="22" s="1"/>
  <c r="A273" i="22" s="1"/>
  <c r="A282" i="22" s="1"/>
  <c r="A291" i="22" s="1"/>
  <c r="A300" i="22" s="1"/>
  <c r="A309" i="22" s="1"/>
  <c r="A318" i="22" s="1"/>
  <c r="A327" i="22" s="1"/>
  <c r="A336" i="22" s="1"/>
  <c r="A345" i="22" s="1"/>
  <c r="A354" i="22" s="1"/>
  <c r="A363" i="22" s="1"/>
  <c r="A372" i="22" s="1"/>
  <c r="A381" i="22" s="1"/>
  <c r="A390" i="22" s="1"/>
  <c r="A399" i="22" s="1"/>
  <c r="A408" i="22" s="1"/>
  <c r="A417" i="22" s="1"/>
  <c r="A426" i="22" s="1"/>
  <c r="A435" i="22" s="1"/>
  <c r="A444" i="22" s="1"/>
  <c r="A453" i="22" s="1"/>
  <c r="A462" i="22" s="1"/>
  <c r="A471" i="22" s="1"/>
  <c r="A480" i="22" s="1"/>
  <c r="A489" i="22" s="1"/>
  <c r="A498" i="22" s="1"/>
  <c r="A507" i="22" s="1"/>
  <c r="A516" i="22" s="1"/>
  <c r="A525" i="22" s="1"/>
  <c r="A534" i="22" s="1"/>
  <c r="A543" i="22" s="1"/>
  <c r="A552" i="22" s="1"/>
  <c r="A561" i="22" s="1"/>
  <c r="A570" i="22" s="1"/>
  <c r="C39" i="22"/>
  <c r="B25" i="22"/>
  <c r="B34" i="22" s="1"/>
  <c r="B43" i="22" s="1"/>
  <c r="B52" i="22" s="1"/>
  <c r="B61" i="22" s="1"/>
  <c r="B70" i="22" s="1"/>
  <c r="B79" i="22" s="1"/>
  <c r="B88" i="22" s="1"/>
  <c r="B97" i="22" s="1"/>
  <c r="B106" i="22" s="1"/>
  <c r="B115" i="22" s="1"/>
  <c r="B124" i="22" s="1"/>
  <c r="B133" i="22" s="1"/>
  <c r="B142" i="22" s="1"/>
  <c r="B151" i="22" s="1"/>
  <c r="B160" i="22" s="1"/>
  <c r="B169" i="22" s="1"/>
  <c r="B178" i="22" s="1"/>
  <c r="B187" i="22" s="1"/>
  <c r="B196" i="22" s="1"/>
  <c r="B205" i="22" s="1"/>
  <c r="B214" i="22" s="1"/>
  <c r="B223" i="22" s="1"/>
  <c r="B232" i="22" s="1"/>
  <c r="B241" i="22" s="1"/>
  <c r="B250" i="22" s="1"/>
  <c r="B259" i="22" s="1"/>
  <c r="B268" i="22" s="1"/>
  <c r="B277" i="22" s="1"/>
  <c r="B286" i="22" s="1"/>
  <c r="B295" i="22" s="1"/>
  <c r="B304" i="22" s="1"/>
  <c r="B313" i="22" s="1"/>
  <c r="B322" i="22" s="1"/>
  <c r="B331" i="22" s="1"/>
  <c r="B340" i="22" s="1"/>
  <c r="B349" i="22" s="1"/>
  <c r="B358" i="22" s="1"/>
  <c r="B367" i="22" s="1"/>
  <c r="B376" i="22" s="1"/>
  <c r="B385" i="22" s="1"/>
  <c r="B394" i="22" s="1"/>
  <c r="B403" i="22" s="1"/>
  <c r="B412" i="22" s="1"/>
  <c r="B421" i="22" s="1"/>
  <c r="B430" i="22" s="1"/>
  <c r="B439" i="22" s="1"/>
  <c r="B448" i="22" s="1"/>
  <c r="B457" i="22" s="1"/>
  <c r="B466" i="22" s="1"/>
  <c r="B475" i="22" s="1"/>
  <c r="B484" i="22" s="1"/>
  <c r="B493" i="22" s="1"/>
  <c r="B502" i="22" s="1"/>
  <c r="B511" i="22" s="1"/>
  <c r="B520" i="22" s="1"/>
  <c r="B529" i="22" s="1"/>
  <c r="B538" i="22" s="1"/>
  <c r="B547" i="22" s="1"/>
  <c r="B556" i="22" s="1"/>
  <c r="B565" i="22" s="1"/>
  <c r="B574" i="22" s="1"/>
  <c r="D16" i="22"/>
  <c r="A25" i="22"/>
  <c r="C16" i="22"/>
  <c r="A32" i="22"/>
  <c r="A41" i="22" s="1"/>
  <c r="A50" i="22" s="1"/>
  <c r="A59" i="22" s="1"/>
  <c r="A68" i="22" s="1"/>
  <c r="A77" i="22" s="1"/>
  <c r="A86" i="22" s="1"/>
  <c r="A95" i="22" s="1"/>
  <c r="A104" i="22" s="1"/>
  <c r="A113" i="22" s="1"/>
  <c r="A122" i="22" s="1"/>
  <c r="A131" i="22" s="1"/>
  <c r="A140" i="22" s="1"/>
  <c r="A149" i="22" s="1"/>
  <c r="A158" i="22" s="1"/>
  <c r="A167" i="22" s="1"/>
  <c r="A176" i="22" s="1"/>
  <c r="A185" i="22" s="1"/>
  <c r="A194" i="22" s="1"/>
  <c r="A203" i="22" s="1"/>
  <c r="A212" i="22" s="1"/>
  <c r="A221" i="22" s="1"/>
  <c r="A230" i="22" s="1"/>
  <c r="A239" i="22" s="1"/>
  <c r="A248" i="22" s="1"/>
  <c r="A257" i="22" s="1"/>
  <c r="A266" i="22" s="1"/>
  <c r="A275" i="22" s="1"/>
  <c r="A284" i="22" s="1"/>
  <c r="A293" i="22" s="1"/>
  <c r="A302" i="22" s="1"/>
  <c r="A311" i="22" s="1"/>
  <c r="A320" i="22" s="1"/>
  <c r="A329" i="22" s="1"/>
  <c r="A338" i="22" s="1"/>
  <c r="A347" i="22" s="1"/>
  <c r="A356" i="22" s="1"/>
  <c r="A365" i="22" s="1"/>
  <c r="A374" i="22" s="1"/>
  <c r="A383" i="22" s="1"/>
  <c r="A392" i="22" s="1"/>
  <c r="A401" i="22" s="1"/>
  <c r="A410" i="22" s="1"/>
  <c r="A419" i="22" s="1"/>
  <c r="A428" i="22" s="1"/>
  <c r="A437" i="22" s="1"/>
  <c r="A446" i="22" s="1"/>
  <c r="A455" i="22" s="1"/>
  <c r="A464" i="22" s="1"/>
  <c r="A473" i="22" s="1"/>
  <c r="A482" i="22" s="1"/>
  <c r="A491" i="22" s="1"/>
  <c r="A500" i="22" s="1"/>
  <c r="A509" i="22" s="1"/>
  <c r="A518" i="22" s="1"/>
  <c r="A527" i="22" s="1"/>
  <c r="A536" i="22" s="1"/>
  <c r="A545" i="22" s="1"/>
  <c r="A554" i="22" s="1"/>
  <c r="A563" i="22" s="1"/>
  <c r="A572" i="22" s="1"/>
  <c r="A24" i="22"/>
  <c r="A33" i="22" s="1"/>
  <c r="A42" i="22" s="1"/>
  <c r="A51" i="22" s="1"/>
  <c r="A60" i="22" s="1"/>
  <c r="A69" i="22" s="1"/>
  <c r="A78" i="22" s="1"/>
  <c r="A87" i="22" s="1"/>
  <c r="A96" i="22" s="1"/>
  <c r="A105" i="22" s="1"/>
  <c r="A114" i="22" s="1"/>
  <c r="A123" i="22" s="1"/>
  <c r="A132" i="22" s="1"/>
  <c r="A141" i="22" s="1"/>
  <c r="A150" i="22" s="1"/>
  <c r="A159" i="22" s="1"/>
  <c r="A168" i="22" s="1"/>
  <c r="A177" i="22" s="1"/>
  <c r="A186" i="22" s="1"/>
  <c r="A195" i="22" s="1"/>
  <c r="A204" i="22" s="1"/>
  <c r="A213" i="22" s="1"/>
  <c r="A222" i="22" s="1"/>
  <c r="A231" i="22" s="1"/>
  <c r="A240" i="22" s="1"/>
  <c r="A249" i="22" s="1"/>
  <c r="A258" i="22" s="1"/>
  <c r="A267" i="22" s="1"/>
  <c r="A276" i="22" s="1"/>
  <c r="A285" i="22" s="1"/>
  <c r="A294" i="22" s="1"/>
  <c r="A303" i="22" s="1"/>
  <c r="A312" i="22" s="1"/>
  <c r="A321" i="22" s="1"/>
  <c r="A330" i="22" s="1"/>
  <c r="A339" i="22" s="1"/>
  <c r="A348" i="22" s="1"/>
  <c r="A357" i="22" s="1"/>
  <c r="A366" i="22" s="1"/>
  <c r="A375" i="22" s="1"/>
  <c r="A384" i="22" s="1"/>
  <c r="A393" i="22" s="1"/>
  <c r="A402" i="22" s="1"/>
  <c r="A411" i="22" s="1"/>
  <c r="A420" i="22" s="1"/>
  <c r="A429" i="22" s="1"/>
  <c r="A438" i="22" s="1"/>
  <c r="A447" i="22" s="1"/>
  <c r="A456" i="22" s="1"/>
  <c r="A465" i="22" s="1"/>
  <c r="A474" i="22" s="1"/>
  <c r="A483" i="22" s="1"/>
  <c r="A492" i="22" s="1"/>
  <c r="A501" i="22" s="1"/>
  <c r="A510" i="22" s="1"/>
  <c r="A519" i="22" s="1"/>
  <c r="A528" i="22" s="1"/>
  <c r="A537" i="22" s="1"/>
  <c r="A546" i="22" s="1"/>
  <c r="A555" i="22" s="1"/>
  <c r="A564" i="22" s="1"/>
  <c r="A573" i="22" s="1"/>
  <c r="C15" i="22"/>
  <c r="D26" i="22"/>
  <c r="D28" i="22"/>
  <c r="C22" i="22"/>
  <c r="C47" i="22"/>
  <c r="C41" i="22"/>
  <c r="D23" i="22"/>
  <c r="C18" i="22"/>
  <c r="D22" i="22"/>
  <c r="C11" i="22"/>
  <c r="C20" i="22"/>
  <c r="D29" i="22"/>
  <c r="D34" i="22"/>
  <c r="C29" i="22"/>
  <c r="C26" i="22"/>
  <c r="C31" i="22"/>
  <c r="D11" i="22"/>
  <c r="D15" i="22"/>
  <c r="C17" i="22"/>
  <c r="K7" i="4"/>
  <c r="P7" i="4" s="1"/>
  <c r="K70" i="4"/>
  <c r="P70" i="4" s="1"/>
  <c r="K28" i="4"/>
  <c r="P28" i="4" s="1"/>
  <c r="K15" i="4"/>
  <c r="P15" i="4" s="1"/>
  <c r="K27" i="4"/>
  <c r="P27" i="4" s="1"/>
  <c r="K58" i="4"/>
  <c r="P58" i="4" s="1"/>
  <c r="K59" i="4"/>
  <c r="P59" i="4" s="1"/>
  <c r="K48" i="4"/>
  <c r="P48" i="4" s="1"/>
  <c r="K57" i="4"/>
  <c r="P57" i="4" s="1"/>
  <c r="K41" i="4"/>
  <c r="P41" i="4" s="1"/>
  <c r="K66" i="4"/>
  <c r="P66" i="4" s="1"/>
  <c r="K65" i="4"/>
  <c r="P65" i="4" s="1"/>
  <c r="K64" i="4"/>
  <c r="P64" i="4" s="1"/>
  <c r="K46" i="4"/>
  <c r="P46" i="4" s="1"/>
  <c r="K61" i="4"/>
  <c r="P61" i="4" s="1"/>
  <c r="K63" i="4"/>
  <c r="P63" i="4" s="1"/>
  <c r="K69" i="4"/>
  <c r="P69" i="4" s="1"/>
  <c r="K68" i="4"/>
  <c r="P68" i="4" s="1"/>
  <c r="K60" i="4"/>
  <c r="P60" i="4" s="1"/>
  <c r="K44" i="4"/>
  <c r="P44" i="4" s="1"/>
  <c r="K43" i="4"/>
  <c r="P43" i="4" s="1"/>
  <c r="K71" i="4"/>
  <c r="P71" i="4" s="1"/>
  <c r="K21" i="4"/>
  <c r="P21" i="4" s="1"/>
  <c r="K11" i="4"/>
  <c r="P11" i="4" s="1"/>
  <c r="O67" i="4"/>
  <c r="I67" i="4"/>
  <c r="J73" i="4"/>
  <c r="J67" i="4"/>
  <c r="L69" i="4"/>
  <c r="P37" i="4"/>
  <c r="I71" i="4"/>
  <c r="I51" i="4"/>
  <c r="I45" i="4"/>
  <c r="I26" i="4"/>
  <c r="I3" i="4"/>
  <c r="I65" i="4"/>
  <c r="I4" i="4"/>
  <c r="I60" i="4"/>
  <c r="I69" i="4"/>
  <c r="L57" i="4"/>
  <c r="L21" i="4"/>
  <c r="L32" i="4"/>
  <c r="L31" i="4"/>
  <c r="J70" i="4"/>
  <c r="L68" i="4"/>
  <c r="L73" i="4"/>
  <c r="L45" i="4"/>
  <c r="L9" i="4"/>
  <c r="L44" i="4"/>
  <c r="L8" i="4"/>
  <c r="L55" i="4"/>
  <c r="L19" i="4"/>
  <c r="I74" i="4"/>
  <c r="J34" i="4"/>
  <c r="J23" i="4"/>
  <c r="J20" i="4"/>
  <c r="J9" i="4"/>
  <c r="J5" i="4"/>
  <c r="J28" i="4"/>
  <c r="L72" i="4"/>
  <c r="L33" i="4"/>
  <c r="L56" i="4"/>
  <c r="L20" i="4"/>
  <c r="L43" i="4"/>
  <c r="L7" i="4"/>
  <c r="I70" i="4"/>
  <c r="P4" i="4"/>
  <c r="P3" i="4"/>
  <c r="P20" i="4"/>
  <c r="P33" i="4"/>
  <c r="P19" i="4"/>
  <c r="P8" i="4"/>
  <c r="K34" i="4"/>
  <c r="K25" i="4"/>
  <c r="K62" i="4"/>
  <c r="K51" i="4"/>
  <c r="P74" i="4"/>
  <c r="P56" i="4"/>
  <c r="P72" i="4"/>
  <c r="P30" i="4"/>
  <c r="P12" i="4"/>
  <c r="P6" i="4"/>
  <c r="K49" i="4"/>
  <c r="P31" i="4"/>
  <c r="K24" i="4"/>
  <c r="K45" i="4"/>
  <c r="K5" i="4"/>
  <c r="K39" i="4"/>
  <c r="K54" i="4"/>
  <c r="K32" i="4"/>
  <c r="K17" i="4"/>
  <c r="P53" i="4"/>
  <c r="P29" i="4"/>
  <c r="K26" i="4"/>
  <c r="P67" i="4"/>
  <c r="K9" i="4"/>
  <c r="K38" i="4"/>
  <c r="K47" i="4"/>
  <c r="P55" i="4"/>
  <c r="K42" i="4"/>
  <c r="K13" i="4"/>
  <c r="K14" i="4"/>
  <c r="P52" i="4"/>
  <c r="P40" i="4"/>
  <c r="P16" i="4"/>
  <c r="L66" i="4"/>
  <c r="L42" i="4"/>
  <c r="L18" i="4"/>
  <c r="L53" i="4"/>
  <c r="L29" i="4"/>
  <c r="L5" i="4"/>
  <c r="L64" i="4"/>
  <c r="L40" i="4"/>
  <c r="L16" i="4"/>
  <c r="L51" i="4"/>
  <c r="L27" i="4"/>
  <c r="L3" i="4"/>
  <c r="L50" i="4"/>
  <c r="L26" i="4"/>
  <c r="L61" i="4"/>
  <c r="L37" i="4"/>
  <c r="L13" i="4"/>
  <c r="L60" i="4"/>
  <c r="L48" i="4"/>
  <c r="L36" i="4"/>
  <c r="L24" i="4"/>
  <c r="L12" i="4"/>
  <c r="L54" i="4"/>
  <c r="L30" i="4"/>
  <c r="L6" i="4"/>
  <c r="L65" i="4"/>
  <c r="L41" i="4"/>
  <c r="L17" i="4"/>
  <c r="L52" i="4"/>
  <c r="L28" i="4"/>
  <c r="L4" i="4"/>
  <c r="L63" i="4"/>
  <c r="L39" i="4"/>
  <c r="L15" i="4"/>
  <c r="L62" i="4"/>
  <c r="L38" i="4"/>
  <c r="L14" i="4"/>
  <c r="L49" i="4"/>
  <c r="L25" i="4"/>
  <c r="L59" i="4"/>
  <c r="L47" i="4"/>
  <c r="L35" i="4"/>
  <c r="L23" i="4"/>
  <c r="L11" i="4"/>
  <c r="J30" i="4"/>
  <c r="J66" i="4"/>
  <c r="J57" i="4"/>
  <c r="J17" i="4"/>
  <c r="J14" i="4"/>
  <c r="I8" i="4"/>
  <c r="I12" i="4"/>
  <c r="I44" i="4"/>
  <c r="I19" i="4"/>
  <c r="I42" i="4"/>
  <c r="I25" i="4"/>
  <c r="I11" i="4"/>
  <c r="J55" i="4"/>
  <c r="J33" i="4"/>
  <c r="J15" i="4"/>
  <c r="J22" i="4"/>
  <c r="J47" i="4"/>
  <c r="J6" i="4"/>
  <c r="J32" i="4"/>
  <c r="J24" i="4"/>
  <c r="J3" i="4"/>
  <c r="J10" i="4"/>
  <c r="J27" i="4"/>
  <c r="J19" i="4"/>
  <c r="I10" i="4"/>
  <c r="I38" i="4"/>
  <c r="I40" i="4"/>
  <c r="I58" i="4"/>
  <c r="I50" i="4"/>
  <c r="I13" i="4"/>
  <c r="I20" i="4"/>
  <c r="I56" i="4"/>
  <c r="I30" i="4"/>
  <c r="I31" i="4"/>
  <c r="I37" i="4"/>
  <c r="I61" i="4"/>
  <c r="J51" i="4"/>
  <c r="J45" i="4"/>
  <c r="J8" i="4"/>
  <c r="J12" i="4"/>
  <c r="J44" i="4"/>
  <c r="J42" i="4"/>
  <c r="J25" i="4"/>
  <c r="J11" i="4"/>
  <c r="J38" i="4"/>
  <c r="J40" i="4"/>
  <c r="J58" i="4"/>
  <c r="I33" i="4"/>
  <c r="I22" i="4"/>
  <c r="I9" i="4"/>
  <c r="J50" i="4"/>
  <c r="J13" i="4"/>
  <c r="J18" i="4"/>
  <c r="J65" i="4"/>
  <c r="J4" i="4"/>
  <c r="J39" i="4"/>
  <c r="J60" i="4"/>
  <c r="I57" i="4"/>
  <c r="I5" i="4"/>
  <c r="I66" i="4"/>
  <c r="I27" i="4"/>
  <c r="I15" i="4"/>
  <c r="I43" i="4"/>
  <c r="I49" i="4"/>
  <c r="I48" i="4"/>
  <c r="I24" i="4"/>
  <c r="I59" i="4"/>
  <c r="I21" i="4"/>
  <c r="I41" i="4"/>
  <c r="I55" i="4"/>
  <c r="I17" i="4"/>
  <c r="I14" i="4"/>
  <c r="I53" i="4"/>
  <c r="I47" i="4"/>
  <c r="I6" i="4"/>
  <c r="I32" i="4"/>
  <c r="I34" i="4"/>
  <c r="I54" i="4"/>
  <c r="I23" i="4"/>
  <c r="I36" i="4"/>
  <c r="I16" i="4"/>
  <c r="I35" i="4"/>
  <c r="I18" i="4"/>
  <c r="I63" i="4"/>
  <c r="I28" i="4"/>
  <c r="I52" i="4"/>
  <c r="I39" i="4"/>
  <c r="I64" i="4"/>
  <c r="N5" i="20" l="1"/>
  <c r="M5" i="20"/>
  <c r="M4" i="20"/>
  <c r="N4" i="20"/>
  <c r="O6" i="23"/>
  <c r="N6" i="23"/>
  <c r="A34" i="22"/>
  <c r="C25" i="22"/>
  <c r="C33" i="22"/>
  <c r="D20" i="22"/>
  <c r="C37" i="22"/>
  <c r="C19" i="22"/>
  <c r="C24" i="22"/>
  <c r="D27" i="22"/>
  <c r="D31" i="22"/>
  <c r="D25" i="22"/>
  <c r="C36" i="22"/>
  <c r="D37" i="22"/>
  <c r="D38" i="22"/>
  <c r="D42" i="22"/>
  <c r="C49" i="22"/>
  <c r="D24" i="22"/>
  <c r="C42" i="22"/>
  <c r="C55" i="22"/>
  <c r="D36" i="22"/>
  <c r="C30" i="22"/>
  <c r="P32" i="4"/>
  <c r="P5" i="4"/>
  <c r="P25" i="4"/>
  <c r="P45" i="4"/>
  <c r="P34" i="4"/>
  <c r="P26" i="4"/>
  <c r="P24" i="4"/>
  <c r="P14" i="4"/>
  <c r="P49" i="4"/>
  <c r="P13" i="4"/>
  <c r="P42" i="4"/>
  <c r="P17" i="4"/>
  <c r="P47" i="4"/>
  <c r="P38" i="4"/>
  <c r="P54" i="4"/>
  <c r="P51" i="4"/>
  <c r="P9" i="4"/>
  <c r="P39" i="4"/>
  <c r="P62" i="4"/>
  <c r="O5" i="20" l="1"/>
  <c r="M6" i="23"/>
  <c r="M7" i="23"/>
  <c r="O7" i="23"/>
  <c r="N7" i="23"/>
  <c r="A43" i="22"/>
  <c r="A52" i="22" s="1"/>
  <c r="A61" i="22" s="1"/>
  <c r="A70" i="22" s="1"/>
  <c r="A79" i="22" s="1"/>
  <c r="A88" i="22" s="1"/>
  <c r="A97" i="22" s="1"/>
  <c r="A106" i="22" s="1"/>
  <c r="A115" i="22" s="1"/>
  <c r="A124" i="22" s="1"/>
  <c r="A133" i="22" s="1"/>
  <c r="A142" i="22" s="1"/>
  <c r="A151" i="22" s="1"/>
  <c r="A160" i="22" s="1"/>
  <c r="A169" i="22" s="1"/>
  <c r="A178" i="22" s="1"/>
  <c r="A187" i="22" s="1"/>
  <c r="A196" i="22" s="1"/>
  <c r="A205" i="22" s="1"/>
  <c r="A214" i="22" s="1"/>
  <c r="A223" i="22" s="1"/>
  <c r="A232" i="22" s="1"/>
  <c r="A241" i="22" s="1"/>
  <c r="A250" i="22" s="1"/>
  <c r="A259" i="22" s="1"/>
  <c r="A268" i="22" s="1"/>
  <c r="A277" i="22" s="1"/>
  <c r="A286" i="22" s="1"/>
  <c r="A295" i="22" s="1"/>
  <c r="A304" i="22" s="1"/>
  <c r="A313" i="22" s="1"/>
  <c r="A322" i="22" s="1"/>
  <c r="A331" i="22" s="1"/>
  <c r="A340" i="22" s="1"/>
  <c r="A349" i="22" s="1"/>
  <c r="A358" i="22" s="1"/>
  <c r="A367" i="22" s="1"/>
  <c r="A376" i="22" s="1"/>
  <c r="A385" i="22" s="1"/>
  <c r="A394" i="22" s="1"/>
  <c r="A403" i="22" s="1"/>
  <c r="A412" i="22" s="1"/>
  <c r="A421" i="22" s="1"/>
  <c r="A430" i="22" s="1"/>
  <c r="A439" i="22" s="1"/>
  <c r="A448" i="22" s="1"/>
  <c r="A457" i="22" s="1"/>
  <c r="A466" i="22" s="1"/>
  <c r="A475" i="22" s="1"/>
  <c r="A484" i="22" s="1"/>
  <c r="A493" i="22" s="1"/>
  <c r="A502" i="22" s="1"/>
  <c r="A511" i="22" s="1"/>
  <c r="A520" i="22" s="1"/>
  <c r="A529" i="22" s="1"/>
  <c r="A538" i="22" s="1"/>
  <c r="A547" i="22" s="1"/>
  <c r="A556" i="22" s="1"/>
  <c r="A565" i="22" s="1"/>
  <c r="A574" i="22" s="1"/>
  <c r="C34" i="22"/>
  <c r="D50" i="22"/>
  <c r="D33" i="22"/>
  <c r="C45" i="22"/>
  <c r="C63" i="22"/>
  <c r="D46" i="22"/>
  <c r="D39" i="22"/>
  <c r="C32" i="22"/>
  <c r="C44" i="22"/>
  <c r="D44" i="22"/>
  <c r="D32" i="22"/>
  <c r="D35" i="22"/>
  <c r="C50" i="22"/>
  <c r="D45" i="22"/>
  <c r="C27" i="22"/>
  <c r="C57" i="22"/>
  <c r="C38" i="22"/>
  <c r="M6" i="20" l="1"/>
  <c r="N6" i="20"/>
  <c r="O6" i="20"/>
  <c r="M8" i="23"/>
  <c r="N8" i="23"/>
  <c r="C58" i="22"/>
  <c r="D40" i="22"/>
  <c r="D47" i="22"/>
  <c r="D43" i="22"/>
  <c r="C52" i="22"/>
  <c r="C53" i="22"/>
  <c r="C46" i="22"/>
  <c r="D41" i="22"/>
  <c r="D54" i="22"/>
  <c r="C35" i="22"/>
  <c r="C65" i="22"/>
  <c r="D52" i="22"/>
  <c r="D58" i="22"/>
  <c r="D53" i="22"/>
  <c r="C40" i="22"/>
  <c r="C71" i="22"/>
  <c r="M7" i="20" l="1"/>
  <c r="O7" i="20"/>
  <c r="N7" i="20"/>
  <c r="O8" i="23"/>
  <c r="O9" i="23"/>
  <c r="M9" i="23"/>
  <c r="N9" i="23"/>
  <c r="C48" i="22"/>
  <c r="D60" i="22"/>
  <c r="D62" i="22"/>
  <c r="C54" i="22"/>
  <c r="D51" i="22"/>
  <c r="C73" i="22"/>
  <c r="C43" i="22"/>
  <c r="C66" i="22"/>
  <c r="D66" i="22"/>
  <c r="D61" i="22"/>
  <c r="D49" i="22"/>
  <c r="C79" i="22"/>
  <c r="C61" i="22"/>
  <c r="D55" i="22"/>
  <c r="C60" i="22"/>
  <c r="D48" i="22"/>
  <c r="N8" i="20" l="1"/>
  <c r="O8" i="20"/>
  <c r="M8" i="20"/>
  <c r="O10" i="23"/>
  <c r="M10" i="23"/>
  <c r="N10" i="23"/>
  <c r="D69" i="22"/>
  <c r="C62" i="22"/>
  <c r="D63" i="22"/>
  <c r="D59" i="22"/>
  <c r="D68" i="22"/>
  <c r="C68" i="22"/>
  <c r="D57" i="22"/>
  <c r="D70" i="22"/>
  <c r="C87" i="22"/>
  <c r="C74" i="22"/>
  <c r="C81" i="22"/>
  <c r="D74" i="22"/>
  <c r="C56" i="22"/>
  <c r="C69" i="22"/>
  <c r="C51" i="22"/>
  <c r="D56" i="22"/>
  <c r="O9" i="20" l="1"/>
  <c r="M9" i="20"/>
  <c r="N9" i="20"/>
  <c r="D82" i="22"/>
  <c r="C82" i="22"/>
  <c r="D76" i="22"/>
  <c r="C59" i="22"/>
  <c r="D65" i="22"/>
  <c r="D64" i="22"/>
  <c r="C89" i="22"/>
  <c r="C77" i="22"/>
  <c r="D67" i="22"/>
  <c r="C70" i="22"/>
  <c r="D71" i="22"/>
  <c r="C64" i="22"/>
  <c r="C95" i="22"/>
  <c r="C76" i="22"/>
  <c r="D77" i="22"/>
  <c r="D78" i="22"/>
  <c r="M10" i="20" l="1"/>
  <c r="N10" i="20"/>
  <c r="O10" i="20"/>
  <c r="O11" i="23"/>
  <c r="N11" i="23"/>
  <c r="M11" i="23"/>
  <c r="O12" i="23"/>
  <c r="M12" i="23"/>
  <c r="N12" i="23"/>
  <c r="C85" i="22"/>
  <c r="C72" i="22"/>
  <c r="C78" i="22"/>
  <c r="D85" i="22"/>
  <c r="C84" i="22"/>
  <c r="D72" i="22"/>
  <c r="D84" i="22"/>
  <c r="C90" i="22"/>
  <c r="C67" i="22"/>
  <c r="C103" i="22"/>
  <c r="D75" i="22"/>
  <c r="D86" i="22"/>
  <c r="D73" i="22"/>
  <c r="C97" i="22"/>
  <c r="D79" i="22"/>
  <c r="D90" i="22"/>
  <c r="M11" i="20" l="1"/>
  <c r="N11" i="20"/>
  <c r="O11" i="20"/>
  <c r="D93" i="22"/>
  <c r="C98" i="22"/>
  <c r="D80" i="22"/>
  <c r="C105" i="22"/>
  <c r="C80" i="22"/>
  <c r="C86" i="22"/>
  <c r="C111" i="22"/>
  <c r="D87" i="22"/>
  <c r="D83" i="22"/>
  <c r="D92" i="22"/>
  <c r="D81" i="22"/>
  <c r="C75" i="22"/>
  <c r="C93" i="22"/>
  <c r="D94" i="22"/>
  <c r="D98" i="22"/>
  <c r="C92" i="22"/>
  <c r="N12" i="20" l="1"/>
  <c r="O12" i="20"/>
  <c r="M12" i="20"/>
  <c r="O13" i="23"/>
  <c r="N13" i="23"/>
  <c r="M13" i="23"/>
  <c r="C106" i="22"/>
  <c r="D100" i="22"/>
  <c r="C94" i="22"/>
  <c r="D101" i="22"/>
  <c r="C113" i="22"/>
  <c r="C119" i="22"/>
  <c r="C100" i="22"/>
  <c r="D106" i="22"/>
  <c r="D91" i="22"/>
  <c r="D102" i="22"/>
  <c r="D95" i="22"/>
  <c r="D88" i="22"/>
  <c r="D89" i="22"/>
  <c r="C88" i="22"/>
  <c r="C83" i="22"/>
  <c r="C101" i="22"/>
  <c r="M13" i="20" l="1"/>
  <c r="N13" i="20"/>
  <c r="O13" i="20"/>
  <c r="O14" i="23"/>
  <c r="M15" i="23"/>
  <c r="N15" i="23"/>
  <c r="N14" i="23"/>
  <c r="M14" i="23"/>
  <c r="D99" i="22"/>
  <c r="C127" i="22"/>
  <c r="D114" i="22"/>
  <c r="C114" i="22"/>
  <c r="C96" i="22"/>
  <c r="C102" i="22"/>
  <c r="C91" i="22"/>
  <c r="D96" i="22"/>
  <c r="C121" i="22"/>
  <c r="D103" i="22"/>
  <c r="D110" i="22"/>
  <c r="D97" i="22"/>
  <c r="D109" i="22"/>
  <c r="C109" i="22"/>
  <c r="C108" i="22"/>
  <c r="D108" i="22"/>
  <c r="M14" i="20" l="1"/>
  <c r="N14" i="20"/>
  <c r="O14" i="20"/>
  <c r="O15" i="23"/>
  <c r="N16" i="23"/>
  <c r="O16" i="23"/>
  <c r="M16" i="23"/>
  <c r="C117" i="22"/>
  <c r="C110" i="22"/>
  <c r="C129" i="22"/>
  <c r="D117" i="22"/>
  <c r="C99" i="22"/>
  <c r="C104" i="22"/>
  <c r="C122" i="22"/>
  <c r="D105" i="22"/>
  <c r="C135" i="22"/>
  <c r="D118" i="22"/>
  <c r="D122" i="22"/>
  <c r="D107" i="22"/>
  <c r="C116" i="22"/>
  <c r="D111" i="22"/>
  <c r="D116" i="22"/>
  <c r="D104" i="22"/>
  <c r="O16" i="20" l="1"/>
  <c r="M15" i="20"/>
  <c r="N15" i="20"/>
  <c r="O15" i="20"/>
  <c r="M17" i="23"/>
  <c r="N17" i="23"/>
  <c r="O17" i="23"/>
  <c r="D115" i="22"/>
  <c r="C118" i="22"/>
  <c r="C125" i="22"/>
  <c r="D125" i="22"/>
  <c r="D130" i="22"/>
  <c r="C143" i="22"/>
  <c r="C112" i="22"/>
  <c r="D119" i="22"/>
  <c r="D126" i="22"/>
  <c r="C137" i="22"/>
  <c r="D124" i="22"/>
  <c r="D113" i="22"/>
  <c r="C130" i="22"/>
  <c r="C107" i="22"/>
  <c r="C124" i="22"/>
  <c r="D112" i="22"/>
  <c r="M16" i="20" l="1"/>
  <c r="N16" i="20"/>
  <c r="M18" i="23"/>
  <c r="O18" i="23"/>
  <c r="N18" i="23"/>
  <c r="C132" i="22"/>
  <c r="D121" i="22"/>
  <c r="C126" i="22"/>
  <c r="C115" i="22"/>
  <c r="C133" i="22"/>
  <c r="C138" i="22"/>
  <c r="D134" i="22"/>
  <c r="C120" i="22"/>
  <c r="C151" i="22"/>
  <c r="D127" i="22"/>
  <c r="D138" i="22"/>
  <c r="D120" i="22"/>
  <c r="D133" i="22"/>
  <c r="D132" i="22"/>
  <c r="C145" i="22"/>
  <c r="D123" i="22"/>
  <c r="O17" i="20" l="1"/>
  <c r="M17" i="20"/>
  <c r="N17" i="20"/>
  <c r="O19" i="23"/>
  <c r="N19" i="23"/>
  <c r="M19" i="23"/>
  <c r="C123" i="22"/>
  <c r="C153" i="22"/>
  <c r="C146" i="22"/>
  <c r="C159" i="22"/>
  <c r="C128" i="22"/>
  <c r="D140" i="22"/>
  <c r="D135" i="22"/>
  <c r="D142" i="22"/>
  <c r="C140" i="22"/>
  <c r="D146" i="22"/>
  <c r="C141" i="22"/>
  <c r="D131" i="22"/>
  <c r="D128" i="22"/>
  <c r="C134" i="22"/>
  <c r="D141" i="22"/>
  <c r="D129" i="22"/>
  <c r="M18" i="20" l="1"/>
  <c r="N18" i="20"/>
  <c r="O18" i="20"/>
  <c r="O20" i="23"/>
  <c r="M20" i="23"/>
  <c r="N20" i="23"/>
  <c r="C149" i="22"/>
  <c r="D139" i="22"/>
  <c r="D143" i="22"/>
  <c r="C154" i="22"/>
  <c r="C136" i="22"/>
  <c r="C167" i="22"/>
  <c r="D150" i="22"/>
  <c r="C161" i="22"/>
  <c r="D154" i="22"/>
  <c r="C142" i="22"/>
  <c r="C131" i="22"/>
  <c r="D149" i="22"/>
  <c r="C148" i="22"/>
  <c r="D148" i="22"/>
  <c r="D136" i="22"/>
  <c r="D137" i="22"/>
  <c r="M19" i="20" l="1"/>
  <c r="N19" i="20"/>
  <c r="O19" i="20"/>
  <c r="M21" i="23"/>
  <c r="N21" i="23"/>
  <c r="O21" i="23"/>
  <c r="D144" i="22"/>
  <c r="C175" i="22"/>
  <c r="D157" i="22"/>
  <c r="C157" i="22"/>
  <c r="D145" i="22"/>
  <c r="D158" i="22"/>
  <c r="D151" i="22"/>
  <c r="D147" i="22"/>
  <c r="C156" i="22"/>
  <c r="C144" i="22"/>
  <c r="C139" i="22"/>
  <c r="D162" i="22"/>
  <c r="C162" i="22"/>
  <c r="C150" i="22"/>
  <c r="D156" i="22"/>
  <c r="C169" i="22"/>
  <c r="N20" i="20" l="1"/>
  <c r="O20" i="20"/>
  <c r="O21" i="20"/>
  <c r="M20" i="20"/>
  <c r="D170" i="22"/>
  <c r="D166" i="22"/>
  <c r="C152" i="22"/>
  <c r="D155" i="22"/>
  <c r="D153" i="22"/>
  <c r="D159" i="22"/>
  <c r="C165" i="22"/>
  <c r="C177" i="22"/>
  <c r="D164" i="22"/>
  <c r="D165" i="22"/>
  <c r="C183" i="22"/>
  <c r="D152" i="22"/>
  <c r="C170" i="22"/>
  <c r="C164" i="22"/>
  <c r="C158" i="22"/>
  <c r="C147" i="22"/>
  <c r="N21" i="20" l="1"/>
  <c r="M21" i="20"/>
  <c r="M22" i="23"/>
  <c r="O22" i="23"/>
  <c r="N22" i="23"/>
  <c r="M23" i="23"/>
  <c r="N23" i="23"/>
  <c r="C178" i="22"/>
  <c r="D173" i="22"/>
  <c r="D160" i="22"/>
  <c r="C185" i="22"/>
  <c r="C166" i="22"/>
  <c r="C173" i="22"/>
  <c r="C191" i="22"/>
  <c r="D174" i="22"/>
  <c r="C155" i="22"/>
  <c r="D161" i="22"/>
  <c r="C172" i="22"/>
  <c r="D163" i="22"/>
  <c r="D172" i="22"/>
  <c r="D167" i="22"/>
  <c r="C160" i="22"/>
  <c r="D178" i="22"/>
  <c r="N23" i="20" l="1"/>
  <c r="M22" i="20"/>
  <c r="N22" i="20"/>
  <c r="O22" i="20"/>
  <c r="O23" i="23"/>
  <c r="C193" i="22"/>
  <c r="C168" i="22"/>
  <c r="C180" i="22"/>
  <c r="C163" i="22"/>
  <c r="D168" i="22"/>
  <c r="D175" i="22"/>
  <c r="D180" i="22"/>
  <c r="D169" i="22"/>
  <c r="C186" i="22"/>
  <c r="D182" i="22"/>
  <c r="C199" i="22"/>
  <c r="D181" i="22"/>
  <c r="C181" i="22"/>
  <c r="D171" i="22"/>
  <c r="D186" i="22"/>
  <c r="C174" i="22"/>
  <c r="O23" i="20" l="1"/>
  <c r="M23" i="20"/>
  <c r="C176" i="22"/>
  <c r="C207" i="22"/>
  <c r="D190" i="22"/>
  <c r="C194" i="22"/>
  <c r="C182" i="22"/>
  <c r="D188" i="22"/>
  <c r="D183" i="22"/>
  <c r="D179" i="22"/>
  <c r="C189" i="22"/>
  <c r="D189" i="22"/>
  <c r="D194" i="22"/>
  <c r="D176" i="22"/>
  <c r="C188" i="22"/>
  <c r="D177" i="22"/>
  <c r="C171" i="22"/>
  <c r="C201" i="22"/>
  <c r="D185" i="22" l="1"/>
  <c r="D202" i="22"/>
  <c r="C197" i="22"/>
  <c r="C184" i="22"/>
  <c r="D197" i="22"/>
  <c r="D184" i="22"/>
  <c r="C179" i="22"/>
  <c r="D196" i="22"/>
  <c r="D191" i="22"/>
  <c r="D198" i="22"/>
  <c r="C190" i="22"/>
  <c r="C215" i="22"/>
  <c r="D187" i="22"/>
  <c r="C202" i="22"/>
  <c r="C196" i="22"/>
  <c r="C209" i="22"/>
  <c r="D205" i="22" l="1"/>
  <c r="C223" i="22"/>
  <c r="D204" i="22"/>
  <c r="D199" i="22"/>
  <c r="D210" i="22"/>
  <c r="C192" i="22"/>
  <c r="C217" i="22"/>
  <c r="C198" i="22"/>
  <c r="D195" i="22"/>
  <c r="C187" i="22"/>
  <c r="C205" i="22"/>
  <c r="C204" i="22"/>
  <c r="D193" i="22"/>
  <c r="D192" i="22"/>
  <c r="C210" i="22"/>
  <c r="D206" i="22"/>
  <c r="C218" i="22" l="1"/>
  <c r="D203" i="22"/>
  <c r="C231" i="22"/>
  <c r="D201" i="22"/>
  <c r="C206" i="22"/>
  <c r="D212" i="22"/>
  <c r="D200" i="22"/>
  <c r="C212" i="22"/>
  <c r="C225" i="22"/>
  <c r="D207" i="22"/>
  <c r="C213" i="22"/>
  <c r="C200" i="22"/>
  <c r="D213" i="22"/>
  <c r="D218" i="22"/>
  <c r="D214" i="22"/>
  <c r="C195" i="22"/>
  <c r="D226" i="22" l="1"/>
  <c r="C220" i="22"/>
  <c r="D209" i="22"/>
  <c r="D211" i="22"/>
  <c r="C208" i="22"/>
  <c r="C221" i="22"/>
  <c r="C214" i="22"/>
  <c r="C233" i="22"/>
  <c r="D220" i="22"/>
  <c r="C239" i="22"/>
  <c r="D208" i="22"/>
  <c r="D222" i="22"/>
  <c r="D215" i="22"/>
  <c r="D221" i="22"/>
  <c r="C203" i="22"/>
  <c r="C226" i="22"/>
  <c r="D217" i="22" l="1"/>
  <c r="D219" i="22"/>
  <c r="C241" i="22"/>
  <c r="C216" i="22"/>
  <c r="C229" i="22"/>
  <c r="C228" i="22"/>
  <c r="D230" i="22"/>
  <c r="C222" i="22"/>
  <c r="D229" i="22"/>
  <c r="C234" i="22"/>
  <c r="C247" i="22"/>
  <c r="D234" i="22"/>
  <c r="D228" i="22"/>
  <c r="D216" i="22"/>
  <c r="C211" i="22"/>
  <c r="D223" i="22"/>
  <c r="C224" i="22" l="1"/>
  <c r="D224" i="22"/>
  <c r="C255" i="22"/>
  <c r="C242" i="22"/>
  <c r="C230" i="22"/>
  <c r="D231" i="22"/>
  <c r="D236" i="22"/>
  <c r="D227" i="22"/>
  <c r="C219" i="22"/>
  <c r="C237" i="22"/>
  <c r="D242" i="22"/>
  <c r="D237" i="22"/>
  <c r="D225" i="22"/>
  <c r="D238" i="22"/>
  <c r="C249" i="22"/>
  <c r="C236" i="22"/>
  <c r="D250" i="22" l="1"/>
  <c r="D235" i="22"/>
  <c r="C238" i="22"/>
  <c r="C250" i="22"/>
  <c r="D244" i="22"/>
  <c r="D233" i="22"/>
  <c r="C245" i="22"/>
  <c r="D239" i="22"/>
  <c r="C263" i="22"/>
  <c r="C257" i="22"/>
  <c r="C227" i="22"/>
  <c r="C232" i="22"/>
  <c r="C244" i="22"/>
  <c r="D246" i="22"/>
  <c r="D245" i="22"/>
  <c r="D232" i="22"/>
  <c r="C271" i="22" l="1"/>
  <c r="C246" i="22"/>
  <c r="D247" i="22"/>
  <c r="C253" i="22"/>
  <c r="C258" i="22"/>
  <c r="D258" i="22"/>
  <c r="C252" i="22"/>
  <c r="D252" i="22"/>
  <c r="D241" i="22"/>
  <c r="C240" i="22"/>
  <c r="D243" i="22"/>
  <c r="C235" i="22"/>
  <c r="D253" i="22"/>
  <c r="C265" i="22"/>
  <c r="D240" i="22"/>
  <c r="D254" i="22"/>
  <c r="D260" i="22" l="1"/>
  <c r="D251" i="22"/>
  <c r="D266" i="22"/>
  <c r="C279" i="22"/>
  <c r="C243" i="22"/>
  <c r="C248" i="22"/>
  <c r="D249" i="22"/>
  <c r="C260" i="22"/>
  <c r="C273" i="22"/>
  <c r="C266" i="22"/>
  <c r="C261" i="22"/>
  <c r="D255" i="22"/>
  <c r="D248" i="22"/>
  <c r="D261" i="22"/>
  <c r="D262" i="22"/>
  <c r="C254" i="22"/>
  <c r="D270" i="22" l="1"/>
  <c r="D274" i="22"/>
  <c r="D269" i="22"/>
  <c r="C281" i="22"/>
  <c r="C269" i="22"/>
  <c r="C251" i="22"/>
  <c r="D259" i="22"/>
  <c r="D268" i="22"/>
  <c r="C274" i="22"/>
  <c r="C268" i="22"/>
  <c r="C287" i="22"/>
  <c r="D263" i="22"/>
  <c r="C256" i="22"/>
  <c r="D256" i="22"/>
  <c r="C262" i="22"/>
  <c r="D257" i="22"/>
  <c r="C264" i="22" l="1"/>
  <c r="C277" i="22"/>
  <c r="D277" i="22"/>
  <c r="D264" i="22"/>
  <c r="C295" i="22"/>
  <c r="D267" i="22"/>
  <c r="C289" i="22"/>
  <c r="D276" i="22"/>
  <c r="D271" i="22"/>
  <c r="C259" i="22"/>
  <c r="D282" i="22"/>
  <c r="C282" i="22"/>
  <c r="C270" i="22"/>
  <c r="D278" i="22"/>
  <c r="D265" i="22"/>
  <c r="C276" i="22"/>
  <c r="D284" i="22" l="1"/>
  <c r="D273" i="22"/>
  <c r="D290" i="22"/>
  <c r="C285" i="22"/>
  <c r="C297" i="22"/>
  <c r="C267" i="22"/>
  <c r="C278" i="22"/>
  <c r="D286" i="22"/>
  <c r="D272" i="22"/>
  <c r="C272" i="22"/>
  <c r="C290" i="22"/>
  <c r="D285" i="22"/>
  <c r="D275" i="22"/>
  <c r="C303" i="22"/>
  <c r="D279" i="22"/>
  <c r="C284" i="22"/>
  <c r="C298" i="22" l="1"/>
  <c r="C305" i="22"/>
  <c r="C311" i="22"/>
  <c r="C280" i="22"/>
  <c r="D293" i="22"/>
  <c r="C275" i="22"/>
  <c r="D287" i="22"/>
  <c r="D280" i="22"/>
  <c r="D294" i="22"/>
  <c r="D283" i="22"/>
  <c r="D298" i="22"/>
  <c r="C293" i="22"/>
  <c r="D281" i="22"/>
  <c r="C292" i="22"/>
  <c r="C286" i="22"/>
  <c r="D292" i="22"/>
  <c r="D295" i="22" l="1"/>
  <c r="C319" i="22"/>
  <c r="D301" i="22"/>
  <c r="D289" i="22"/>
  <c r="C313" i="22"/>
  <c r="C294" i="22"/>
  <c r="D306" i="22"/>
  <c r="D291" i="22"/>
  <c r="D302" i="22"/>
  <c r="C283" i="22"/>
  <c r="D300" i="22"/>
  <c r="C288" i="22"/>
  <c r="C301" i="22"/>
  <c r="C300" i="22"/>
  <c r="D288" i="22"/>
  <c r="C306" i="22"/>
  <c r="D309" i="22" l="1"/>
  <c r="D296" i="22"/>
  <c r="D314" i="22"/>
  <c r="C309" i="22"/>
  <c r="D308" i="22"/>
  <c r="C291" i="22"/>
  <c r="D303" i="22"/>
  <c r="C321" i="22"/>
  <c r="C308" i="22"/>
  <c r="C302" i="22"/>
  <c r="C314" i="22"/>
  <c r="D310" i="22"/>
  <c r="D297" i="22"/>
  <c r="C327" i="22"/>
  <c r="C296" i="22"/>
  <c r="D299" i="22"/>
  <c r="D318" i="22" l="1"/>
  <c r="D322" i="22"/>
  <c r="D305" i="22"/>
  <c r="C317" i="22"/>
  <c r="C304" i="22"/>
  <c r="C310" i="22"/>
  <c r="C316" i="22"/>
  <c r="D316" i="22"/>
  <c r="D304" i="22"/>
  <c r="C299" i="22"/>
  <c r="D317" i="22"/>
  <c r="C322" i="22"/>
  <c r="D311" i="22"/>
  <c r="C335" i="22"/>
  <c r="D307" i="22"/>
  <c r="C329" i="22"/>
  <c r="D313" i="22" l="1"/>
  <c r="D330" i="22"/>
  <c r="C324" i="22"/>
  <c r="D315" i="22"/>
  <c r="C330" i="22"/>
  <c r="C318" i="22"/>
  <c r="C343" i="22"/>
  <c r="D312" i="22"/>
  <c r="D319" i="22"/>
  <c r="D326" i="22"/>
  <c r="D325" i="22"/>
  <c r="C307" i="22"/>
  <c r="C312" i="22"/>
  <c r="C337" i="22"/>
  <c r="D324" i="22"/>
  <c r="C325" i="22"/>
  <c r="C320" i="22" l="1"/>
  <c r="C332" i="22"/>
  <c r="D334" i="22"/>
  <c r="C351" i="22"/>
  <c r="D327" i="22"/>
  <c r="D321" i="22"/>
  <c r="D333" i="22"/>
  <c r="D323" i="22"/>
  <c r="D320" i="22"/>
  <c r="D332" i="22"/>
  <c r="C345" i="22"/>
  <c r="C326" i="22"/>
  <c r="C338" i="22"/>
  <c r="D338" i="22"/>
  <c r="C315" i="22"/>
  <c r="C333" i="22"/>
  <c r="C340" i="22" l="1"/>
  <c r="D340" i="22"/>
  <c r="D346" i="22"/>
  <c r="C328" i="22"/>
  <c r="D328" i="22"/>
  <c r="C341" i="22"/>
  <c r="D342" i="22"/>
  <c r="D329" i="22"/>
  <c r="C323" i="22"/>
  <c r="D335" i="22"/>
  <c r="C353" i="22"/>
  <c r="C334" i="22"/>
  <c r="D341" i="22"/>
  <c r="C346" i="22"/>
  <c r="D331" i="22"/>
  <c r="C359" i="22"/>
  <c r="C361" i="22" l="1"/>
  <c r="D339" i="22"/>
  <c r="D336" i="22"/>
  <c r="D354" i="22"/>
  <c r="C331" i="22"/>
  <c r="D350" i="22"/>
  <c r="D349" i="22"/>
  <c r="D337" i="22"/>
  <c r="C342" i="22"/>
  <c r="C349" i="22"/>
  <c r="C336" i="22"/>
  <c r="D343" i="22"/>
  <c r="D348" i="22"/>
  <c r="C354" i="22"/>
  <c r="C367" i="22"/>
  <c r="C348" i="22"/>
  <c r="C357" i="22" l="1"/>
  <c r="C350" i="22"/>
  <c r="C339" i="22"/>
  <c r="D347" i="22"/>
  <c r="D358" i="22"/>
  <c r="D356" i="22"/>
  <c r="D345" i="22"/>
  <c r="C344" i="22"/>
  <c r="D351" i="22"/>
  <c r="C362" i="22"/>
  <c r="C375" i="22"/>
  <c r="D357" i="22"/>
  <c r="D344" i="22"/>
  <c r="C369" i="22"/>
  <c r="D362" i="22"/>
  <c r="C356" i="22"/>
  <c r="D355" i="22" l="1"/>
  <c r="C352" i="22"/>
  <c r="D370" i="22"/>
  <c r="D366" i="22"/>
  <c r="C377" i="22"/>
  <c r="D365" i="22"/>
  <c r="C370" i="22"/>
  <c r="C364" i="22"/>
  <c r="C347" i="22"/>
  <c r="C358" i="22"/>
  <c r="D353" i="22"/>
  <c r="D359" i="22"/>
  <c r="D364" i="22"/>
  <c r="C365" i="22"/>
  <c r="C383" i="22"/>
  <c r="D352" i="22"/>
  <c r="D373" i="22" l="1"/>
  <c r="D374" i="22"/>
  <c r="C385" i="22"/>
  <c r="D367" i="22"/>
  <c r="D360" i="22"/>
  <c r="D361" i="22"/>
  <c r="D378" i="22"/>
  <c r="C366" i="22"/>
  <c r="C360" i="22"/>
  <c r="C355" i="22"/>
  <c r="C373" i="22"/>
  <c r="C372" i="22"/>
  <c r="C391" i="22"/>
  <c r="D372" i="22"/>
  <c r="C378" i="22"/>
  <c r="D363" i="22"/>
  <c r="D380" i="22" l="1"/>
  <c r="C363" i="22"/>
  <c r="C368" i="22"/>
  <c r="D375" i="22"/>
  <c r="D369" i="22"/>
  <c r="C393" i="22"/>
  <c r="C399" i="22"/>
  <c r="C374" i="22"/>
  <c r="D382" i="22"/>
  <c r="C386" i="22"/>
  <c r="C381" i="22"/>
  <c r="D381" i="22"/>
  <c r="D368" i="22"/>
  <c r="C380" i="22"/>
  <c r="D386" i="22"/>
  <c r="D371" i="22"/>
  <c r="C388" i="22" l="1"/>
  <c r="C407" i="22"/>
  <c r="D388" i="22"/>
  <c r="D376" i="22"/>
  <c r="D383" i="22"/>
  <c r="C376" i="22"/>
  <c r="D377" i="22"/>
  <c r="C389" i="22"/>
  <c r="C382" i="22"/>
  <c r="D394" i="22"/>
  <c r="C401" i="22"/>
  <c r="C394" i="22"/>
  <c r="D379" i="22"/>
  <c r="D389" i="22"/>
  <c r="D390" i="22"/>
  <c r="C371" i="22"/>
  <c r="C384" i="22" l="1"/>
  <c r="C415" i="22"/>
  <c r="C402" i="22"/>
  <c r="C390" i="22"/>
  <c r="D384" i="22"/>
  <c r="D385" i="22"/>
  <c r="D397" i="22"/>
  <c r="C379" i="22"/>
  <c r="C396" i="22"/>
  <c r="D398" i="22"/>
  <c r="C409" i="22"/>
  <c r="C397" i="22"/>
  <c r="D396" i="22"/>
  <c r="D387" i="22"/>
  <c r="D402" i="22"/>
  <c r="D391" i="22"/>
  <c r="D406" i="22" l="1"/>
  <c r="D393" i="22"/>
  <c r="C405" i="22"/>
  <c r="C387" i="22"/>
  <c r="D410" i="22"/>
  <c r="C410" i="22"/>
  <c r="C392" i="22"/>
  <c r="D405" i="22"/>
  <c r="C398" i="22"/>
  <c r="D399" i="22"/>
  <c r="C417" i="22"/>
  <c r="D392" i="22"/>
  <c r="C423" i="22"/>
  <c r="C404" i="22"/>
  <c r="D395" i="22"/>
  <c r="D404" i="22"/>
  <c r="C400" i="22" l="1"/>
  <c r="D403" i="22"/>
  <c r="C413" i="22"/>
  <c r="D413" i="22"/>
  <c r="D412" i="22"/>
  <c r="C412" i="22"/>
  <c r="C425" i="22"/>
  <c r="C395" i="22"/>
  <c r="C431" i="22"/>
  <c r="D407" i="22"/>
  <c r="D400" i="22"/>
  <c r="C406" i="22"/>
  <c r="C418" i="22"/>
  <c r="D418" i="22"/>
  <c r="D401" i="22"/>
  <c r="D414" i="22"/>
  <c r="D411" i="22" l="1"/>
  <c r="D409" i="22"/>
  <c r="D415" i="22"/>
  <c r="D421" i="22"/>
  <c r="D426" i="22"/>
  <c r="C439" i="22"/>
  <c r="C421" i="22"/>
  <c r="C426" i="22"/>
  <c r="C420" i="22"/>
  <c r="C403" i="22"/>
  <c r="D408" i="22"/>
  <c r="C408" i="22"/>
  <c r="C414" i="22"/>
  <c r="C433" i="22"/>
  <c r="D422" i="22"/>
  <c r="D420" i="22"/>
  <c r="C416" i="22" l="1"/>
  <c r="C441" i="22"/>
  <c r="C429" i="22"/>
  <c r="D429" i="22"/>
  <c r="D430" i="22"/>
  <c r="D419" i="22"/>
  <c r="D423" i="22"/>
  <c r="C434" i="22"/>
  <c r="D428" i="22"/>
  <c r="C422" i="22"/>
  <c r="C428" i="22"/>
  <c r="C447" i="22"/>
  <c r="D417" i="22"/>
  <c r="D434" i="22"/>
  <c r="D416" i="22"/>
  <c r="C411" i="22"/>
  <c r="C442" i="22" l="1"/>
  <c r="D427" i="22"/>
  <c r="D424" i="22"/>
  <c r="C430" i="22"/>
  <c r="D425" i="22"/>
  <c r="D431" i="22"/>
  <c r="C449" i="22"/>
  <c r="C424" i="22"/>
  <c r="C437" i="22"/>
  <c r="D442" i="22"/>
  <c r="D438" i="22"/>
  <c r="D436" i="22"/>
  <c r="C455" i="22"/>
  <c r="C419" i="22"/>
  <c r="C436" i="22"/>
  <c r="D437" i="22"/>
  <c r="D445" i="22" l="1"/>
  <c r="C432" i="22"/>
  <c r="D432" i="22"/>
  <c r="C444" i="22"/>
  <c r="D435" i="22"/>
  <c r="D450" i="22"/>
  <c r="C457" i="22"/>
  <c r="D439" i="22"/>
  <c r="C450" i="22"/>
  <c r="C445" i="22"/>
  <c r="D433" i="22"/>
  <c r="C438" i="22"/>
  <c r="D444" i="22"/>
  <c r="C427" i="22"/>
  <c r="D446" i="22"/>
  <c r="C463" i="22"/>
  <c r="C458" i="22" l="1"/>
  <c r="C471" i="22"/>
  <c r="D454" i="22"/>
  <c r="C465" i="22"/>
  <c r="C435" i="22"/>
  <c r="D458" i="22"/>
  <c r="D440" i="22"/>
  <c r="D443" i="22"/>
  <c r="C440" i="22"/>
  <c r="C452" i="22"/>
  <c r="D452" i="22"/>
  <c r="C446" i="22"/>
  <c r="D447" i="22"/>
  <c r="D453" i="22"/>
  <c r="D441" i="22"/>
  <c r="C453" i="22"/>
  <c r="C479" i="22" l="1"/>
  <c r="C454" i="22"/>
  <c r="C460" i="22"/>
  <c r="D448" i="22"/>
  <c r="C473" i="22"/>
  <c r="D461" i="22"/>
  <c r="C448" i="22"/>
  <c r="D466" i="22"/>
  <c r="C461" i="22"/>
  <c r="D460" i="22"/>
  <c r="C443" i="22"/>
  <c r="D462" i="22"/>
  <c r="D449" i="22"/>
  <c r="D455" i="22"/>
  <c r="D451" i="22"/>
  <c r="C466" i="22"/>
  <c r="D470" i="22" l="1"/>
  <c r="D459" i="22"/>
  <c r="C469" i="22"/>
  <c r="D457" i="22"/>
  <c r="D456" i="22"/>
  <c r="D463" i="22"/>
  <c r="C468" i="22"/>
  <c r="C462" i="22"/>
  <c r="D474" i="22"/>
  <c r="C456" i="22"/>
  <c r="C451" i="22"/>
  <c r="C474" i="22"/>
  <c r="D469" i="22"/>
  <c r="D468" i="22"/>
  <c r="C481" i="22"/>
  <c r="C487" i="22"/>
  <c r="D477" i="22" l="1"/>
  <c r="D464" i="22"/>
  <c r="C464" i="22"/>
  <c r="D476" i="22"/>
  <c r="D482" i="22"/>
  <c r="C470" i="22"/>
  <c r="C482" i="22"/>
  <c r="C489" i="22"/>
  <c r="C477" i="22"/>
  <c r="D471" i="22"/>
  <c r="D465" i="22"/>
  <c r="C459" i="22"/>
  <c r="D467" i="22"/>
  <c r="C476" i="22"/>
  <c r="C495" i="22"/>
  <c r="D478" i="22"/>
  <c r="C472" i="22" l="1"/>
  <c r="C503" i="22"/>
  <c r="C467" i="22"/>
  <c r="C497" i="22"/>
  <c r="D490" i="22"/>
  <c r="D472" i="22"/>
  <c r="C484" i="22"/>
  <c r="D479" i="22"/>
  <c r="D484" i="22"/>
  <c r="D475" i="22"/>
  <c r="C490" i="22"/>
  <c r="D486" i="22"/>
  <c r="C478" i="22"/>
  <c r="D473" i="22"/>
  <c r="C485" i="22"/>
  <c r="D485" i="22"/>
  <c r="D480" i="22" l="1"/>
  <c r="D483" i="22"/>
  <c r="D498" i="22"/>
  <c r="C475" i="22"/>
  <c r="C498" i="22"/>
  <c r="C486" i="22"/>
  <c r="C511" i="22"/>
  <c r="D481" i="22"/>
  <c r="D487" i="22"/>
  <c r="C493" i="22"/>
  <c r="D494" i="22"/>
  <c r="C505" i="22"/>
  <c r="D493" i="22"/>
  <c r="D492" i="22"/>
  <c r="C492" i="22"/>
  <c r="C480" i="22"/>
  <c r="D502" i="22" l="1"/>
  <c r="C506" i="22"/>
  <c r="C501" i="22"/>
  <c r="D500" i="22"/>
  <c r="D506" i="22"/>
  <c r="D489" i="22"/>
  <c r="D491" i="22"/>
  <c r="C500" i="22"/>
  <c r="C519" i="22"/>
  <c r="C513" i="22"/>
  <c r="C494" i="22"/>
  <c r="D495" i="22"/>
  <c r="C483" i="22"/>
  <c r="D501" i="22"/>
  <c r="C488" i="22"/>
  <c r="D488" i="22"/>
  <c r="C496" i="22" l="1"/>
  <c r="D497" i="22"/>
  <c r="C527" i="22"/>
  <c r="D509" i="22"/>
  <c r="D503" i="22"/>
  <c r="D514" i="22"/>
  <c r="C508" i="22"/>
  <c r="D508" i="22"/>
  <c r="D496" i="22"/>
  <c r="C491" i="22"/>
  <c r="C509" i="22"/>
  <c r="C521" i="22"/>
  <c r="C514" i="22"/>
  <c r="D510" i="22"/>
  <c r="C502" i="22"/>
  <c r="D499" i="22"/>
  <c r="D522" i="22" l="1"/>
  <c r="D505" i="22"/>
  <c r="D516" i="22"/>
  <c r="C535" i="22"/>
  <c r="D518" i="22"/>
  <c r="C516" i="22"/>
  <c r="C510" i="22"/>
  <c r="D511" i="22"/>
  <c r="C522" i="22"/>
  <c r="D517" i="22"/>
  <c r="C529" i="22"/>
  <c r="C499" i="22"/>
  <c r="D504" i="22"/>
  <c r="D507" i="22"/>
  <c r="C517" i="22"/>
  <c r="C504" i="22"/>
  <c r="D512" i="22" l="1"/>
  <c r="D524" i="22"/>
  <c r="D515" i="22"/>
  <c r="D525" i="22"/>
  <c r="C530" i="22"/>
  <c r="D519" i="22"/>
  <c r="C524" i="22"/>
  <c r="D526" i="22"/>
  <c r="C525" i="22"/>
  <c r="D513" i="22"/>
  <c r="C507" i="22"/>
  <c r="C518" i="22"/>
  <c r="D530" i="22"/>
  <c r="C537" i="22"/>
  <c r="C512" i="22"/>
  <c r="C543" i="22"/>
  <c r="C532" i="22" l="1"/>
  <c r="D521" i="22"/>
  <c r="C545" i="22"/>
  <c r="C538" i="22"/>
  <c r="C515" i="22"/>
  <c r="D523" i="22"/>
  <c r="C520" i="22"/>
  <c r="C533" i="22"/>
  <c r="D533" i="22"/>
  <c r="D520" i="22"/>
  <c r="D527" i="22"/>
  <c r="C526" i="22"/>
  <c r="C551" i="22"/>
  <c r="D538" i="22"/>
  <c r="D534" i="22"/>
  <c r="D532" i="22"/>
  <c r="C553" i="22" l="1"/>
  <c r="C523" i="22"/>
  <c r="C540" i="22"/>
  <c r="D546" i="22"/>
  <c r="D528" i="22"/>
  <c r="C534" i="22"/>
  <c r="C541" i="22"/>
  <c r="C546" i="22"/>
  <c r="D542" i="22"/>
  <c r="D541" i="22"/>
  <c r="D531" i="22"/>
  <c r="D529" i="22"/>
  <c r="C559" i="22"/>
  <c r="D535" i="22"/>
  <c r="D540" i="22"/>
  <c r="C528" i="22"/>
  <c r="D548" i="22" l="1"/>
  <c r="D537" i="22"/>
  <c r="C549" i="22"/>
  <c r="C561" i="22"/>
  <c r="D539" i="22"/>
  <c r="D549" i="22"/>
  <c r="C536" i="22"/>
  <c r="D536" i="22"/>
  <c r="C531" i="22"/>
  <c r="C548" i="22"/>
  <c r="D543" i="22"/>
  <c r="C567" i="22"/>
  <c r="C575" i="22"/>
  <c r="D550" i="22"/>
  <c r="C542" i="22"/>
  <c r="D554" i="22"/>
  <c r="C554" i="22"/>
  <c r="C557" i="22" l="1"/>
  <c r="C562" i="22"/>
  <c r="C570" i="22"/>
  <c r="D558" i="22"/>
  <c r="D557" i="22"/>
  <c r="D556" i="22"/>
  <c r="C539" i="22"/>
  <c r="C550" i="22"/>
  <c r="D545" i="22"/>
  <c r="D551" i="22"/>
  <c r="D547" i="22"/>
  <c r="C556" i="22"/>
  <c r="D562" i="22"/>
  <c r="D570" i="22"/>
  <c r="C544" i="22"/>
  <c r="D544" i="22"/>
  <c r="C569" i="22"/>
  <c r="C577" i="22"/>
  <c r="D552" i="22" l="1"/>
  <c r="C572" i="22"/>
  <c r="C564" i="22"/>
  <c r="D555" i="22"/>
  <c r="D559" i="22"/>
  <c r="D574" i="22"/>
  <c r="D566" i="22"/>
  <c r="C547" i="22"/>
  <c r="D572" i="22"/>
  <c r="D564" i="22"/>
  <c r="D565" i="22"/>
  <c r="D573" i="22"/>
  <c r="C565" i="22"/>
  <c r="C573" i="22"/>
  <c r="D553" i="22"/>
  <c r="C558" i="22"/>
  <c r="C552" i="22"/>
  <c r="D561" i="22" l="1"/>
  <c r="D563" i="22"/>
  <c r="D571" i="22"/>
  <c r="C555" i="22"/>
  <c r="D567" i="22"/>
  <c r="D575" i="22"/>
  <c r="C574" i="22"/>
  <c r="C566" i="22"/>
  <c r="C560" i="22"/>
  <c r="D560" i="22"/>
  <c r="D576" i="22" l="1"/>
  <c r="D568" i="22"/>
  <c r="D577" i="22"/>
  <c r="D569" i="22"/>
  <c r="C571" i="22"/>
  <c r="C563" i="22"/>
  <c r="C576" i="22"/>
  <c r="C568" i="22"/>
</calcChain>
</file>

<file path=xl/sharedStrings.xml><?xml version="1.0" encoding="utf-8"?>
<sst xmlns="http://schemas.openxmlformats.org/spreadsheetml/2006/main" count="5403" uniqueCount="636">
  <si>
    <t>Rank</t>
  </si>
  <si>
    <t>Country</t>
  </si>
  <si>
    <t>Price To Income Ratio</t>
  </si>
  <si>
    <t>Gross Rental Yield City Centre</t>
  </si>
  <si>
    <t>Gross Rental Yield Outside of Centre</t>
  </si>
  <si>
    <t>Price To Rent Ratio City Centre</t>
  </si>
  <si>
    <t>Price To Rent Ratio Outside Of City Centre</t>
  </si>
  <si>
    <t>Mortgage As A Percentage Of Income</t>
  </si>
  <si>
    <t>Affordability Index</t>
  </si>
  <si>
    <t>Papua New Guinea</t>
  </si>
  <si>
    <t>Cuba</t>
  </si>
  <si>
    <t>Hong Kong</t>
  </si>
  <si>
    <t>Ghana</t>
  </si>
  <si>
    <t>Syria</t>
  </si>
  <si>
    <t>Uganda</t>
  </si>
  <si>
    <t>Taiwan</t>
  </si>
  <si>
    <t>Vietnam</t>
  </si>
  <si>
    <t>Macao</t>
  </si>
  <si>
    <t>Ukraine</t>
  </si>
  <si>
    <t>El Salvador</t>
  </si>
  <si>
    <t>Singapore</t>
  </si>
  <si>
    <t>Kenya</t>
  </si>
  <si>
    <t>China</t>
  </si>
  <si>
    <t>Myanmar</t>
  </si>
  <si>
    <t>Mauritius</t>
  </si>
  <si>
    <t>Peru</t>
  </si>
  <si>
    <t>Cambodia</t>
  </si>
  <si>
    <t>Indonesia</t>
  </si>
  <si>
    <t>Algeria</t>
  </si>
  <si>
    <t>Venezuela</t>
  </si>
  <si>
    <t>Zimbabwe</t>
  </si>
  <si>
    <t>Belarus</t>
  </si>
  <si>
    <t>Philippines</t>
  </si>
  <si>
    <t>Moldova</t>
  </si>
  <si>
    <t>Azerbaijan</t>
  </si>
  <si>
    <t>Thailand</t>
  </si>
  <si>
    <t>Japan</t>
  </si>
  <si>
    <t>Iran</t>
  </si>
  <si>
    <t>Brazil</t>
  </si>
  <si>
    <t>Uzbekistan</t>
  </si>
  <si>
    <t>Nepal</t>
  </si>
  <si>
    <t>Colombia</t>
  </si>
  <si>
    <t>Montenegro</t>
  </si>
  <si>
    <t>Serbia</t>
  </si>
  <si>
    <t>Lebanon</t>
  </si>
  <si>
    <t>Pakistan</t>
  </si>
  <si>
    <t>North Macedonia</t>
  </si>
  <si>
    <t>Morocco</t>
  </si>
  <si>
    <t>Russia</t>
  </si>
  <si>
    <t>Sri Lanka</t>
  </si>
  <si>
    <t>Georgia</t>
  </si>
  <si>
    <t>Kosovo (Disputed Territory)</t>
  </si>
  <si>
    <t>Albania</t>
  </si>
  <si>
    <t>South Korea</t>
  </si>
  <si>
    <t>Armenia</t>
  </si>
  <si>
    <t>Dominican Republic</t>
  </si>
  <si>
    <t>Ethiopia</t>
  </si>
  <si>
    <t>Argentina</t>
  </si>
  <si>
    <t>Lithuania</t>
  </si>
  <si>
    <t>Ecuador</t>
  </si>
  <si>
    <t>Botswana</t>
  </si>
  <si>
    <t>Uruguay</t>
  </si>
  <si>
    <t>Kazakhstan</t>
  </si>
  <si>
    <t>Croatia</t>
  </si>
  <si>
    <t>Panama</t>
  </si>
  <si>
    <t>Bolivia</t>
  </si>
  <si>
    <t>Bosnia And Herzegovina</t>
  </si>
  <si>
    <t>Estonia</t>
  </si>
  <si>
    <t>Tunisia</t>
  </si>
  <si>
    <t>Egypt</t>
  </si>
  <si>
    <t>Bangladesh</t>
  </si>
  <si>
    <t>Romania</t>
  </si>
  <si>
    <t>Italy</t>
  </si>
  <si>
    <t>Slovenia</t>
  </si>
  <si>
    <t>Guatemala</t>
  </si>
  <si>
    <t>Poland</t>
  </si>
  <si>
    <t>Latvia</t>
  </si>
  <si>
    <t>Czech Republic</t>
  </si>
  <si>
    <t>Israel</t>
  </si>
  <si>
    <t>Trinidad And Tobago</t>
  </si>
  <si>
    <t>Austria</t>
  </si>
  <si>
    <t>France</t>
  </si>
  <si>
    <t>Bahrain</t>
  </si>
  <si>
    <t>India</t>
  </si>
  <si>
    <t>Chile</t>
  </si>
  <si>
    <t>Slovakia</t>
  </si>
  <si>
    <t>Luxembourg</t>
  </si>
  <si>
    <t>Malaysia</t>
  </si>
  <si>
    <t>Bulgaria</t>
  </si>
  <si>
    <t>Spain</t>
  </si>
  <si>
    <t>Sweden</t>
  </si>
  <si>
    <t>Greece</t>
  </si>
  <si>
    <t>United Kingdom</t>
  </si>
  <si>
    <t>Malta</t>
  </si>
  <si>
    <t>Ireland</t>
  </si>
  <si>
    <t>Iraq</t>
  </si>
  <si>
    <t>Switzerland</t>
  </si>
  <si>
    <t>Hungary</t>
  </si>
  <si>
    <t>Australia</t>
  </si>
  <si>
    <t>Portugal</t>
  </si>
  <si>
    <t>Jordan</t>
  </si>
  <si>
    <t>Nigeria</t>
  </si>
  <si>
    <t>Qatar</t>
  </si>
  <si>
    <t>Palestine</t>
  </si>
  <si>
    <t>Nicaragua</t>
  </si>
  <si>
    <t>Norway</t>
  </si>
  <si>
    <t>Costa Rica</t>
  </si>
  <si>
    <t>Germany</t>
  </si>
  <si>
    <t>Belize</t>
  </si>
  <si>
    <t>Cyprus</t>
  </si>
  <si>
    <t>New Zealand</t>
  </si>
  <si>
    <t>Finland</t>
  </si>
  <si>
    <t>Turkey</t>
  </si>
  <si>
    <t>Belgium</t>
  </si>
  <si>
    <t>Fiji</t>
  </si>
  <si>
    <t>Brunei</t>
  </si>
  <si>
    <t>United Arab Emirates</t>
  </si>
  <si>
    <t>Namibia</t>
  </si>
  <si>
    <t>Canada</t>
  </si>
  <si>
    <t>Mexico</t>
  </si>
  <si>
    <t>Kuwait</t>
  </si>
  <si>
    <t>Netherlands</t>
  </si>
  <si>
    <t>Mozambique</t>
  </si>
  <si>
    <t>Bahamas</t>
  </si>
  <si>
    <t>Denmark</t>
  </si>
  <si>
    <t>Us Virgin Islands</t>
  </si>
  <si>
    <t>Iceland</t>
  </si>
  <si>
    <t>Libya</t>
  </si>
  <si>
    <t>Honduras</t>
  </si>
  <si>
    <t>Puerto Rico</t>
  </si>
  <si>
    <t>Jamaica</t>
  </si>
  <si>
    <t>United States</t>
  </si>
  <si>
    <t>South Africa</t>
  </si>
  <si>
    <t>Saudi Arabia</t>
  </si>
  <si>
    <t>Oman</t>
  </si>
  <si>
    <t>Tanzania</t>
  </si>
  <si>
    <t>Cameroon</t>
  </si>
  <si>
    <t>Hong Kong (China)</t>
  </si>
  <si>
    <t>Kyrgyzstan</t>
  </si>
  <si>
    <t>Price per Square Meter</t>
  </si>
  <si>
    <t>to Buy Apartment</t>
  </si>
  <si>
    <t>in City Centre</t>
  </si>
  <si>
    <t>Macao (China)</t>
  </si>
  <si>
    <t>Guyana</t>
  </si>
  <si>
    <t>Barbados</t>
  </si>
  <si>
    <t>Ivory Coast</t>
  </si>
  <si>
    <t>Mongolia</t>
  </si>
  <si>
    <t>Paraguay</t>
  </si>
  <si>
    <t>Tajikistan</t>
  </si>
  <si>
    <t>Price per sqm</t>
  </si>
  <si>
    <t>P2I 2015</t>
  </si>
  <si>
    <t>P2I 2025</t>
  </si>
  <si>
    <t>Mortgage afford ind 2015</t>
  </si>
  <si>
    <t>Mortgage afford ind 2025</t>
  </si>
  <si>
    <t>REP per sqm 2025</t>
  </si>
  <si>
    <t>Mortgage afford diff</t>
  </si>
  <si>
    <t>P to I diff</t>
  </si>
  <si>
    <t>Anguilla</t>
  </si>
  <si>
    <t>Antigua and Barbuda</t>
  </si>
  <si>
    <t>Armenia, Rep. of</t>
  </si>
  <si>
    <t>Azerbaijan, Rep. of</t>
  </si>
  <si>
    <t>Belarus, Rep. of</t>
  </si>
  <si>
    <t>Bhutan</t>
  </si>
  <si>
    <t>Brunei Darussalam</t>
  </si>
  <si>
    <t>Central African Rep.</t>
  </si>
  <si>
    <t>Chad</t>
  </si>
  <si>
    <t>China, P.R.: Hong Kong</t>
  </si>
  <si>
    <t>China, P.R.: Macao</t>
  </si>
  <si>
    <t>Congo, Dem. Rep. of the</t>
  </si>
  <si>
    <t>Congo, Rep. of</t>
  </si>
  <si>
    <t>Croatia, Rep. of</t>
  </si>
  <si>
    <t>Curaçao, Kingdom of the Netherlands</t>
  </si>
  <si>
    <t>Czech Rep.</t>
  </si>
  <si>
    <t>Djibouti</t>
  </si>
  <si>
    <t>Dominica</t>
  </si>
  <si>
    <t>Dominican Rep.</t>
  </si>
  <si>
    <t>Eastern Caribbean Currency Union (ECCU)</t>
  </si>
  <si>
    <t>Equatorial Guinea, Rep. of</t>
  </si>
  <si>
    <t>Estonia, Rep. of</t>
  </si>
  <si>
    <t>Eswatini, Kingdom of</t>
  </si>
  <si>
    <t>Fiji, Rep. of</t>
  </si>
  <si>
    <t>Gabon</t>
  </si>
  <si>
    <t>Grenada</t>
  </si>
  <si>
    <t>Guinea</t>
  </si>
  <si>
    <t>Kazakhstan, Rep. of</t>
  </si>
  <si>
    <t>Korea, Rep. of</t>
  </si>
  <si>
    <t>Kosovo, Rep. of</t>
  </si>
  <si>
    <t>Kyrgyz Rep.</t>
  </si>
  <si>
    <t>Lesotho, Kingdom of</t>
  </si>
  <si>
    <t>Madagascar, Rep. of</t>
  </si>
  <si>
    <t>Malawi</t>
  </si>
  <si>
    <t>Maldives</t>
  </si>
  <si>
    <t>Montserrat</t>
  </si>
  <si>
    <t>Netherlands, The</t>
  </si>
  <si>
    <t>North Macedonia, Republic of</t>
  </si>
  <si>
    <t>Poland, Rep. of</t>
  </si>
  <si>
    <t>Russian Federation</t>
  </si>
  <si>
    <t>Rwanda</t>
  </si>
  <si>
    <t>Samoa</t>
  </si>
  <si>
    <t>Sint Maarten, Kingdom of the Netherlands</t>
  </si>
  <si>
    <t>Slovak Rep.</t>
  </si>
  <si>
    <t>Slovenia, Rep. of</t>
  </si>
  <si>
    <t>Solomon Islands</t>
  </si>
  <si>
    <t>St. Kitts and Nevis</t>
  </si>
  <si>
    <t>St. Lucia</t>
  </si>
  <si>
    <t>St. Vincent and the Grenadines</t>
  </si>
  <si>
    <t>Tanzania, United Rep. of</t>
  </si>
  <si>
    <t>Tonga</t>
  </si>
  <si>
    <t>Trinidad and Tobago</t>
  </si>
  <si>
    <t>Türkiye, Rep of</t>
  </si>
  <si>
    <t>Uzbekistan, Rep. of</t>
  </si>
  <si>
    <t>Vanuatu</t>
  </si>
  <si>
    <t>West Bank and Gaza</t>
  </si>
  <si>
    <t>Zambia</t>
  </si>
  <si>
    <t>IMF</t>
  </si>
  <si>
    <t>Mortgage growth</t>
  </si>
  <si>
    <t>P 2 R 2015</t>
  </si>
  <si>
    <t>P 2 R 2025</t>
  </si>
  <si>
    <t>P 2 R diff</t>
  </si>
  <si>
    <t>Diff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</si>
  <si>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</si>
  <si>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</si>
  <si>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</si>
  <si>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</si>
  <si>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</si>
  <si>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</si>
  <si>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</si>
  <si>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</si>
  <si>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</si>
  <si>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GDP per capita, PPP (current international $)</t>
  </si>
  <si>
    <t>NY.GDP.PCAP.PP.CD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</si>
  <si>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</si>
  <si>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</si>
  <si>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</si>
  <si>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</si>
  <si>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</si>
  <si>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</si>
  <si>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</si>
  <si>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</si>
  <si>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</t>
  </si>
  <si>
    <t>Andorra</t>
  </si>
  <si>
    <t>AND</t>
  </si>
  <si>
    <t>Arab World</t>
  </si>
  <si>
    <t>ARB</t>
  </si>
  <si>
    <t>ARE</t>
  </si>
  <si>
    <t>ARG</t>
  </si>
  <si>
    <t>ARM</t>
  </si>
  <si>
    <t>American Samoa</t>
  </si>
  <si>
    <t>ASM</t>
  </si>
  <si>
    <t>ATG</t>
  </si>
  <si>
    <t>AUS</t>
  </si>
  <si>
    <t>AUT</t>
  </si>
  <si>
    <t>AZE</t>
  </si>
  <si>
    <t>Burundi</t>
  </si>
  <si>
    <t>BDI</t>
  </si>
  <si>
    <t>BEL</t>
  </si>
  <si>
    <t>Benin</t>
  </si>
  <si>
    <t>BEN</t>
  </si>
  <si>
    <t>Burkina Faso</t>
  </si>
  <si>
    <t>BFA</t>
  </si>
  <si>
    <t>BGD</t>
  </si>
  <si>
    <t>BGR</t>
  </si>
  <si>
    <t>BHR</t>
  </si>
  <si>
    <t>Bahamas, The</t>
  </si>
  <si>
    <t>BHS</t>
  </si>
  <si>
    <t>Bosnia and Herzegovina</t>
  </si>
  <si>
    <t>BIH</t>
  </si>
  <si>
    <t>BLR</t>
  </si>
  <si>
    <t>BLZ</t>
  </si>
  <si>
    <t>Bermuda</t>
  </si>
  <si>
    <t>BMU</t>
  </si>
  <si>
    <t>BOL</t>
  </si>
  <si>
    <t>BRA</t>
  </si>
  <si>
    <t>BRB</t>
  </si>
  <si>
    <t>BRN</t>
  </si>
  <si>
    <t>BTN</t>
  </si>
  <si>
    <t>BWA</t>
  </si>
  <si>
    <t>Central African Republic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</si>
  <si>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</si>
  <si>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</si>
  <si>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</si>
  <si>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</si>
  <si>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</si>
  <si>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</si>
  <si>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</si>
  <si>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</si>
  <si>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CHN</t>
  </si>
  <si>
    <t>Cote d'Ivoire</t>
  </si>
  <si>
    <t>CIV</t>
  </si>
  <si>
    <t>CMR</t>
  </si>
  <si>
    <t>Congo, Dem. Rep.</t>
  </si>
  <si>
    <t>COD</t>
  </si>
  <si>
    <t>Congo, Rep.</t>
  </si>
  <si>
    <t>COG</t>
  </si>
  <si>
    <t>COL</t>
  </si>
  <si>
    <t>Comoros</t>
  </si>
  <si>
    <t>COM</t>
  </si>
  <si>
    <t>Cabo Verde</t>
  </si>
  <si>
    <t>CPV</t>
  </si>
  <si>
    <t>CRI</t>
  </si>
  <si>
    <t>Caribbean small states</t>
  </si>
  <si>
    <t>CSS</t>
  </si>
  <si>
    <t>CUB</t>
  </si>
  <si>
    <t>Curacao</t>
  </si>
  <si>
    <t>CUW</t>
  </si>
  <si>
    <t>Cayman Islands</t>
  </si>
  <si>
    <t>CYM</t>
  </si>
  <si>
    <t>CYP</t>
  </si>
  <si>
    <t>Czechia</t>
  </si>
  <si>
    <t>CZE</t>
  </si>
  <si>
    <t>DEU</t>
  </si>
  <si>
    <t>DJI</t>
  </si>
  <si>
    <t>DMA</t>
  </si>
  <si>
    <t>DNK</t>
  </si>
  <si>
    <t>DOM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</si>
  <si>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</si>
  <si>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</si>
  <si>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</si>
  <si>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</si>
  <si>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</si>
  <si>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</si>
  <si>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</si>
  <si>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</si>
  <si>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</si>
  <si>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</si>
  <si>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</si>
  <si>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</t>
  </si>
  <si>
    <t>Egypt, Arab Rep.</t>
  </si>
  <si>
    <t>EGY</t>
  </si>
  <si>
    <t>Euro area</t>
  </si>
  <si>
    <t>EMU</t>
  </si>
  <si>
    <t>Eritrea</t>
  </si>
  <si>
    <t>ERI</t>
  </si>
  <si>
    <t>ESP</t>
  </si>
  <si>
    <t>EST</t>
  </si>
  <si>
    <t>ETH</t>
  </si>
  <si>
    <t>European Union</t>
  </si>
  <si>
    <t>EUU</t>
  </si>
  <si>
    <t>Fragile and conflict affected situations</t>
  </si>
  <si>
    <t>FCS</t>
  </si>
  <si>
    <t>FIN</t>
  </si>
  <si>
    <t>FJI</t>
  </si>
  <si>
    <t>FRA</t>
  </si>
  <si>
    <t>Faroe Islands</t>
  </si>
  <si>
    <t>FRO</t>
  </si>
  <si>
    <t>Micronesia, Fed. Sts.</t>
  </si>
  <si>
    <t>FSM</t>
  </si>
  <si>
    <t>GAB</t>
  </si>
  <si>
    <t>GBR</t>
  </si>
  <si>
    <t>GEO</t>
  </si>
  <si>
    <t>GHA</t>
  </si>
  <si>
    <t>Gibraltar</t>
  </si>
  <si>
    <t>GIB</t>
  </si>
  <si>
    <t>GIN</t>
  </si>
  <si>
    <t>Gambia, The</t>
  </si>
  <si>
    <t>GMB</t>
  </si>
  <si>
    <t>Guinea-Bissau</t>
  </si>
  <si>
    <t>GNB</t>
  </si>
  <si>
    <t>Equatorial Guinea</t>
  </si>
  <si>
    <t>GNQ</t>
  </si>
  <si>
    <t>GRC</t>
  </si>
  <si>
    <t>GRD</t>
  </si>
  <si>
    <t>Greenland</t>
  </si>
  <si>
    <t>GRL</t>
  </si>
  <si>
    <t>GTM</t>
  </si>
  <si>
    <t>Guam</t>
  </si>
  <si>
    <t>GUM</t>
  </si>
  <si>
    <t>GUY</t>
  </si>
  <si>
    <t>High income</t>
  </si>
  <si>
    <t>HIC</t>
  </si>
  <si>
    <t>Hong Kong SAR, China</t>
  </si>
  <si>
    <t>HKG</t>
  </si>
  <si>
    <t>HND</t>
  </si>
  <si>
    <t>Heavily indebted poor countries (HIPC)</t>
  </si>
  <si>
    <t>HPC</t>
  </si>
  <si>
    <t>HRV</t>
  </si>
  <si>
    <t>Haiti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</si>
  <si>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</si>
  <si>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</si>
  <si>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</si>
  <si>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</si>
  <si>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</si>
  <si>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</si>
  <si>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</si>
  <si>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</si>
  <si>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</si>
  <si>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</si>
  <si>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IDN</t>
  </si>
  <si>
    <t>IDA only</t>
  </si>
  <si>
    <t>IDX</t>
  </si>
  <si>
    <t>Isle of Man</t>
  </si>
  <si>
    <t>IMN</t>
  </si>
  <si>
    <t>IND</t>
  </si>
  <si>
    <t>Not classified</t>
  </si>
  <si>
    <t>INX</t>
  </si>
  <si>
    <t>IRL</t>
  </si>
  <si>
    <t>Iran, Islamic Rep.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</si>
  <si>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</si>
  <si>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</si>
  <si>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</si>
  <si>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</si>
  <si>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</si>
  <si>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</si>
  <si>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</si>
  <si>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</si>
  <si>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</si>
  <si>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</si>
  <si>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Kyrgyz Republic</t>
  </si>
  <si>
    <t>KGZ</t>
  </si>
  <si>
    <t>KHM</t>
  </si>
  <si>
    <t>Kiribati</t>
  </si>
  <si>
    <t>KIR</t>
  </si>
  <si>
    <t>KNA</t>
  </si>
  <si>
    <t>Korea, Rep.</t>
  </si>
  <si>
    <t>KOR</t>
  </si>
  <si>
    <t>KWT</t>
  </si>
  <si>
    <t>Latin America &amp; Caribbean (excluding high income)</t>
  </si>
  <si>
    <t>LAC</t>
  </si>
  <si>
    <t>Lao PDR</t>
  </si>
  <si>
    <t>LAO</t>
  </si>
  <si>
    <t>LBN</t>
  </si>
  <si>
    <t>Liberia</t>
  </si>
  <si>
    <t>LBR</t>
  </si>
  <si>
    <t>LBY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</si>
  <si>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</si>
  <si>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</si>
  <si>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</si>
  <si>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</si>
  <si>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</si>
  <si>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</si>
  <si>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</si>
  <si>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</si>
  <si>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</si>
  <si>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</si>
  <si>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</si>
  <si>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</si>
  <si>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</si>
  <si>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</si>
  <si>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</si>
  <si>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</si>
  <si>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</si>
  <si>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</si>
  <si>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LTU</t>
  </si>
  <si>
    <t>LUX</t>
  </si>
  <si>
    <t>LVA</t>
  </si>
  <si>
    <t>Macao SAR, China</t>
  </si>
  <si>
    <t>MAC</t>
  </si>
  <si>
    <t>St. Martin (French part)</t>
  </si>
  <si>
    <t>MAF</t>
  </si>
  <si>
    <t>MAR</t>
  </si>
  <si>
    <t>Monaco</t>
  </si>
  <si>
    <t>MCO</t>
  </si>
  <si>
    <t>MDA</t>
  </si>
  <si>
    <t>Madagascar</t>
  </si>
  <si>
    <t>MDG</t>
  </si>
  <si>
    <t>MDV</t>
  </si>
  <si>
    <t>Middle East &amp; North Africa</t>
  </si>
  <si>
    <t>MEA</t>
  </si>
  <si>
    <t>MEX</t>
  </si>
  <si>
    <t>Marshall Islands</t>
  </si>
  <si>
    <t>MHL</t>
  </si>
  <si>
    <t>Middle income</t>
  </si>
  <si>
    <t>MIC</t>
  </si>
  <si>
    <t>MKD</t>
  </si>
  <si>
    <t>Mali</t>
  </si>
  <si>
    <t>MLI</t>
  </si>
  <si>
    <t>MLT</t>
  </si>
  <si>
    <t>MMR</t>
  </si>
  <si>
    <t>Middle East &amp; North Africa (excluding high income)</t>
  </si>
  <si>
    <t>MNA</t>
  </si>
  <si>
    <t>MNE</t>
  </si>
  <si>
    <t>MNG</t>
  </si>
  <si>
    <t>Northern Mariana Islands</t>
  </si>
  <si>
    <t>MNP</t>
  </si>
  <si>
    <t>MOZ</t>
  </si>
  <si>
    <t>Mauritania</t>
  </si>
  <si>
    <t>MRT</t>
  </si>
  <si>
    <t>MUS</t>
  </si>
  <si>
    <t>MWI</t>
  </si>
  <si>
    <t>MYS</t>
  </si>
  <si>
    <t>North America</t>
  </si>
  <si>
    <t>NAC</t>
  </si>
  <si>
    <t>NAM</t>
  </si>
  <si>
    <t>New Caledonia</t>
  </si>
  <si>
    <t>NCL</t>
  </si>
  <si>
    <t>Niger</t>
  </si>
  <si>
    <t>NER</t>
  </si>
  <si>
    <t>NGA</t>
  </si>
  <si>
    <t>NIC</t>
  </si>
  <si>
    <t>NLD</t>
  </si>
  <si>
    <t>NOR</t>
  </si>
  <si>
    <t>NPL</t>
  </si>
  <si>
    <t>Nauru</t>
  </si>
  <si>
    <t>NRU</t>
  </si>
  <si>
    <t>NZL</t>
  </si>
  <si>
    <t>OECD members</t>
  </si>
  <si>
    <t>OED</t>
  </si>
  <si>
    <t>OMN</t>
  </si>
  <si>
    <t>Other small states</t>
  </si>
  <si>
    <t>OSS</t>
  </si>
  <si>
    <t>PAK</t>
  </si>
  <si>
    <t>PAN</t>
  </si>
  <si>
    <t>PER</t>
  </si>
  <si>
    <t>PHL</t>
  </si>
  <si>
    <t>Palau</t>
  </si>
  <si>
    <t>PLW</t>
  </si>
  <si>
    <t>PNG</t>
  </si>
  <si>
    <t>POL</t>
  </si>
  <si>
    <t>Pre-demographic dividend</t>
  </si>
  <si>
    <t>PRE</t>
  </si>
  <si>
    <t>PRI</t>
  </si>
  <si>
    <t>Korea, Dem. People's Rep.</t>
  </si>
  <si>
    <t>PRK</t>
  </si>
  <si>
    <t>PRT</t>
  </si>
  <si>
    <t>PRY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</si>
  <si>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</si>
  <si>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</si>
  <si>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</si>
  <si>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</si>
  <si>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</si>
  <si>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</si>
  <si>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</si>
  <si>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</t>
  </si>
  <si>
    <t>ROU</t>
  </si>
  <si>
    <t>RUS</t>
  </si>
  <si>
    <t>RWA</t>
  </si>
  <si>
    <t>South Asia</t>
  </si>
  <si>
    <t>SAS</t>
  </si>
  <si>
    <t>SAU</t>
  </si>
  <si>
    <t>Sudan</t>
  </si>
  <si>
    <t>SDN</t>
  </si>
  <si>
    <t>Senegal</t>
  </si>
  <si>
    <t>SEN</t>
  </si>
  <si>
    <t>SGP</t>
  </si>
  <si>
    <t>SLB</t>
  </si>
  <si>
    <t>Sierra Leone</t>
  </si>
  <si>
    <t>SLE</t>
  </si>
  <si>
    <t>SLV</t>
  </si>
  <si>
    <t>San Marino</t>
  </si>
  <si>
    <t>SMR</t>
  </si>
  <si>
    <t>Somalia</t>
  </si>
  <si>
    <t>SOM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</si>
  <si>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</si>
  <si>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</si>
  <si>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</si>
  <si>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</si>
  <si>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</si>
  <si>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</si>
  <si>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</si>
  <si>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</si>
  <si>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</si>
  <si>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</si>
  <si>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</si>
  <si>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</si>
  <si>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</si>
  <si>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</si>
  <si>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</si>
  <si>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SVN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</si>
  <si>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</si>
  <si>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</si>
  <si>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</si>
  <si>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</si>
  <si>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</si>
  <si>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</si>
  <si>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</si>
  <si>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</si>
  <si>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</si>
  <si>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</si>
  <si>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</si>
  <si>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</si>
  <si>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</si>
  <si>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</si>
  <si>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</si>
  <si>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</si>
  <si>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</si>
  <si>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</si>
  <si>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</si>
  <si>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</si>
  <si>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</si>
  <si>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</si>
  <si>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</si>
  <si>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</si>
  <si>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</si>
  <si>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</si>
  <si>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</si>
  <si>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</si>
  <si>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</t>
  </si>
  <si>
    <t>South Asia (IDA &amp; IBRD)</t>
  </si>
  <si>
    <t>TSA</t>
  </si>
  <si>
    <t>Sub-Saharan Africa (IDA &amp; IBRD countries)</t>
  </si>
  <si>
    <t>TSS</t>
  </si>
  <si>
    <t>TTO</t>
  </si>
  <si>
    <t>TUN</t>
  </si>
  <si>
    <t>Turkiye</t>
  </si>
  <si>
    <t>TUR</t>
  </si>
  <si>
    <t>Tuvalu</t>
  </si>
  <si>
    <t>TUV</t>
  </si>
  <si>
    <t>TZA</t>
  </si>
  <si>
    <t>UGA</t>
  </si>
  <si>
    <t>UKR</t>
  </si>
  <si>
    <t>Upper middle income</t>
  </si>
  <si>
    <t>UMC</t>
  </si>
  <si>
    <t>URY</t>
  </si>
  <si>
    <t>USA</t>
  </si>
  <si>
    <t>UZB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</si>
  <si>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</si>
  <si>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</si>
  <si>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</si>
  <si>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</si>
  <si>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</si>
  <si>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</si>
  <si>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</si>
  <si>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</si>
  <si>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</si>
  <si>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VUT</t>
  </si>
  <si>
    <t>World</t>
  </si>
  <si>
    <t>WLD</t>
  </si>
  <si>
    <t>WSM</t>
  </si>
  <si>
    <t>Kosovo</t>
  </si>
  <si>
    <t>XKX</t>
  </si>
  <si>
    <t>Yemen, Rep.</t>
  </si>
  <si>
    <t>YEM</t>
  </si>
  <si>
    <t>ZAF</t>
  </si>
  <si>
    <t>ZMB</t>
  </si>
  <si>
    <t>ZWE</t>
  </si>
  <si>
    <t>Worldbank</t>
  </si>
  <si>
    <t>GDP per capita</t>
  </si>
  <si>
    <t>Taiwan (China)</t>
  </si>
  <si>
    <t>Mortgage loans as a share of total loans</t>
  </si>
  <si>
    <t>Year</t>
  </si>
  <si>
    <t>Country #</t>
  </si>
  <si>
    <t>Year #</t>
  </si>
  <si>
    <t>Price to Rent</t>
  </si>
  <si>
    <t>Affordability index</t>
  </si>
  <si>
    <t>Mortgage loan share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</si>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</sst>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5"/>
      <color rgb="FF2E6E9E"/>
      <name val="Arial"/>
      <family val="2"/>
      <charset val="204"/>
    </font>
    <font>
      <sz val="14"/>
      <color rgb="FF000000"/>
      <name val="Arial"/>
      <family val="2"/>
      <charset val="204"/>
    </font>
    <font>
      <b/>
      <sz val="10"/>
      <color rgb="FF2E6E9E"/>
      <name val="Arial"/>
      <family val="2"/>
      <charset val="204"/>
    </font>
    <font>
      <sz val="10"/>
      <color theme="1"/>
      <name val="Aptos Narrow"/>
      <family val="2"/>
      <scheme val="minor"/>
    </font>
    <font>
      <sz val="10"/>
      <color rgb="FF000000"/>
      <name val="Arial"/>
      <family val="2"/>
      <charset val="204"/>
    </font>
    <font>
      <u/>
      <sz val="11"/>
      <color theme="10"/>
      <name val="Aptos Narrow"/>
      <family val="2"/>
      <scheme val="minor"/>
    </font>
    <font>
      <sz val="10"/>
      <color rgb="FF000000"/>
      <name val="Lucida Sans Unicode"/>
      <family val="2"/>
      <charset val="204"/>
    </font>
    <font>
      <sz val="9.75"/>
      <color rgb="FF000000"/>
      <name val="Arial"/>
      <family val="2"/>
      <charset val="204"/>
    </font>
    <font>
      <sz val="8"/>
      <name val="Aptos Narrow"/>
      <family val="2"/>
      <scheme val="minor"/>
    </font>
    <font>
      <sz val="11"/>
      <color theme="1"/>
      <name val="Aptos Narrow"/>
      <family val="2"/>
      <charset val="204"/>
      <scheme val="minor"/>
    </font>
    <font>
      <b/>
      <sz val="14"/>
      <color rgb="FF2E6E9E"/>
      <name val="Arial"/>
      <family val="2"/>
      <charset val="204"/>
    </font>
    <font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FEFF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8" fillId="0" borderId="0"/>
    <xf numFmtId="0" fontId="11" fillId="0" borderId="0"/>
  </cellStyleXfs>
  <cellXfs count="3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/>
    <xf numFmtId="0" fontId="6" fillId="3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6" fillId="3" borderId="0" xfId="0" applyFont="1" applyFill="1" applyAlignment="1">
      <alignment horizontal="right" vertical="center" wrapText="1"/>
    </xf>
    <xf numFmtId="0" fontId="6" fillId="5" borderId="0" xfId="0" applyFont="1" applyFill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5" borderId="0" xfId="0" applyFont="1" applyFill="1" applyAlignment="1">
      <alignment horizontal="right" vertical="center" wrapText="1"/>
    </xf>
    <xf numFmtId="0" fontId="6" fillId="4" borderId="0" xfId="0" applyFont="1" applyFill="1" applyAlignment="1">
      <alignment horizontal="right" vertical="center" wrapText="1"/>
    </xf>
    <xf numFmtId="0" fontId="6" fillId="6" borderId="0" xfId="0" applyFont="1" applyFill="1" applyAlignment="1">
      <alignment horizontal="right" vertical="center" wrapText="1"/>
    </xf>
    <xf numFmtId="0" fontId="1" fillId="0" borderId="0" xfId="0" applyFont="1"/>
    <xf numFmtId="0" fontId="7" fillId="3" borderId="0" xfId="1" applyFill="1" applyAlignment="1">
      <alignment vertical="center"/>
    </xf>
    <xf numFmtId="0" fontId="3" fillId="4" borderId="0" xfId="0" applyFont="1" applyFill="1" applyAlignment="1">
      <alignment horizontal="right" vertical="center"/>
    </xf>
    <xf numFmtId="0" fontId="7" fillId="5" borderId="0" xfId="1" applyFill="1" applyAlignment="1">
      <alignment vertical="center"/>
    </xf>
    <xf numFmtId="0" fontId="3" fillId="6" borderId="0" xfId="0" applyFont="1" applyFill="1" applyAlignment="1">
      <alignment horizontal="right" vertical="center"/>
    </xf>
    <xf numFmtId="0" fontId="8" fillId="0" borderId="0" xfId="2" applyAlignment="1">
      <alignment vertical="center" wrapText="1"/>
    </xf>
    <xf numFmtId="2" fontId="9" fillId="0" borderId="0" xfId="2" applyNumberFormat="1" applyFont="1" applyAlignment="1">
      <alignment horizontal="left" vertical="center" wrapText="1"/>
    </xf>
    <xf numFmtId="4" fontId="9" fillId="0" borderId="0" xfId="2" applyNumberFormat="1" applyFont="1" applyAlignment="1">
      <alignment horizontal="right" vertical="center" wrapText="1"/>
    </xf>
    <xf numFmtId="4" fontId="9" fillId="7" borderId="0" xfId="2" applyNumberFormat="1" applyFont="1" applyFill="1" applyAlignment="1">
      <alignment horizontal="right" vertical="center" wrapText="1"/>
    </xf>
    <xf numFmtId="4" fontId="8" fillId="0" borderId="0" xfId="2" applyNumberFormat="1" applyAlignment="1">
      <alignment vertical="center" wrapText="1"/>
    </xf>
    <xf numFmtId="0" fontId="11" fillId="0" borderId="0" xfId="3"/>
    <xf numFmtId="14" fontId="11" fillId="0" borderId="0" xfId="3" applyNumberFormat="1"/>
    <xf numFmtId="0" fontId="12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3" fillId="6" borderId="0" xfId="0" applyFont="1" applyFill="1" applyAlignment="1">
      <alignment horizontal="right" vertical="center" wrapText="1"/>
    </xf>
    <xf numFmtId="0" fontId="3" fillId="5" borderId="0" xfId="0" applyFont="1" applyFill="1" applyAlignment="1">
      <alignment horizontal="right" vertical="center" wrapText="1"/>
    </xf>
    <xf numFmtId="0" fontId="9" fillId="0" borderId="0" xfId="2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3" fillId="0" borderId="0" xfId="0" applyFont="1"/>
  </cellXfs>
  <cellStyles count="4">
    <cellStyle name="Hyperlink" xfId="1" builtinId="8"/>
    <cellStyle name="Normal" xfId="0" builtinId="0"/>
    <cellStyle name="Normal 2" xfId="2" xr:uid="{726FE618-D99D-4B89-90BF-382F93A410BC}"/>
    <cellStyle name="Normal 3" xfId="3" xr:uid="{24EFC16A-6B9B-4BFF-89D0-B07FAE9D7F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'2025'!$C$2:$C$105</c:f>
              <c:numCache>
                <c:formatCode>General</c:formatCode>
                <c:ptCount val="104"/>
                <c:pt idx="0">
                  <c:v>15.3</c:v>
                </c:pt>
                <c:pt idx="1">
                  <c:v>16.7</c:v>
                </c:pt>
                <c:pt idx="2">
                  <c:v>17.7</c:v>
                </c:pt>
                <c:pt idx="3">
                  <c:v>19.399999999999999</c:v>
                </c:pt>
                <c:pt idx="4">
                  <c:v>8.1</c:v>
                </c:pt>
                <c:pt idx="5">
                  <c:v>11.5</c:v>
                </c:pt>
                <c:pt idx="6">
                  <c:v>15.6</c:v>
                </c:pt>
                <c:pt idx="7">
                  <c:v>12.8</c:v>
                </c:pt>
                <c:pt idx="8">
                  <c:v>12.8</c:v>
                </c:pt>
                <c:pt idx="9">
                  <c:v>6.8</c:v>
                </c:pt>
                <c:pt idx="10">
                  <c:v>12</c:v>
                </c:pt>
                <c:pt idx="11">
                  <c:v>13.2</c:v>
                </c:pt>
                <c:pt idx="12">
                  <c:v>15.2</c:v>
                </c:pt>
                <c:pt idx="13">
                  <c:v>9.3000000000000007</c:v>
                </c:pt>
                <c:pt idx="14">
                  <c:v>46.6</c:v>
                </c:pt>
                <c:pt idx="15">
                  <c:v>10.199999999999999</c:v>
                </c:pt>
                <c:pt idx="16">
                  <c:v>15.6</c:v>
                </c:pt>
                <c:pt idx="17">
                  <c:v>28.5</c:v>
                </c:pt>
                <c:pt idx="18">
                  <c:v>18.100000000000001</c:v>
                </c:pt>
                <c:pt idx="19">
                  <c:v>10.3</c:v>
                </c:pt>
                <c:pt idx="20">
                  <c:v>12.8</c:v>
                </c:pt>
                <c:pt idx="21">
                  <c:v>48</c:v>
                </c:pt>
                <c:pt idx="22">
                  <c:v>8.1999999999999993</c:v>
                </c:pt>
                <c:pt idx="23">
                  <c:v>13.5</c:v>
                </c:pt>
                <c:pt idx="24">
                  <c:v>6.5</c:v>
                </c:pt>
                <c:pt idx="25">
                  <c:v>16.5</c:v>
                </c:pt>
                <c:pt idx="26">
                  <c:v>11.9</c:v>
                </c:pt>
                <c:pt idx="27">
                  <c:v>18.2</c:v>
                </c:pt>
                <c:pt idx="28">
                  <c:v>17.5</c:v>
                </c:pt>
                <c:pt idx="29">
                  <c:v>11.4</c:v>
                </c:pt>
                <c:pt idx="30">
                  <c:v>47.1</c:v>
                </c:pt>
                <c:pt idx="31">
                  <c:v>8</c:v>
                </c:pt>
                <c:pt idx="32">
                  <c:v>10.3</c:v>
                </c:pt>
                <c:pt idx="33">
                  <c:v>12.7</c:v>
                </c:pt>
                <c:pt idx="34">
                  <c:v>8.9</c:v>
                </c:pt>
                <c:pt idx="35">
                  <c:v>13</c:v>
                </c:pt>
                <c:pt idx="36">
                  <c:v>29.1</c:v>
                </c:pt>
                <c:pt idx="37">
                  <c:v>13</c:v>
                </c:pt>
                <c:pt idx="38">
                  <c:v>6.7</c:v>
                </c:pt>
                <c:pt idx="39">
                  <c:v>10.9</c:v>
                </c:pt>
                <c:pt idx="40">
                  <c:v>14.9</c:v>
                </c:pt>
                <c:pt idx="41">
                  <c:v>19.7</c:v>
                </c:pt>
                <c:pt idx="42">
                  <c:v>8.4</c:v>
                </c:pt>
                <c:pt idx="43">
                  <c:v>6.7</c:v>
                </c:pt>
                <c:pt idx="44">
                  <c:v>13.7</c:v>
                </c:pt>
                <c:pt idx="45">
                  <c:v>9.5</c:v>
                </c:pt>
                <c:pt idx="46">
                  <c:v>12.2</c:v>
                </c:pt>
                <c:pt idx="47">
                  <c:v>7</c:v>
                </c:pt>
                <c:pt idx="48">
                  <c:v>9.9</c:v>
                </c:pt>
                <c:pt idx="49">
                  <c:v>13.7</c:v>
                </c:pt>
                <c:pt idx="50">
                  <c:v>7.3</c:v>
                </c:pt>
                <c:pt idx="51">
                  <c:v>13.9</c:v>
                </c:pt>
                <c:pt idx="52">
                  <c:v>8.6</c:v>
                </c:pt>
                <c:pt idx="53">
                  <c:v>15</c:v>
                </c:pt>
                <c:pt idx="54">
                  <c:v>12.4</c:v>
                </c:pt>
                <c:pt idx="55">
                  <c:v>8.6</c:v>
                </c:pt>
                <c:pt idx="56">
                  <c:v>8.6999999999999993</c:v>
                </c:pt>
                <c:pt idx="57">
                  <c:v>11.2</c:v>
                </c:pt>
                <c:pt idx="58">
                  <c:v>18.5</c:v>
                </c:pt>
                <c:pt idx="59">
                  <c:v>11.8</c:v>
                </c:pt>
                <c:pt idx="60">
                  <c:v>13.3</c:v>
                </c:pt>
                <c:pt idx="61">
                  <c:v>12.9</c:v>
                </c:pt>
                <c:pt idx="62">
                  <c:v>13.4</c:v>
                </c:pt>
                <c:pt idx="63">
                  <c:v>32.1</c:v>
                </c:pt>
                <c:pt idx="64">
                  <c:v>7.7</c:v>
                </c:pt>
                <c:pt idx="65">
                  <c:v>7.3</c:v>
                </c:pt>
                <c:pt idx="66">
                  <c:v>12.3</c:v>
                </c:pt>
                <c:pt idx="67">
                  <c:v>8.4</c:v>
                </c:pt>
                <c:pt idx="68">
                  <c:v>3.1</c:v>
                </c:pt>
                <c:pt idx="69">
                  <c:v>14.3</c:v>
                </c:pt>
                <c:pt idx="70">
                  <c:v>6.6</c:v>
                </c:pt>
                <c:pt idx="71">
                  <c:v>11.2</c:v>
                </c:pt>
                <c:pt idx="72">
                  <c:v>18.399999999999999</c:v>
                </c:pt>
                <c:pt idx="73">
                  <c:v>22.2</c:v>
                </c:pt>
                <c:pt idx="74">
                  <c:v>11</c:v>
                </c:pt>
                <c:pt idx="75">
                  <c:v>14.7</c:v>
                </c:pt>
                <c:pt idx="76">
                  <c:v>4.2</c:v>
                </c:pt>
                <c:pt idx="77">
                  <c:v>5.2</c:v>
                </c:pt>
                <c:pt idx="78">
                  <c:v>10.3</c:v>
                </c:pt>
                <c:pt idx="79">
                  <c:v>14.3</c:v>
                </c:pt>
                <c:pt idx="80">
                  <c:v>3.1</c:v>
                </c:pt>
                <c:pt idx="81">
                  <c:v>16</c:v>
                </c:pt>
                <c:pt idx="82">
                  <c:v>23.2</c:v>
                </c:pt>
                <c:pt idx="83">
                  <c:v>14</c:v>
                </c:pt>
                <c:pt idx="84">
                  <c:v>13</c:v>
                </c:pt>
                <c:pt idx="85">
                  <c:v>3.2</c:v>
                </c:pt>
                <c:pt idx="86">
                  <c:v>22.2</c:v>
                </c:pt>
                <c:pt idx="87">
                  <c:v>8.5</c:v>
                </c:pt>
                <c:pt idx="88">
                  <c:v>34.200000000000003</c:v>
                </c:pt>
                <c:pt idx="89">
                  <c:v>7.7</c:v>
                </c:pt>
                <c:pt idx="90">
                  <c:v>11</c:v>
                </c:pt>
                <c:pt idx="91">
                  <c:v>115.1</c:v>
                </c:pt>
                <c:pt idx="92">
                  <c:v>21.3</c:v>
                </c:pt>
                <c:pt idx="93">
                  <c:v>25.2</c:v>
                </c:pt>
                <c:pt idx="94">
                  <c:v>12.2</c:v>
                </c:pt>
                <c:pt idx="95">
                  <c:v>10.7</c:v>
                </c:pt>
                <c:pt idx="96">
                  <c:v>13.6</c:v>
                </c:pt>
                <c:pt idx="97">
                  <c:v>7</c:v>
                </c:pt>
                <c:pt idx="98">
                  <c:v>8.8000000000000007</c:v>
                </c:pt>
                <c:pt idx="99">
                  <c:v>3.3</c:v>
                </c:pt>
                <c:pt idx="100">
                  <c:v>13</c:v>
                </c:pt>
                <c:pt idx="101">
                  <c:v>13.5</c:v>
                </c:pt>
                <c:pt idx="102">
                  <c:v>15.1</c:v>
                </c:pt>
                <c:pt idx="103">
                  <c:v>25.8</c:v>
                </c:pt>
              </c:numCache>
            </c:numRef>
          </c:xVal>
          <c:yVal>
            <c:numRef>
              <c:f>'2025'!$I$2:$I$105</c:f>
              <c:numCache>
                <c:formatCode>General</c:formatCode>
                <c:ptCount val="104"/>
                <c:pt idx="0">
                  <c:v>0.8</c:v>
                </c:pt>
                <c:pt idx="1">
                  <c:v>0.7</c:v>
                </c:pt>
                <c:pt idx="2">
                  <c:v>0.1</c:v>
                </c:pt>
                <c:pt idx="3">
                  <c:v>0.3</c:v>
                </c:pt>
                <c:pt idx="4">
                  <c:v>1.4</c:v>
                </c:pt>
                <c:pt idx="5">
                  <c:v>1.2</c:v>
                </c:pt>
                <c:pt idx="6">
                  <c:v>0.6</c:v>
                </c:pt>
                <c:pt idx="7">
                  <c:v>0.7</c:v>
                </c:pt>
                <c:pt idx="8">
                  <c:v>0.5</c:v>
                </c:pt>
                <c:pt idx="9">
                  <c:v>2.1</c:v>
                </c:pt>
                <c:pt idx="10">
                  <c:v>0.9</c:v>
                </c:pt>
                <c:pt idx="11">
                  <c:v>1</c:v>
                </c:pt>
                <c:pt idx="12">
                  <c:v>0.5</c:v>
                </c:pt>
                <c:pt idx="13">
                  <c:v>1.4</c:v>
                </c:pt>
                <c:pt idx="14">
                  <c:v>0.1</c:v>
                </c:pt>
                <c:pt idx="15">
                  <c:v>1.1000000000000001</c:v>
                </c:pt>
                <c:pt idx="16">
                  <c:v>0.8</c:v>
                </c:pt>
                <c:pt idx="17">
                  <c:v>0.5</c:v>
                </c:pt>
                <c:pt idx="18">
                  <c:v>0.4</c:v>
                </c:pt>
                <c:pt idx="19">
                  <c:v>0.8</c:v>
                </c:pt>
                <c:pt idx="20">
                  <c:v>1</c:v>
                </c:pt>
                <c:pt idx="21">
                  <c:v>0.2</c:v>
                </c:pt>
                <c:pt idx="22">
                  <c:v>1.6</c:v>
                </c:pt>
                <c:pt idx="23">
                  <c:v>0.9</c:v>
                </c:pt>
                <c:pt idx="24">
                  <c:v>2.1</c:v>
                </c:pt>
                <c:pt idx="25">
                  <c:v>0.4</c:v>
                </c:pt>
                <c:pt idx="26">
                  <c:v>0.7</c:v>
                </c:pt>
                <c:pt idx="27">
                  <c:v>0.4</c:v>
                </c:pt>
                <c:pt idx="28">
                  <c:v>0.5</c:v>
                </c:pt>
                <c:pt idx="29">
                  <c:v>1.1000000000000001</c:v>
                </c:pt>
                <c:pt idx="30">
                  <c:v>0.1</c:v>
                </c:pt>
                <c:pt idx="31">
                  <c:v>1.8</c:v>
                </c:pt>
                <c:pt idx="32">
                  <c:v>1.4</c:v>
                </c:pt>
                <c:pt idx="33">
                  <c:v>0.6</c:v>
                </c:pt>
                <c:pt idx="34">
                  <c:v>1.5</c:v>
                </c:pt>
                <c:pt idx="35">
                  <c:v>1</c:v>
                </c:pt>
                <c:pt idx="36">
                  <c:v>0.5</c:v>
                </c:pt>
                <c:pt idx="37">
                  <c:v>0.8</c:v>
                </c:pt>
                <c:pt idx="38">
                  <c:v>1.3</c:v>
                </c:pt>
                <c:pt idx="39">
                  <c:v>0.8</c:v>
                </c:pt>
                <c:pt idx="40">
                  <c:v>0.6</c:v>
                </c:pt>
                <c:pt idx="41">
                  <c:v>0.2</c:v>
                </c:pt>
                <c:pt idx="42">
                  <c:v>1.2</c:v>
                </c:pt>
                <c:pt idx="43">
                  <c:v>2</c:v>
                </c:pt>
                <c:pt idx="44">
                  <c:v>0.9</c:v>
                </c:pt>
                <c:pt idx="45">
                  <c:v>1.4</c:v>
                </c:pt>
                <c:pt idx="46">
                  <c:v>1.4</c:v>
                </c:pt>
                <c:pt idx="47">
                  <c:v>1.5</c:v>
                </c:pt>
                <c:pt idx="48">
                  <c:v>0.6</c:v>
                </c:pt>
                <c:pt idx="49">
                  <c:v>1</c:v>
                </c:pt>
                <c:pt idx="50">
                  <c:v>1.6</c:v>
                </c:pt>
                <c:pt idx="51">
                  <c:v>0.4</c:v>
                </c:pt>
                <c:pt idx="52">
                  <c:v>1.6</c:v>
                </c:pt>
                <c:pt idx="53">
                  <c:v>0.5</c:v>
                </c:pt>
                <c:pt idx="54">
                  <c:v>1.1000000000000001</c:v>
                </c:pt>
                <c:pt idx="55">
                  <c:v>1.7</c:v>
                </c:pt>
                <c:pt idx="56">
                  <c:v>1.6</c:v>
                </c:pt>
                <c:pt idx="57">
                  <c:v>1.2</c:v>
                </c:pt>
                <c:pt idx="58">
                  <c:v>0.6</c:v>
                </c:pt>
                <c:pt idx="59">
                  <c:v>0.7</c:v>
                </c:pt>
                <c:pt idx="60">
                  <c:v>0.7</c:v>
                </c:pt>
                <c:pt idx="61">
                  <c:v>0.9</c:v>
                </c:pt>
                <c:pt idx="62">
                  <c:v>0.9</c:v>
                </c:pt>
                <c:pt idx="63">
                  <c:v>0.2</c:v>
                </c:pt>
                <c:pt idx="64">
                  <c:v>1.7</c:v>
                </c:pt>
                <c:pt idx="65">
                  <c:v>1.5</c:v>
                </c:pt>
                <c:pt idx="66">
                  <c:v>1</c:v>
                </c:pt>
                <c:pt idx="67">
                  <c:v>1.6</c:v>
                </c:pt>
                <c:pt idx="68">
                  <c:v>4.0999999999999996</c:v>
                </c:pt>
                <c:pt idx="69">
                  <c:v>0.3</c:v>
                </c:pt>
                <c:pt idx="70">
                  <c:v>1.5</c:v>
                </c:pt>
                <c:pt idx="71">
                  <c:v>1</c:v>
                </c:pt>
                <c:pt idx="72">
                  <c:v>0.5</c:v>
                </c:pt>
                <c:pt idx="73">
                  <c:v>0.5</c:v>
                </c:pt>
                <c:pt idx="74">
                  <c:v>1</c:v>
                </c:pt>
                <c:pt idx="75">
                  <c:v>0.9</c:v>
                </c:pt>
                <c:pt idx="76">
                  <c:v>2.9</c:v>
                </c:pt>
                <c:pt idx="77">
                  <c:v>2.4</c:v>
                </c:pt>
                <c:pt idx="78">
                  <c:v>1.1000000000000001</c:v>
                </c:pt>
                <c:pt idx="79">
                  <c:v>0.5</c:v>
                </c:pt>
                <c:pt idx="80">
                  <c:v>4.2</c:v>
                </c:pt>
                <c:pt idx="81">
                  <c:v>0.7</c:v>
                </c:pt>
                <c:pt idx="82">
                  <c:v>0.6</c:v>
                </c:pt>
                <c:pt idx="83">
                  <c:v>1</c:v>
                </c:pt>
                <c:pt idx="84">
                  <c:v>1.1000000000000001</c:v>
                </c:pt>
                <c:pt idx="85">
                  <c:v>2.4</c:v>
                </c:pt>
                <c:pt idx="86">
                  <c:v>0.6</c:v>
                </c:pt>
                <c:pt idx="87">
                  <c:v>1.7</c:v>
                </c:pt>
                <c:pt idx="88">
                  <c:v>0.2</c:v>
                </c:pt>
                <c:pt idx="89">
                  <c:v>1.7</c:v>
                </c:pt>
                <c:pt idx="90">
                  <c:v>1.4</c:v>
                </c:pt>
                <c:pt idx="91">
                  <c:v>0.1</c:v>
                </c:pt>
                <c:pt idx="92">
                  <c:v>0.8</c:v>
                </c:pt>
                <c:pt idx="93">
                  <c:v>0.5</c:v>
                </c:pt>
                <c:pt idx="94">
                  <c:v>0.7</c:v>
                </c:pt>
                <c:pt idx="95">
                  <c:v>0.2</c:v>
                </c:pt>
                <c:pt idx="96">
                  <c:v>0.4</c:v>
                </c:pt>
                <c:pt idx="97">
                  <c:v>1.9</c:v>
                </c:pt>
                <c:pt idx="98">
                  <c:v>1.3</c:v>
                </c:pt>
                <c:pt idx="99">
                  <c:v>3.3</c:v>
                </c:pt>
                <c:pt idx="100">
                  <c:v>0.9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8-4539-BA35-C11D0DA2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24384"/>
        <c:axId val="259512864"/>
      </c:scatterChart>
      <c:valAx>
        <c:axId val="2595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12864"/>
        <c:crosses val="autoZero"/>
        <c:crossBetween val="midCat"/>
      </c:valAx>
      <c:valAx>
        <c:axId val="2595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2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Final!$E$3:$E$66</c:f>
              <c:numCache>
                <c:formatCode>General</c:formatCode>
                <c:ptCount val="64"/>
                <c:pt idx="0">
                  <c:v>0.8</c:v>
                </c:pt>
                <c:pt idx="1">
                  <c:v>0.1</c:v>
                </c:pt>
                <c:pt idx="2">
                  <c:v>0.3</c:v>
                </c:pt>
                <c:pt idx="3">
                  <c:v>1.4</c:v>
                </c:pt>
                <c:pt idx="4">
                  <c:v>1.2</c:v>
                </c:pt>
                <c:pt idx="5">
                  <c:v>0.6</c:v>
                </c:pt>
                <c:pt idx="6">
                  <c:v>0.7</c:v>
                </c:pt>
                <c:pt idx="7">
                  <c:v>0.5</c:v>
                </c:pt>
                <c:pt idx="8">
                  <c:v>2.1</c:v>
                </c:pt>
                <c:pt idx="9">
                  <c:v>0.9</c:v>
                </c:pt>
                <c:pt idx="10">
                  <c:v>0.5</c:v>
                </c:pt>
                <c:pt idx="11">
                  <c:v>1.4</c:v>
                </c:pt>
                <c:pt idx="12">
                  <c:v>1.1000000000000001</c:v>
                </c:pt>
                <c:pt idx="13">
                  <c:v>0.5</c:v>
                </c:pt>
                <c:pt idx="14">
                  <c:v>0.8</c:v>
                </c:pt>
                <c:pt idx="15">
                  <c:v>1</c:v>
                </c:pt>
                <c:pt idx="16">
                  <c:v>1.6</c:v>
                </c:pt>
                <c:pt idx="17">
                  <c:v>0.9</c:v>
                </c:pt>
                <c:pt idx="18">
                  <c:v>2.1</c:v>
                </c:pt>
                <c:pt idx="19">
                  <c:v>0.4</c:v>
                </c:pt>
                <c:pt idx="20">
                  <c:v>0.7</c:v>
                </c:pt>
                <c:pt idx="21">
                  <c:v>1.1000000000000001</c:v>
                </c:pt>
                <c:pt idx="22">
                  <c:v>1.8</c:v>
                </c:pt>
                <c:pt idx="23">
                  <c:v>1.4</c:v>
                </c:pt>
                <c:pt idx="24">
                  <c:v>0.6</c:v>
                </c:pt>
                <c:pt idx="25">
                  <c:v>1.5</c:v>
                </c:pt>
                <c:pt idx="26">
                  <c:v>1</c:v>
                </c:pt>
                <c:pt idx="27">
                  <c:v>0.8</c:v>
                </c:pt>
                <c:pt idx="28">
                  <c:v>1.3</c:v>
                </c:pt>
                <c:pt idx="29">
                  <c:v>0.8</c:v>
                </c:pt>
                <c:pt idx="30">
                  <c:v>0.6</c:v>
                </c:pt>
                <c:pt idx="31">
                  <c:v>2</c:v>
                </c:pt>
                <c:pt idx="32">
                  <c:v>0.9</c:v>
                </c:pt>
                <c:pt idx="33">
                  <c:v>1.4</c:v>
                </c:pt>
                <c:pt idx="34">
                  <c:v>1.5</c:v>
                </c:pt>
                <c:pt idx="35">
                  <c:v>0.6</c:v>
                </c:pt>
                <c:pt idx="36">
                  <c:v>1.6</c:v>
                </c:pt>
                <c:pt idx="37">
                  <c:v>1.1000000000000001</c:v>
                </c:pt>
                <c:pt idx="38">
                  <c:v>1.7</c:v>
                </c:pt>
                <c:pt idx="39">
                  <c:v>1.6</c:v>
                </c:pt>
                <c:pt idx="40">
                  <c:v>1.2</c:v>
                </c:pt>
                <c:pt idx="41">
                  <c:v>0.6</c:v>
                </c:pt>
                <c:pt idx="42">
                  <c:v>0.7</c:v>
                </c:pt>
                <c:pt idx="43">
                  <c:v>0.9</c:v>
                </c:pt>
                <c:pt idx="44">
                  <c:v>0.9</c:v>
                </c:pt>
                <c:pt idx="45">
                  <c:v>0.2</c:v>
                </c:pt>
                <c:pt idx="46">
                  <c:v>1.7</c:v>
                </c:pt>
                <c:pt idx="47">
                  <c:v>1</c:v>
                </c:pt>
                <c:pt idx="48">
                  <c:v>1.6</c:v>
                </c:pt>
                <c:pt idx="49">
                  <c:v>0.3</c:v>
                </c:pt>
                <c:pt idx="50">
                  <c:v>0.5</c:v>
                </c:pt>
                <c:pt idx="51">
                  <c:v>1</c:v>
                </c:pt>
                <c:pt idx="52">
                  <c:v>0.9</c:v>
                </c:pt>
                <c:pt idx="53">
                  <c:v>1.1000000000000001</c:v>
                </c:pt>
                <c:pt idx="54">
                  <c:v>0.5</c:v>
                </c:pt>
                <c:pt idx="55">
                  <c:v>4.2</c:v>
                </c:pt>
                <c:pt idx="56">
                  <c:v>1</c:v>
                </c:pt>
                <c:pt idx="57">
                  <c:v>1.1000000000000001</c:v>
                </c:pt>
                <c:pt idx="58">
                  <c:v>2.4</c:v>
                </c:pt>
                <c:pt idx="59">
                  <c:v>0.6</c:v>
                </c:pt>
                <c:pt idx="60">
                  <c:v>1.7</c:v>
                </c:pt>
                <c:pt idx="61">
                  <c:v>0.2</c:v>
                </c:pt>
                <c:pt idx="62">
                  <c:v>1.7</c:v>
                </c:pt>
                <c:pt idx="63">
                  <c:v>1.4</c:v>
                </c:pt>
              </c:numCache>
            </c:numRef>
          </c:xVal>
          <c:yVal>
            <c:numRef>
              <c:f>Final!$F$3:$F$66</c:f>
              <c:numCache>
                <c:formatCode>General</c:formatCode>
                <c:ptCount val="64"/>
                <c:pt idx="0">
                  <c:v>2770.39</c:v>
                </c:pt>
                <c:pt idx="1">
                  <c:v>2220.2199999999998</c:v>
                </c:pt>
                <c:pt idx="2">
                  <c:v>3348.93</c:v>
                </c:pt>
                <c:pt idx="3">
                  <c:v>6427</c:v>
                </c:pt>
                <c:pt idx="4">
                  <c:v>7133.81</c:v>
                </c:pt>
                <c:pt idx="5">
                  <c:v>1948.53</c:v>
                </c:pt>
                <c:pt idx="6">
                  <c:v>746.86</c:v>
                </c:pt>
                <c:pt idx="7">
                  <c:v>1727.44</c:v>
                </c:pt>
                <c:pt idx="8">
                  <c:v>4027.85</c:v>
                </c:pt>
                <c:pt idx="9">
                  <c:v>1154.3599999999999</c:v>
                </c:pt>
                <c:pt idx="10">
                  <c:v>1498.74</c:v>
                </c:pt>
                <c:pt idx="11">
                  <c:v>2319.5300000000002</c:v>
                </c:pt>
                <c:pt idx="12">
                  <c:v>6406.61</c:v>
                </c:pt>
                <c:pt idx="13">
                  <c:v>6760.19</c:v>
                </c:pt>
                <c:pt idx="14">
                  <c:v>2676.67</c:v>
                </c:pt>
                <c:pt idx="15">
                  <c:v>4233.22</c:v>
                </c:pt>
                <c:pt idx="16">
                  <c:v>3364.41</c:v>
                </c:pt>
                <c:pt idx="17">
                  <c:v>4925.68</c:v>
                </c:pt>
                <c:pt idx="18">
                  <c:v>5397.51</c:v>
                </c:pt>
                <c:pt idx="19">
                  <c:v>1496.58</c:v>
                </c:pt>
                <c:pt idx="20">
                  <c:v>1160.51</c:v>
                </c:pt>
                <c:pt idx="21">
                  <c:v>4434.42</c:v>
                </c:pt>
                <c:pt idx="22">
                  <c:v>5381.75</c:v>
                </c:pt>
                <c:pt idx="23">
                  <c:v>6261.47</c:v>
                </c:pt>
                <c:pt idx="24">
                  <c:v>1525.13</c:v>
                </c:pt>
                <c:pt idx="25">
                  <c:v>6039.21</c:v>
                </c:pt>
                <c:pt idx="26">
                  <c:v>3047.65</c:v>
                </c:pt>
                <c:pt idx="27">
                  <c:v>3337.47</c:v>
                </c:pt>
                <c:pt idx="28">
                  <c:v>6818.46</c:v>
                </c:pt>
                <c:pt idx="29">
                  <c:v>1597.06</c:v>
                </c:pt>
                <c:pt idx="30">
                  <c:v>1205.07</c:v>
                </c:pt>
                <c:pt idx="31">
                  <c:v>4624.75</c:v>
                </c:pt>
                <c:pt idx="32">
                  <c:v>8507.4699999999993</c:v>
                </c:pt>
                <c:pt idx="33">
                  <c:v>4048.43</c:v>
                </c:pt>
                <c:pt idx="34">
                  <c:v>1220.6600000000001</c:v>
                </c:pt>
                <c:pt idx="35">
                  <c:v>1345.97</c:v>
                </c:pt>
                <c:pt idx="36">
                  <c:v>2608.7399999999998</c:v>
                </c:pt>
                <c:pt idx="37">
                  <c:v>4262.25</c:v>
                </c:pt>
                <c:pt idx="38">
                  <c:v>11009.22</c:v>
                </c:pt>
                <c:pt idx="39">
                  <c:v>2022.13</c:v>
                </c:pt>
                <c:pt idx="40">
                  <c:v>3887.54</c:v>
                </c:pt>
                <c:pt idx="41">
                  <c:v>3042.15</c:v>
                </c:pt>
                <c:pt idx="42">
                  <c:v>1880.45</c:v>
                </c:pt>
                <c:pt idx="43">
                  <c:v>2612.84</c:v>
                </c:pt>
                <c:pt idx="44">
                  <c:v>1433.05</c:v>
                </c:pt>
                <c:pt idx="45">
                  <c:v>1899.99</c:v>
                </c:pt>
                <c:pt idx="46">
                  <c:v>6032.03</c:v>
                </c:pt>
                <c:pt idx="47">
                  <c:v>1943.19</c:v>
                </c:pt>
                <c:pt idx="48">
                  <c:v>6695.38</c:v>
                </c:pt>
                <c:pt idx="49">
                  <c:v>639.16999999999996</c:v>
                </c:pt>
                <c:pt idx="50">
                  <c:v>2288.3200000000002</c:v>
                </c:pt>
                <c:pt idx="51">
                  <c:v>3925.18</c:v>
                </c:pt>
                <c:pt idx="52">
                  <c:v>3978.96</c:v>
                </c:pt>
                <c:pt idx="53">
                  <c:v>2402.15</c:v>
                </c:pt>
                <c:pt idx="54">
                  <c:v>2101.2600000000002</c:v>
                </c:pt>
                <c:pt idx="55">
                  <c:v>1773.43</c:v>
                </c:pt>
                <c:pt idx="56">
                  <c:v>3919.09</c:v>
                </c:pt>
                <c:pt idx="57">
                  <c:v>4787.72</c:v>
                </c:pt>
                <c:pt idx="58">
                  <c:v>1003.41</c:v>
                </c:pt>
                <c:pt idx="59">
                  <c:v>12959.25</c:v>
                </c:pt>
                <c:pt idx="60">
                  <c:v>3974.06</c:v>
                </c:pt>
                <c:pt idx="61">
                  <c:v>1901.52</c:v>
                </c:pt>
                <c:pt idx="62">
                  <c:v>5920.47</c:v>
                </c:pt>
                <c:pt idx="63">
                  <c:v>16744.18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5-4083-A651-B1E260E70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05152"/>
        <c:axId val="472706592"/>
      </c:scatterChart>
      <c:valAx>
        <c:axId val="47270515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06592"/>
        <c:crosses val="autoZero"/>
        <c:crossBetween val="midCat"/>
      </c:valAx>
      <c:valAx>
        <c:axId val="47270659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P2R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Final!$N$3:$N$74</c:f>
              <c:numCache>
                <c:formatCode>General</c:formatCode>
                <c:ptCount val="72"/>
                <c:pt idx="0">
                  <c:v>9.9621436510438102</c:v>
                </c:pt>
                <c:pt idx="1">
                  <c:v>30082.304524732292</c:v>
                </c:pt>
                <c:pt idx="2">
                  <c:v>21342.514533488593</c:v>
                </c:pt>
                <c:pt idx="3">
                  <c:v>70340.217162223038</c:v>
                </c:pt>
                <c:pt idx="4">
                  <c:v>70296.660764155647</c:v>
                </c:pt>
                <c:pt idx="5">
                  <c:v>23597.837862175715</c:v>
                </c:pt>
                <c:pt idx="6">
                  <c:v>9147.7775066554696</c:v>
                </c:pt>
                <c:pt idx="7">
                  <c:v>30763.019821595743</c:v>
                </c:pt>
                <c:pt idx="8">
                  <c:v>68894.391203190069</c:v>
                </c:pt>
                <c:pt idx="9">
                  <c:v>10925.273051670554</c:v>
                </c:pt>
                <c:pt idx="10">
                  <c:v>21107.282103379126</c:v>
                </c:pt>
                <c:pt idx="11">
                  <c:v>37410.780041516409</c:v>
                </c:pt>
                <c:pt idx="12">
                  <c:v>63419.081740101225</c:v>
                </c:pt>
                <c:pt idx="13">
                  <c:v>24569.286511872593</c:v>
                </c:pt>
                <c:pt idx="14">
                  <c:v>28111.589476128302</c:v>
                </c:pt>
                <c:pt idx="15">
                  <c:v>45485.032983908386</c:v>
                </c:pt>
                <c:pt idx="16">
                  <c:v>57065.87109375</c:v>
                </c:pt>
                <c:pt idx="17">
                  <c:v>53079.893609980725</c:v>
                </c:pt>
                <c:pt idx="18">
                  <c:v>73546.888833711448</c:v>
                </c:pt>
                <c:pt idx="19">
                  <c:v>25624.009772421818</c:v>
                </c:pt>
                <c:pt idx="20">
                  <c:v>16062.016364834086</c:v>
                </c:pt>
                <c:pt idx="21">
                  <c:v>46669.287987602889</c:v>
                </c:pt>
                <c:pt idx="22">
                  <c:v>61574.868199817793</c:v>
                </c:pt>
                <c:pt idx="23">
                  <c:v>58167.144451462729</c:v>
                </c:pt>
                <c:pt idx="24">
                  <c:v>25071.967714720238</c:v>
                </c:pt>
                <c:pt idx="25">
                  <c:v>69027.094569154477</c:v>
                </c:pt>
                <c:pt idx="26">
                  <c:v>41075.534783126393</c:v>
                </c:pt>
                <c:pt idx="27">
                  <c:v>44904.953065033333</c:v>
                </c:pt>
                <c:pt idx="28">
                  <c:v>76159.482328838349</c:v>
                </c:pt>
                <c:pt idx="29">
                  <c:v>10166.24341058346</c:v>
                </c:pt>
                <c:pt idx="30">
                  <c:v>15415.605793469695</c:v>
                </c:pt>
                <c:pt idx="31">
                  <c:v>124578.17543122814</c:v>
                </c:pt>
                <c:pt idx="32">
                  <c:v>54128.281734700176</c:v>
                </c:pt>
                <c:pt idx="33">
                  <c:v>57651.98557186246</c:v>
                </c:pt>
                <c:pt idx="34">
                  <c:v>10391.013613568806</c:v>
                </c:pt>
                <c:pt idx="35">
                  <c:v>38515.183600997727</c:v>
                </c:pt>
                <c:pt idx="36">
                  <c:v>41384.251625580771</c:v>
                </c:pt>
                <c:pt idx="37">
                  <c:v>50783.256400270875</c:v>
                </c:pt>
                <c:pt idx="38">
                  <c:v>139105.96166680739</c:v>
                </c:pt>
                <c:pt idx="39">
                  <c:v>36416.540185309881</c:v>
                </c:pt>
                <c:pt idx="40">
                  <c:v>63255.822989272448</c:v>
                </c:pt>
                <c:pt idx="41">
                  <c:v>29511.227409955336</c:v>
                </c:pt>
                <c:pt idx="42">
                  <c:v>24766.608349817699</c:v>
                </c:pt>
                <c:pt idx="43">
                  <c:v>30886.595368223323</c:v>
                </c:pt>
                <c:pt idx="44">
                  <c:v>9842.888671875</c:v>
                </c:pt>
                <c:pt idx="45">
                  <c:v>5393.6209021618797</c:v>
                </c:pt>
                <c:pt idx="46">
                  <c:v>78102.924183914947</c:v>
                </c:pt>
                <c:pt idx="47">
                  <c:v>24327.414690129975</c:v>
                </c:pt>
                <c:pt idx="48">
                  <c:v>100667.52928427096</c:v>
                </c:pt>
                <c:pt idx="49">
                  <c:v>6036.6507692380228</c:v>
                </c:pt>
                <c:pt idx="50">
                  <c:v>10988.630041204542</c:v>
                </c:pt>
                <c:pt idx="51">
                  <c:v>46450.106787996971</c:v>
                </c:pt>
                <c:pt idx="52">
                  <c:v>47208.843229236882</c:v>
                </c:pt>
                <c:pt idx="53">
                  <c:v>45658.661441737582</c:v>
                </c:pt>
                <c:pt idx="54">
                  <c:v>44120.14453125</c:v>
                </c:pt>
                <c:pt idx="55">
                  <c:v>61102.915372337993</c:v>
                </c:pt>
                <c:pt idx="56">
                  <c:v>43512.561571465689</c:v>
                </c:pt>
                <c:pt idx="57">
                  <c:v>53812.71449427271</c:v>
                </c:pt>
                <c:pt idx="58">
                  <c:v>15194.199176110569</c:v>
                </c:pt>
                <c:pt idx="59">
                  <c:v>51713.241485754756</c:v>
                </c:pt>
                <c:pt idx="60">
                  <c:v>53092.312438370587</c:v>
                </c:pt>
                <c:pt idx="61">
                  <c:v>14460.741418815747</c:v>
                </c:pt>
                <c:pt idx="62">
                  <c:v>67024.360819912661</c:v>
                </c:pt>
                <c:pt idx="63">
                  <c:v>89314.903151445629</c:v>
                </c:pt>
                <c:pt idx="64">
                  <c:v>23465.063135417349</c:v>
                </c:pt>
                <c:pt idx="65">
                  <c:v>42216.778461383525</c:v>
                </c:pt>
                <c:pt idx="66">
                  <c:v>17630.125</c:v>
                </c:pt>
                <c:pt idx="67">
                  <c:v>76110.384845648281</c:v>
                </c:pt>
                <c:pt idx="68">
                  <c:v>58273.473697230824</c:v>
                </c:pt>
                <c:pt idx="69">
                  <c:v>82769.412211421353</c:v>
                </c:pt>
                <c:pt idx="70">
                  <c:v>34426.602472793871</c:v>
                </c:pt>
                <c:pt idx="71">
                  <c:v>11106.971593478645</c:v>
                </c:pt>
              </c:numCache>
            </c:numRef>
          </c:xVal>
          <c:yVal>
            <c:numRef>
              <c:f>Final!$O$3:$O$74</c:f>
              <c:numCache>
                <c:formatCode>General</c:formatCode>
                <c:ptCount val="72"/>
                <c:pt idx="0">
                  <c:v>21.9</c:v>
                </c:pt>
                <c:pt idx="1">
                  <c:v>23.6</c:v>
                </c:pt>
                <c:pt idx="2">
                  <c:v>18.399999999999999</c:v>
                </c:pt>
                <c:pt idx="3">
                  <c:v>23.4</c:v>
                </c:pt>
                <c:pt idx="4">
                  <c:v>33.799999999999997</c:v>
                </c:pt>
                <c:pt idx="5">
                  <c:v>20</c:v>
                </c:pt>
                <c:pt idx="6">
                  <c:v>33.700000000000003</c:v>
                </c:pt>
                <c:pt idx="7">
                  <c:v>19</c:v>
                </c:pt>
                <c:pt idx="8">
                  <c:v>21.9</c:v>
                </c:pt>
                <c:pt idx="9">
                  <c:v>13.9</c:v>
                </c:pt>
                <c:pt idx="10">
                  <c:v>21</c:v>
                </c:pt>
                <c:pt idx="11">
                  <c:v>22.8</c:v>
                </c:pt>
                <c:pt idx="12">
                  <c:v>24.7</c:v>
                </c:pt>
                <c:pt idx="13">
                  <c:v>62.5</c:v>
                </c:pt>
                <c:pt idx="14">
                  <c:v>15.2</c:v>
                </c:pt>
                <c:pt idx="15">
                  <c:v>28.4</c:v>
                </c:pt>
                <c:pt idx="16">
                  <c:v>14.6</c:v>
                </c:pt>
                <c:pt idx="17">
                  <c:v>29.2</c:v>
                </c:pt>
                <c:pt idx="18">
                  <c:v>23.1</c:v>
                </c:pt>
                <c:pt idx="19">
                  <c:v>15</c:v>
                </c:pt>
                <c:pt idx="20">
                  <c:v>17.100000000000001</c:v>
                </c:pt>
                <c:pt idx="21">
                  <c:v>30.9</c:v>
                </c:pt>
                <c:pt idx="22">
                  <c:v>30.9</c:v>
                </c:pt>
                <c:pt idx="23">
                  <c:v>34.1</c:v>
                </c:pt>
                <c:pt idx="24">
                  <c:v>12.3</c:v>
                </c:pt>
                <c:pt idx="25">
                  <c:v>28.3</c:v>
                </c:pt>
                <c:pt idx="26">
                  <c:v>26.8</c:v>
                </c:pt>
                <c:pt idx="27">
                  <c:v>28.3</c:v>
                </c:pt>
                <c:pt idx="28">
                  <c:v>16.3</c:v>
                </c:pt>
                <c:pt idx="29">
                  <c:v>34.799999999999997</c:v>
                </c:pt>
                <c:pt idx="30">
                  <c:v>16.100000000000001</c:v>
                </c:pt>
                <c:pt idx="31">
                  <c:v>13</c:v>
                </c:pt>
                <c:pt idx="32">
                  <c:v>35.1</c:v>
                </c:pt>
                <c:pt idx="33">
                  <c:v>23.8</c:v>
                </c:pt>
                <c:pt idx="34">
                  <c:v>15.3</c:v>
                </c:pt>
                <c:pt idx="35">
                  <c:v>12.9</c:v>
                </c:pt>
                <c:pt idx="36">
                  <c:v>26</c:v>
                </c:pt>
                <c:pt idx="37">
                  <c:v>29.5</c:v>
                </c:pt>
                <c:pt idx="38">
                  <c:v>28.1</c:v>
                </c:pt>
                <c:pt idx="39">
                  <c:v>26.3</c:v>
                </c:pt>
                <c:pt idx="40">
                  <c:v>18.2</c:v>
                </c:pt>
                <c:pt idx="41">
                  <c:v>30.5</c:v>
                </c:pt>
                <c:pt idx="42">
                  <c:v>13.7</c:v>
                </c:pt>
                <c:pt idx="43">
                  <c:v>17.5</c:v>
                </c:pt>
                <c:pt idx="44">
                  <c:v>19.100000000000001</c:v>
                </c:pt>
                <c:pt idx="45">
                  <c:v>60</c:v>
                </c:pt>
                <c:pt idx="46">
                  <c:v>20</c:v>
                </c:pt>
                <c:pt idx="47">
                  <c:v>28.2</c:v>
                </c:pt>
                <c:pt idx="48">
                  <c:v>27.2</c:v>
                </c:pt>
                <c:pt idx="49">
                  <c:v>22.2</c:v>
                </c:pt>
                <c:pt idx="50">
                  <c:v>33.1</c:v>
                </c:pt>
                <c:pt idx="51">
                  <c:v>24.8</c:v>
                </c:pt>
                <c:pt idx="52">
                  <c:v>17.8</c:v>
                </c:pt>
                <c:pt idx="53">
                  <c:v>24.4</c:v>
                </c:pt>
                <c:pt idx="54">
                  <c:v>22.2</c:v>
                </c:pt>
                <c:pt idx="55">
                  <c:v>15.9</c:v>
                </c:pt>
                <c:pt idx="56">
                  <c:v>29.2</c:v>
                </c:pt>
                <c:pt idx="57">
                  <c:v>26.8</c:v>
                </c:pt>
                <c:pt idx="58">
                  <c:v>9.6999999999999993</c:v>
                </c:pt>
                <c:pt idx="59">
                  <c:v>82.8</c:v>
                </c:pt>
                <c:pt idx="60">
                  <c:v>18.7</c:v>
                </c:pt>
                <c:pt idx="61">
                  <c:v>26.7</c:v>
                </c:pt>
                <c:pt idx="62">
                  <c:v>28.3</c:v>
                </c:pt>
                <c:pt idx="63">
                  <c:v>40.1</c:v>
                </c:pt>
                <c:pt idx="64">
                  <c:v>34</c:v>
                </c:pt>
                <c:pt idx="65">
                  <c:v>15</c:v>
                </c:pt>
                <c:pt idx="66">
                  <c:v>18.7</c:v>
                </c:pt>
                <c:pt idx="67">
                  <c:v>16.2</c:v>
                </c:pt>
                <c:pt idx="68">
                  <c:v>21.7</c:v>
                </c:pt>
                <c:pt idx="69">
                  <c:v>8.6</c:v>
                </c:pt>
                <c:pt idx="70">
                  <c:v>22.5</c:v>
                </c:pt>
                <c:pt idx="71">
                  <c:v>13.2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B-4860-8F88-196A95E4C72D}"/>
            </c:ext>
          </c:extLst>
        </c:ser>
        <c:ser>
          <c:idx val="1"/>
          <c:order val="1"/>
          <c:tx>
            <c:v>P2I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Final!$M$3:$M$74</c:f>
              <c:numCache>
                <c:formatCode>General</c:formatCode>
                <c:ptCount val="72"/>
                <c:pt idx="0">
                  <c:v>21208.210025453442</c:v>
                </c:pt>
                <c:pt idx="1">
                  <c:v>30082.304524732292</c:v>
                </c:pt>
                <c:pt idx="2">
                  <c:v>21342.514533488593</c:v>
                </c:pt>
                <c:pt idx="3">
                  <c:v>70340.217162223038</c:v>
                </c:pt>
                <c:pt idx="4">
                  <c:v>70296.660764155647</c:v>
                </c:pt>
                <c:pt idx="5">
                  <c:v>23597.837862175715</c:v>
                </c:pt>
                <c:pt idx="6">
                  <c:v>9147.7775066554696</c:v>
                </c:pt>
                <c:pt idx="7">
                  <c:v>30763.019821595743</c:v>
                </c:pt>
                <c:pt idx="8">
                  <c:v>68894.391203190069</c:v>
                </c:pt>
                <c:pt idx="9">
                  <c:v>10925.273051670554</c:v>
                </c:pt>
                <c:pt idx="10">
                  <c:v>21107.282103379126</c:v>
                </c:pt>
                <c:pt idx="11">
                  <c:v>37410.780041516409</c:v>
                </c:pt>
                <c:pt idx="12">
                  <c:v>63419.081740101225</c:v>
                </c:pt>
                <c:pt idx="13">
                  <c:v>24569.286511872593</c:v>
                </c:pt>
                <c:pt idx="14">
                  <c:v>28111.589476128302</c:v>
                </c:pt>
                <c:pt idx="15">
                  <c:v>45485.032983908386</c:v>
                </c:pt>
                <c:pt idx="16">
                  <c:v>57065.87109375</c:v>
                </c:pt>
                <c:pt idx="17">
                  <c:v>53079.893609980725</c:v>
                </c:pt>
                <c:pt idx="18">
                  <c:v>73546.888833711448</c:v>
                </c:pt>
                <c:pt idx="19">
                  <c:v>25624.009772421818</c:v>
                </c:pt>
                <c:pt idx="20">
                  <c:v>16062.016364834086</c:v>
                </c:pt>
                <c:pt idx="21">
                  <c:v>46669.287987602889</c:v>
                </c:pt>
                <c:pt idx="22">
                  <c:v>61574.868199817793</c:v>
                </c:pt>
                <c:pt idx="23">
                  <c:v>58167.144451462729</c:v>
                </c:pt>
                <c:pt idx="24">
                  <c:v>25071.967714720238</c:v>
                </c:pt>
                <c:pt idx="25">
                  <c:v>69027.094569154477</c:v>
                </c:pt>
                <c:pt idx="26">
                  <c:v>41075.534783126393</c:v>
                </c:pt>
                <c:pt idx="27">
                  <c:v>44904.953065033333</c:v>
                </c:pt>
                <c:pt idx="28">
                  <c:v>76159.482328838349</c:v>
                </c:pt>
                <c:pt idx="29">
                  <c:v>10166.24341058346</c:v>
                </c:pt>
                <c:pt idx="30">
                  <c:v>15415.605793469695</c:v>
                </c:pt>
                <c:pt idx="31">
                  <c:v>124578.17543122814</c:v>
                </c:pt>
                <c:pt idx="32">
                  <c:v>54128.281734700176</c:v>
                </c:pt>
                <c:pt idx="33">
                  <c:v>57651.98557186246</c:v>
                </c:pt>
                <c:pt idx="34">
                  <c:v>10391.013613568806</c:v>
                </c:pt>
                <c:pt idx="35">
                  <c:v>38515.183600997727</c:v>
                </c:pt>
                <c:pt idx="36">
                  <c:v>41384.251625580771</c:v>
                </c:pt>
                <c:pt idx="37">
                  <c:v>50783.256400270875</c:v>
                </c:pt>
                <c:pt idx="38">
                  <c:v>139105.96166680739</c:v>
                </c:pt>
                <c:pt idx="39">
                  <c:v>36416.540185309881</c:v>
                </c:pt>
                <c:pt idx="40">
                  <c:v>63255.822989272448</c:v>
                </c:pt>
                <c:pt idx="41">
                  <c:v>29511.227409955336</c:v>
                </c:pt>
                <c:pt idx="42">
                  <c:v>24766.608349817699</c:v>
                </c:pt>
                <c:pt idx="43">
                  <c:v>30886.595368223323</c:v>
                </c:pt>
                <c:pt idx="44">
                  <c:v>9842.888671875</c:v>
                </c:pt>
                <c:pt idx="45">
                  <c:v>5393.6209021618797</c:v>
                </c:pt>
                <c:pt idx="46">
                  <c:v>78102.924183914947</c:v>
                </c:pt>
                <c:pt idx="47">
                  <c:v>24327.414690129975</c:v>
                </c:pt>
                <c:pt idx="48">
                  <c:v>100667.52928427096</c:v>
                </c:pt>
                <c:pt idx="49">
                  <c:v>6036.6507692380228</c:v>
                </c:pt>
                <c:pt idx="50">
                  <c:v>10988.630041204542</c:v>
                </c:pt>
                <c:pt idx="51">
                  <c:v>46450.106787996971</c:v>
                </c:pt>
                <c:pt idx="52">
                  <c:v>47208.843229236882</c:v>
                </c:pt>
                <c:pt idx="53">
                  <c:v>45658.661441737582</c:v>
                </c:pt>
                <c:pt idx="54">
                  <c:v>44120.14453125</c:v>
                </c:pt>
                <c:pt idx="55">
                  <c:v>61102.915372337993</c:v>
                </c:pt>
                <c:pt idx="56">
                  <c:v>43512.561571465689</c:v>
                </c:pt>
                <c:pt idx="57">
                  <c:v>53812.71449427271</c:v>
                </c:pt>
                <c:pt idx="58">
                  <c:v>15194.199176110569</c:v>
                </c:pt>
                <c:pt idx="59">
                  <c:v>51713.241485754756</c:v>
                </c:pt>
                <c:pt idx="60">
                  <c:v>53092.312438370587</c:v>
                </c:pt>
                <c:pt idx="61">
                  <c:v>14460.741418815747</c:v>
                </c:pt>
                <c:pt idx="62">
                  <c:v>67024.360819912661</c:v>
                </c:pt>
                <c:pt idx="63">
                  <c:v>89314.903151445629</c:v>
                </c:pt>
                <c:pt idx="64">
                  <c:v>23465.063135417349</c:v>
                </c:pt>
                <c:pt idx="65">
                  <c:v>42216.778461383525</c:v>
                </c:pt>
                <c:pt idx="66">
                  <c:v>17630.125</c:v>
                </c:pt>
                <c:pt idx="67">
                  <c:v>76110.384845648281</c:v>
                </c:pt>
                <c:pt idx="68">
                  <c:v>58273.473697230824</c:v>
                </c:pt>
                <c:pt idx="69">
                  <c:v>82769.412211421353</c:v>
                </c:pt>
                <c:pt idx="70">
                  <c:v>34426.602472793871</c:v>
                </c:pt>
                <c:pt idx="71">
                  <c:v>11106.971593478645</c:v>
                </c:pt>
              </c:numCache>
            </c:numRef>
          </c:xVal>
          <c:yVal>
            <c:numRef>
              <c:f>Final!$C$3:$C$74</c:f>
              <c:numCache>
                <c:formatCode>General</c:formatCode>
                <c:ptCount val="72"/>
                <c:pt idx="0">
                  <c:v>15.3</c:v>
                </c:pt>
                <c:pt idx="1">
                  <c:v>17.7</c:v>
                </c:pt>
                <c:pt idx="2">
                  <c:v>19.399999999999999</c:v>
                </c:pt>
                <c:pt idx="3">
                  <c:v>8.1</c:v>
                </c:pt>
                <c:pt idx="4">
                  <c:v>11.5</c:v>
                </c:pt>
                <c:pt idx="5">
                  <c:v>15.6</c:v>
                </c:pt>
                <c:pt idx="6">
                  <c:v>12.8</c:v>
                </c:pt>
                <c:pt idx="7">
                  <c:v>12.8</c:v>
                </c:pt>
                <c:pt idx="8">
                  <c:v>6.8</c:v>
                </c:pt>
                <c:pt idx="9">
                  <c:v>12</c:v>
                </c:pt>
                <c:pt idx="10">
                  <c:v>15.2</c:v>
                </c:pt>
                <c:pt idx="11">
                  <c:v>9.3000000000000007</c:v>
                </c:pt>
                <c:pt idx="12">
                  <c:v>10.199999999999999</c:v>
                </c:pt>
                <c:pt idx="13">
                  <c:v>28.5</c:v>
                </c:pt>
                <c:pt idx="14">
                  <c:v>10.3</c:v>
                </c:pt>
                <c:pt idx="15">
                  <c:v>12.8</c:v>
                </c:pt>
                <c:pt idx="16">
                  <c:v>8.1999999999999993</c:v>
                </c:pt>
                <c:pt idx="17">
                  <c:v>13.5</c:v>
                </c:pt>
                <c:pt idx="18">
                  <c:v>6.5</c:v>
                </c:pt>
                <c:pt idx="19">
                  <c:v>16.5</c:v>
                </c:pt>
                <c:pt idx="20">
                  <c:v>11.9</c:v>
                </c:pt>
                <c:pt idx="21">
                  <c:v>11.4</c:v>
                </c:pt>
                <c:pt idx="22">
                  <c:v>8</c:v>
                </c:pt>
                <c:pt idx="23">
                  <c:v>10.3</c:v>
                </c:pt>
                <c:pt idx="24">
                  <c:v>12.7</c:v>
                </c:pt>
                <c:pt idx="25">
                  <c:v>8.9</c:v>
                </c:pt>
                <c:pt idx="26">
                  <c:v>13</c:v>
                </c:pt>
                <c:pt idx="27">
                  <c:v>13</c:v>
                </c:pt>
                <c:pt idx="28">
                  <c:v>6.7</c:v>
                </c:pt>
                <c:pt idx="29">
                  <c:v>10.9</c:v>
                </c:pt>
                <c:pt idx="30">
                  <c:v>14.9</c:v>
                </c:pt>
                <c:pt idx="31">
                  <c:v>6.7</c:v>
                </c:pt>
                <c:pt idx="32">
                  <c:v>13.7</c:v>
                </c:pt>
                <c:pt idx="33">
                  <c:v>9.5</c:v>
                </c:pt>
                <c:pt idx="34">
                  <c:v>7</c:v>
                </c:pt>
                <c:pt idx="35">
                  <c:v>9.9</c:v>
                </c:pt>
                <c:pt idx="36">
                  <c:v>8.6</c:v>
                </c:pt>
                <c:pt idx="37">
                  <c:v>12.4</c:v>
                </c:pt>
                <c:pt idx="38">
                  <c:v>8.6</c:v>
                </c:pt>
                <c:pt idx="39">
                  <c:v>8.6999999999999993</c:v>
                </c:pt>
                <c:pt idx="40">
                  <c:v>11.2</c:v>
                </c:pt>
                <c:pt idx="41">
                  <c:v>18.5</c:v>
                </c:pt>
                <c:pt idx="42">
                  <c:v>11.8</c:v>
                </c:pt>
                <c:pt idx="43">
                  <c:v>12.9</c:v>
                </c:pt>
                <c:pt idx="44">
                  <c:v>13.4</c:v>
                </c:pt>
                <c:pt idx="45">
                  <c:v>32.1</c:v>
                </c:pt>
                <c:pt idx="46">
                  <c:v>7.7</c:v>
                </c:pt>
                <c:pt idx="47">
                  <c:v>12.3</c:v>
                </c:pt>
                <c:pt idx="48">
                  <c:v>8.4</c:v>
                </c:pt>
                <c:pt idx="49">
                  <c:v>14.3</c:v>
                </c:pt>
                <c:pt idx="50">
                  <c:v>22.2</c:v>
                </c:pt>
                <c:pt idx="51">
                  <c:v>11</c:v>
                </c:pt>
                <c:pt idx="52">
                  <c:v>14.7</c:v>
                </c:pt>
                <c:pt idx="53">
                  <c:v>10.3</c:v>
                </c:pt>
                <c:pt idx="54">
                  <c:v>14.3</c:v>
                </c:pt>
                <c:pt idx="55">
                  <c:v>3.1</c:v>
                </c:pt>
                <c:pt idx="56">
                  <c:v>14</c:v>
                </c:pt>
                <c:pt idx="57">
                  <c:v>13</c:v>
                </c:pt>
                <c:pt idx="58">
                  <c:v>3.2</c:v>
                </c:pt>
                <c:pt idx="59">
                  <c:v>22.2</c:v>
                </c:pt>
                <c:pt idx="60">
                  <c:v>8.5</c:v>
                </c:pt>
                <c:pt idx="61">
                  <c:v>34.200000000000003</c:v>
                </c:pt>
                <c:pt idx="62">
                  <c:v>7.7</c:v>
                </c:pt>
                <c:pt idx="63">
                  <c:v>11</c:v>
                </c:pt>
                <c:pt idx="64">
                  <c:v>25.2</c:v>
                </c:pt>
                <c:pt idx="65">
                  <c:v>10.7</c:v>
                </c:pt>
                <c:pt idx="66">
                  <c:v>13.6</c:v>
                </c:pt>
                <c:pt idx="67">
                  <c:v>7</c:v>
                </c:pt>
                <c:pt idx="68">
                  <c:v>8.8000000000000007</c:v>
                </c:pt>
                <c:pt idx="69">
                  <c:v>3.3</c:v>
                </c:pt>
                <c:pt idx="70">
                  <c:v>13</c:v>
                </c:pt>
                <c:pt idx="71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B-4860-8F88-196A95E4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25504"/>
        <c:axId val="850159888"/>
      </c:scatterChart>
      <c:valAx>
        <c:axId val="112212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159888"/>
        <c:crosses val="autoZero"/>
        <c:crossBetween val="midCat"/>
      </c:valAx>
      <c:valAx>
        <c:axId val="85015988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2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183355</xdr:colOff>
      <xdr:row>4</xdr:row>
      <xdr:rowOff>128587</xdr:rowOff>
    </xdr:from>
    <xdr:to>
      <xdr:col>7</xdr:col>
      <xdr:colOff>602455</xdr:colOff>
      <xdr:row>16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31740-FA1E-C6F7-0F48-1C722F80C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170314</xdr:colOff>
      <xdr:row>2</xdr:row>
      <xdr:rowOff>0</xdr:rowOff>
    </xdr:from>
    <xdr:to>
      <xdr:col>23</xdr:col>
      <xdr:colOff>209882</xdr:colOff>
      <xdr:row>15</xdr:row>
      <xdr:rowOff>39712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DE2D72-D82B-B49F-8B29-D5D0B45E8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451184</xdr:colOff>
      <xdr:row>5</xdr:row>
      <xdr:rowOff>4511</xdr:rowOff>
    </xdr:from>
    <xdr:to>
      <xdr:col>9</xdr:col>
      <xdr:colOff>586540</xdr:colOff>
      <xdr:row>20</xdr:row>
      <xdr:rowOff>40606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E278AE6-7F0F-1DD1-230A-AF361DB9E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umbeo.com/cost-of-living/country_result.jsp?country=Finland" TargetMode="External"/><Relationship Id="rId117" Type="http://schemas.openxmlformats.org/officeDocument/2006/relationships/hyperlink" Target="https://www.numbeo.com/cost-of-living/country_result.jsp?country=South+Africa" TargetMode="External"/><Relationship Id="rId21" Type="http://schemas.openxmlformats.org/officeDocument/2006/relationships/hyperlink" Target="https://www.numbeo.com/cost-of-living/country_result.jsp?country=Netherlands" TargetMode="External"/><Relationship Id="rId42" Type="http://schemas.openxmlformats.org/officeDocument/2006/relationships/hyperlink" Target="https://www.numbeo.com/cost-of-living/country_result.jsp?country=Slovakia" TargetMode="External"/><Relationship Id="rId47" Type="http://schemas.openxmlformats.org/officeDocument/2006/relationships/hyperlink" Target="https://www.numbeo.com/cost-of-living/country_result.jsp?country=Armenia" TargetMode="External"/><Relationship Id="rId63" Type="http://schemas.openxmlformats.org/officeDocument/2006/relationships/hyperlink" Target="https://www.numbeo.com/cost-of-living/country_result.jsp?country=Jamaica" TargetMode="External"/><Relationship Id="rId68" Type="http://schemas.openxmlformats.org/officeDocument/2006/relationships/hyperlink" Target="https://www.numbeo.com/cost-of-living/country_result.jsp?country=Lebanon" TargetMode="External"/><Relationship Id="rId84" Type="http://schemas.openxmlformats.org/officeDocument/2006/relationships/hyperlink" Target="https://www.numbeo.com/cost-of-living/country_result.jsp?country=Peru" TargetMode="External"/><Relationship Id="rId89" Type="http://schemas.openxmlformats.org/officeDocument/2006/relationships/hyperlink" Target="https://www.numbeo.com/cost-of-living/country_result.jsp?country=Oman" TargetMode="External"/><Relationship Id="rId112" Type="http://schemas.openxmlformats.org/officeDocument/2006/relationships/hyperlink" Target="https://www.numbeo.com/cost-of-living/country_result.jsp?country=Ecuador" TargetMode="External"/><Relationship Id="rId16" Type="http://schemas.openxmlformats.org/officeDocument/2006/relationships/hyperlink" Target="https://www.numbeo.com/cost-of-living/country_result.jsp?country=Canada" TargetMode="External"/><Relationship Id="rId107" Type="http://schemas.openxmlformats.org/officeDocument/2006/relationships/hyperlink" Target="https://www.numbeo.com/cost-of-living/country_result.jsp?country=Algeria" TargetMode="External"/><Relationship Id="rId11" Type="http://schemas.openxmlformats.org/officeDocument/2006/relationships/hyperlink" Target="https://www.numbeo.com/cost-of-living/country_result.jsp?country=Iceland" TargetMode="External"/><Relationship Id="rId32" Type="http://schemas.openxmlformats.org/officeDocument/2006/relationships/hyperlink" Target="https://www.numbeo.com/cost-of-living/country_result.jsp?country=Estonia" TargetMode="External"/><Relationship Id="rId37" Type="http://schemas.openxmlformats.org/officeDocument/2006/relationships/hyperlink" Target="https://www.numbeo.com/cost-of-living/country_result.jsp?country=Ghana" TargetMode="External"/><Relationship Id="rId53" Type="http://schemas.openxmlformats.org/officeDocument/2006/relationships/hyperlink" Target="https://www.numbeo.com/cost-of-living/country_result.jsp?country=Vietnam" TargetMode="External"/><Relationship Id="rId58" Type="http://schemas.openxmlformats.org/officeDocument/2006/relationships/hyperlink" Target="https://www.numbeo.com/cost-of-living/country_result.jsp?country=Costa+Rica" TargetMode="External"/><Relationship Id="rId74" Type="http://schemas.openxmlformats.org/officeDocument/2006/relationships/hyperlink" Target="https://www.numbeo.com/cost-of-living/country_result.jsp?country=Russia" TargetMode="External"/><Relationship Id="rId79" Type="http://schemas.openxmlformats.org/officeDocument/2006/relationships/hyperlink" Target="https://www.numbeo.com/cost-of-living/country_result.jsp?country=North+Macedonia" TargetMode="External"/><Relationship Id="rId102" Type="http://schemas.openxmlformats.org/officeDocument/2006/relationships/hyperlink" Target="https://www.numbeo.com/cost-of-living/country_result.jsp?country=Kazakhstan" TargetMode="External"/><Relationship Id="rId123" Type="http://schemas.openxmlformats.org/officeDocument/2006/relationships/hyperlink" Target="https://www.numbeo.com/cost-of-living/country_result.jsp?country=Namibia" TargetMode="External"/><Relationship Id="rId5" Type="http://schemas.openxmlformats.org/officeDocument/2006/relationships/hyperlink" Target="https://www.numbeo.com/cost-of-living/country_result.jsp?country=Macao+%28China%29" TargetMode="External"/><Relationship Id="rId90" Type="http://schemas.openxmlformats.org/officeDocument/2006/relationships/hyperlink" Target="https://www.numbeo.com/cost-of-living/country_result.jsp?country=Mongolia" TargetMode="External"/><Relationship Id="rId95" Type="http://schemas.openxmlformats.org/officeDocument/2006/relationships/hyperlink" Target="https://www.numbeo.com/cost-of-living/country_result.jsp?country=Brazil" TargetMode="External"/><Relationship Id="rId22" Type="http://schemas.openxmlformats.org/officeDocument/2006/relationships/hyperlink" Target="https://www.numbeo.com/cost-of-living/country_result.jsp?country=Sweden" TargetMode="External"/><Relationship Id="rId27" Type="http://schemas.openxmlformats.org/officeDocument/2006/relationships/hyperlink" Target="https://www.numbeo.com/cost-of-living/country_result.jsp?country=Czech+Republic" TargetMode="External"/><Relationship Id="rId43" Type="http://schemas.openxmlformats.org/officeDocument/2006/relationships/hyperlink" Target="https://www.numbeo.com/cost-of-living/country_result.jsp?country=Malta" TargetMode="External"/><Relationship Id="rId48" Type="http://schemas.openxmlformats.org/officeDocument/2006/relationships/hyperlink" Target="https://www.numbeo.com/cost-of-living/country_result.jsp?country=Hungary" TargetMode="External"/><Relationship Id="rId64" Type="http://schemas.openxmlformats.org/officeDocument/2006/relationships/hyperlink" Target="https://www.numbeo.com/cost-of-living/country_result.jsp?country=Romania" TargetMode="External"/><Relationship Id="rId69" Type="http://schemas.openxmlformats.org/officeDocument/2006/relationships/hyperlink" Target="https://www.numbeo.com/cost-of-living/country_result.jsp?country=Chile" TargetMode="External"/><Relationship Id="rId113" Type="http://schemas.openxmlformats.org/officeDocument/2006/relationships/hyperlink" Target="https://www.numbeo.com/cost-of-living/country_result.jsp?country=Bolivia" TargetMode="External"/><Relationship Id="rId118" Type="http://schemas.openxmlformats.org/officeDocument/2006/relationships/hyperlink" Target="https://www.numbeo.com/cost-of-living/country_result.jsp?country=Palestine" TargetMode="External"/><Relationship Id="rId80" Type="http://schemas.openxmlformats.org/officeDocument/2006/relationships/hyperlink" Target="https://www.numbeo.com/cost-of-living/country_result.jsp?country=Sri+Lanka" TargetMode="External"/><Relationship Id="rId85" Type="http://schemas.openxmlformats.org/officeDocument/2006/relationships/hyperlink" Target="https://www.numbeo.com/cost-of-living/country_result.jsp?country=Saudi+Arabia" TargetMode="External"/><Relationship Id="rId12" Type="http://schemas.openxmlformats.org/officeDocument/2006/relationships/hyperlink" Target="https://www.numbeo.com/cost-of-living/country_result.jsp?country=China" TargetMode="External"/><Relationship Id="rId17" Type="http://schemas.openxmlformats.org/officeDocument/2006/relationships/hyperlink" Target="https://www.numbeo.com/cost-of-living/country_result.jsp?country=France" TargetMode="External"/><Relationship Id="rId33" Type="http://schemas.openxmlformats.org/officeDocument/2006/relationships/hyperlink" Target="https://www.numbeo.com/cost-of-living/country_result.jsp?country=Lithuania" TargetMode="External"/><Relationship Id="rId38" Type="http://schemas.openxmlformats.org/officeDocument/2006/relationships/hyperlink" Target="https://www.numbeo.com/cost-of-living/country_result.jsp?country=Portugal" TargetMode="External"/><Relationship Id="rId59" Type="http://schemas.openxmlformats.org/officeDocument/2006/relationships/hyperlink" Target="https://www.numbeo.com/cost-of-living/country_result.jsp?country=Montenegro" TargetMode="External"/><Relationship Id="rId103" Type="http://schemas.openxmlformats.org/officeDocument/2006/relationships/hyperlink" Target="https://www.numbeo.com/cost-of-living/country_result.jsp?country=Paraguay" TargetMode="External"/><Relationship Id="rId108" Type="http://schemas.openxmlformats.org/officeDocument/2006/relationships/hyperlink" Target="https://www.numbeo.com/cost-of-living/country_result.jsp?country=Jordan" TargetMode="External"/><Relationship Id="rId124" Type="http://schemas.openxmlformats.org/officeDocument/2006/relationships/hyperlink" Target="https://www.numbeo.com/cost-of-living/country_result.jsp?country=Egypt" TargetMode="External"/><Relationship Id="rId54" Type="http://schemas.openxmlformats.org/officeDocument/2006/relationships/hyperlink" Target="https://www.numbeo.com/cost-of-living/country_result.jsp?country=Puerto+Rico" TargetMode="External"/><Relationship Id="rId70" Type="http://schemas.openxmlformats.org/officeDocument/2006/relationships/hyperlink" Target="https://www.numbeo.com/cost-of-living/country_result.jsp?country=Panama" TargetMode="External"/><Relationship Id="rId75" Type="http://schemas.openxmlformats.org/officeDocument/2006/relationships/hyperlink" Target="https://www.numbeo.com/cost-of-living/country_result.jsp?country=Moldova" TargetMode="External"/><Relationship Id="rId91" Type="http://schemas.openxmlformats.org/officeDocument/2006/relationships/hyperlink" Target="https://www.numbeo.com/cost-of-living/country_result.jsp?country=India" TargetMode="External"/><Relationship Id="rId96" Type="http://schemas.openxmlformats.org/officeDocument/2006/relationships/hyperlink" Target="https://www.numbeo.com/cost-of-living/country_result.jsp?country=Dominican+Republic" TargetMode="External"/><Relationship Id="rId1" Type="http://schemas.openxmlformats.org/officeDocument/2006/relationships/hyperlink" Target="https://www.numbeo.com/cost-of-living/country_result.jsp?country=Hong+Kong+%28China%29" TargetMode="External"/><Relationship Id="rId6" Type="http://schemas.openxmlformats.org/officeDocument/2006/relationships/hyperlink" Target="https://www.numbeo.com/cost-of-living/country_result.jsp?country=Luxembourg" TargetMode="External"/><Relationship Id="rId23" Type="http://schemas.openxmlformats.org/officeDocument/2006/relationships/hyperlink" Target="https://www.numbeo.com/cost-of-living/country_result.jsp?country=Kuwait" TargetMode="External"/><Relationship Id="rId28" Type="http://schemas.openxmlformats.org/officeDocument/2006/relationships/hyperlink" Target="https://www.numbeo.com/cost-of-living/country_result.jsp?country=Slovenia" TargetMode="External"/><Relationship Id="rId49" Type="http://schemas.openxmlformats.org/officeDocument/2006/relationships/hyperlink" Target="https://www.numbeo.com/cost-of-living/country_result.jsp?country=United+States" TargetMode="External"/><Relationship Id="rId114" Type="http://schemas.openxmlformats.org/officeDocument/2006/relationships/hyperlink" Target="https://www.numbeo.com/cost-of-living/country_result.jsp?country=Uganda" TargetMode="External"/><Relationship Id="rId119" Type="http://schemas.openxmlformats.org/officeDocument/2006/relationships/hyperlink" Target="https://www.numbeo.com/cost-of-living/country_result.jsp?country=Tunisia" TargetMode="External"/><Relationship Id="rId44" Type="http://schemas.openxmlformats.org/officeDocument/2006/relationships/hyperlink" Target="https://www.numbeo.com/cost-of-living/country_result.jsp?country=Guyana" TargetMode="External"/><Relationship Id="rId60" Type="http://schemas.openxmlformats.org/officeDocument/2006/relationships/hyperlink" Target="https://www.numbeo.com/cost-of-living/country_result.jsp?country=Latvia" TargetMode="External"/><Relationship Id="rId65" Type="http://schemas.openxmlformats.org/officeDocument/2006/relationships/hyperlink" Target="https://www.numbeo.com/cost-of-living/country_result.jsp?country=El+Salvador" TargetMode="External"/><Relationship Id="rId81" Type="http://schemas.openxmlformats.org/officeDocument/2006/relationships/hyperlink" Target="https://www.numbeo.com/cost-of-living/country_result.jsp?country=Nepal" TargetMode="External"/><Relationship Id="rId86" Type="http://schemas.openxmlformats.org/officeDocument/2006/relationships/hyperlink" Target="https://www.numbeo.com/cost-of-living/country_result.jsp?country=Belarus" TargetMode="External"/><Relationship Id="rId13" Type="http://schemas.openxmlformats.org/officeDocument/2006/relationships/hyperlink" Target="https://www.numbeo.com/cost-of-living/country_result.jsp?country=Norway" TargetMode="External"/><Relationship Id="rId18" Type="http://schemas.openxmlformats.org/officeDocument/2006/relationships/hyperlink" Target="https://www.numbeo.com/cost-of-living/country_result.jsp?country=United+Kingdom" TargetMode="External"/><Relationship Id="rId39" Type="http://schemas.openxmlformats.org/officeDocument/2006/relationships/hyperlink" Target="https://www.numbeo.com/cost-of-living/country_result.jsp?country=Spain" TargetMode="External"/><Relationship Id="rId109" Type="http://schemas.openxmlformats.org/officeDocument/2006/relationships/hyperlink" Target="https://www.numbeo.com/cost-of-living/country_result.jsp?country=Nicaragua" TargetMode="External"/><Relationship Id="rId34" Type="http://schemas.openxmlformats.org/officeDocument/2006/relationships/hyperlink" Target="https://www.numbeo.com/cost-of-living/country_result.jsp?country=Croatia" TargetMode="External"/><Relationship Id="rId50" Type="http://schemas.openxmlformats.org/officeDocument/2006/relationships/hyperlink" Target="https://www.numbeo.com/cost-of-living/country_result.jsp?country=Serbia" TargetMode="External"/><Relationship Id="rId55" Type="http://schemas.openxmlformats.org/officeDocument/2006/relationships/hyperlink" Target="https://www.numbeo.com/cost-of-living/country_result.jsp?country=Uruguay" TargetMode="External"/><Relationship Id="rId76" Type="http://schemas.openxmlformats.org/officeDocument/2006/relationships/hyperlink" Target="https://www.numbeo.com/cost-of-living/country_result.jsp?country=Malaysia" TargetMode="External"/><Relationship Id="rId97" Type="http://schemas.openxmlformats.org/officeDocument/2006/relationships/hyperlink" Target="https://www.numbeo.com/cost-of-living/country_result.jsp?country=Kenya" TargetMode="External"/><Relationship Id="rId104" Type="http://schemas.openxmlformats.org/officeDocument/2006/relationships/hyperlink" Target="https://www.numbeo.com/cost-of-living/country_result.jsp?country=Kyrgyzstan" TargetMode="External"/><Relationship Id="rId120" Type="http://schemas.openxmlformats.org/officeDocument/2006/relationships/hyperlink" Target="https://www.numbeo.com/cost-of-living/country_result.jsp?country=Tajikistan" TargetMode="External"/><Relationship Id="rId125" Type="http://schemas.openxmlformats.org/officeDocument/2006/relationships/hyperlink" Target="https://www.numbeo.com/cost-of-living/country_result.jsp?country=Pakistan" TargetMode="External"/><Relationship Id="rId7" Type="http://schemas.openxmlformats.org/officeDocument/2006/relationships/hyperlink" Target="https://www.numbeo.com/cost-of-living/country_result.jsp?country=Taiwan" TargetMode="External"/><Relationship Id="rId71" Type="http://schemas.openxmlformats.org/officeDocument/2006/relationships/hyperlink" Target="https://www.numbeo.com/cost-of-living/country_result.jsp?country=Argentina" TargetMode="External"/><Relationship Id="rId92" Type="http://schemas.openxmlformats.org/officeDocument/2006/relationships/hyperlink" Target="https://www.numbeo.com/cost-of-living/country_result.jsp?country=Georgia" TargetMode="External"/><Relationship Id="rId2" Type="http://schemas.openxmlformats.org/officeDocument/2006/relationships/hyperlink" Target="https://www.numbeo.com/cost-of-living/country_result.jsp?country=Singapore" TargetMode="External"/><Relationship Id="rId29" Type="http://schemas.openxmlformats.org/officeDocument/2006/relationships/hyperlink" Target="https://www.numbeo.com/cost-of-living/country_result.jsp?country=New+Zealand" TargetMode="External"/><Relationship Id="rId24" Type="http://schemas.openxmlformats.org/officeDocument/2006/relationships/hyperlink" Target="https://www.numbeo.com/cost-of-living/country_result.jsp?country=Qatar" TargetMode="External"/><Relationship Id="rId40" Type="http://schemas.openxmlformats.org/officeDocument/2006/relationships/hyperlink" Target="https://www.numbeo.com/cost-of-living/country_result.jsp?country=Thailand" TargetMode="External"/><Relationship Id="rId45" Type="http://schemas.openxmlformats.org/officeDocument/2006/relationships/hyperlink" Target="https://www.numbeo.com/cost-of-living/country_result.jsp?country=Barbados" TargetMode="External"/><Relationship Id="rId66" Type="http://schemas.openxmlformats.org/officeDocument/2006/relationships/hyperlink" Target="https://www.numbeo.com/cost-of-living/country_result.jsp?country=Bulgaria" TargetMode="External"/><Relationship Id="rId87" Type="http://schemas.openxmlformats.org/officeDocument/2006/relationships/hyperlink" Target="https://www.numbeo.com/cost-of-living/country_result.jsp?country=Kosovo+%28Disputed+Territory%29" TargetMode="External"/><Relationship Id="rId110" Type="http://schemas.openxmlformats.org/officeDocument/2006/relationships/hyperlink" Target="https://www.numbeo.com/cost-of-living/country_result.jsp?country=Indonesia" TargetMode="External"/><Relationship Id="rId115" Type="http://schemas.openxmlformats.org/officeDocument/2006/relationships/hyperlink" Target="https://www.numbeo.com/cost-of-living/country_result.jsp?country=Zimbabwe" TargetMode="External"/><Relationship Id="rId61" Type="http://schemas.openxmlformats.org/officeDocument/2006/relationships/hyperlink" Target="https://www.numbeo.com/cost-of-living/country_result.jsp?country=Bahrain" TargetMode="External"/><Relationship Id="rId82" Type="http://schemas.openxmlformats.org/officeDocument/2006/relationships/hyperlink" Target="https://www.numbeo.com/cost-of-living/country_result.jsp?country=Mexico" TargetMode="External"/><Relationship Id="rId19" Type="http://schemas.openxmlformats.org/officeDocument/2006/relationships/hyperlink" Target="https://www.numbeo.com/cost-of-living/country_result.jsp?country=United+Arab+Emirates" TargetMode="External"/><Relationship Id="rId14" Type="http://schemas.openxmlformats.org/officeDocument/2006/relationships/hyperlink" Target="https://www.numbeo.com/cost-of-living/country_result.jsp?country=Japan" TargetMode="External"/><Relationship Id="rId30" Type="http://schemas.openxmlformats.org/officeDocument/2006/relationships/hyperlink" Target="https://www.numbeo.com/cost-of-living/country_result.jsp?country=Ireland" TargetMode="External"/><Relationship Id="rId35" Type="http://schemas.openxmlformats.org/officeDocument/2006/relationships/hyperlink" Target="https://www.numbeo.com/cost-of-living/country_result.jsp?country=Italy" TargetMode="External"/><Relationship Id="rId56" Type="http://schemas.openxmlformats.org/officeDocument/2006/relationships/hyperlink" Target="https://www.numbeo.com/cost-of-living/country_result.jsp?country=Trinidad+And+Tobago" TargetMode="External"/><Relationship Id="rId77" Type="http://schemas.openxmlformats.org/officeDocument/2006/relationships/hyperlink" Target="https://www.numbeo.com/cost-of-living/country_result.jsp?country=Cameroon" TargetMode="External"/><Relationship Id="rId100" Type="http://schemas.openxmlformats.org/officeDocument/2006/relationships/hyperlink" Target="https://www.numbeo.com/cost-of-living/country_result.jsp?country=Ukraine" TargetMode="External"/><Relationship Id="rId105" Type="http://schemas.openxmlformats.org/officeDocument/2006/relationships/hyperlink" Target="https://www.numbeo.com/cost-of-living/country_result.jsp?country=Iran" TargetMode="External"/><Relationship Id="rId126" Type="http://schemas.openxmlformats.org/officeDocument/2006/relationships/hyperlink" Target="https://www.numbeo.com/cost-of-living/country_result.jsp?country=Venezuela" TargetMode="External"/><Relationship Id="rId8" Type="http://schemas.openxmlformats.org/officeDocument/2006/relationships/hyperlink" Target="https://www.numbeo.com/cost-of-living/country_result.jsp?country=Papua+New+Guinea" TargetMode="External"/><Relationship Id="rId51" Type="http://schemas.openxmlformats.org/officeDocument/2006/relationships/hyperlink" Target="https://www.numbeo.com/cost-of-living/country_result.jsp?country=Greece" TargetMode="External"/><Relationship Id="rId72" Type="http://schemas.openxmlformats.org/officeDocument/2006/relationships/hyperlink" Target="https://www.numbeo.com/cost-of-living/country_result.jsp?country=Bosnia+And+Herzegovina" TargetMode="External"/><Relationship Id="rId93" Type="http://schemas.openxmlformats.org/officeDocument/2006/relationships/hyperlink" Target="https://www.numbeo.com/cost-of-living/country_result.jsp?country=Colombia" TargetMode="External"/><Relationship Id="rId98" Type="http://schemas.openxmlformats.org/officeDocument/2006/relationships/hyperlink" Target="https://www.numbeo.com/cost-of-living/country_result.jsp?country=Guatemala" TargetMode="External"/><Relationship Id="rId121" Type="http://schemas.openxmlformats.org/officeDocument/2006/relationships/hyperlink" Target="https://www.numbeo.com/cost-of-living/country_result.jsp?country=Libya" TargetMode="External"/><Relationship Id="rId3" Type="http://schemas.openxmlformats.org/officeDocument/2006/relationships/hyperlink" Target="https://www.numbeo.com/cost-of-living/country_result.jsp?country=Switzerland" TargetMode="External"/><Relationship Id="rId25" Type="http://schemas.openxmlformats.org/officeDocument/2006/relationships/hyperlink" Target="https://www.numbeo.com/cost-of-living/country_result.jsp?country=Denmark" TargetMode="External"/><Relationship Id="rId46" Type="http://schemas.openxmlformats.org/officeDocument/2006/relationships/hyperlink" Target="https://www.numbeo.com/cost-of-living/country_result.jsp?country=Cyprus" TargetMode="External"/><Relationship Id="rId67" Type="http://schemas.openxmlformats.org/officeDocument/2006/relationships/hyperlink" Target="https://www.numbeo.com/cost-of-living/country_result.jsp?country=Philippines" TargetMode="External"/><Relationship Id="rId116" Type="http://schemas.openxmlformats.org/officeDocument/2006/relationships/hyperlink" Target="https://www.numbeo.com/cost-of-living/country_result.jsp?country=Botswana" TargetMode="External"/><Relationship Id="rId20" Type="http://schemas.openxmlformats.org/officeDocument/2006/relationships/hyperlink" Target="https://www.numbeo.com/cost-of-living/country_result.jsp?country=Germany" TargetMode="External"/><Relationship Id="rId41" Type="http://schemas.openxmlformats.org/officeDocument/2006/relationships/hyperlink" Target="https://www.numbeo.com/cost-of-living/country_result.jsp?country=Poland" TargetMode="External"/><Relationship Id="rId62" Type="http://schemas.openxmlformats.org/officeDocument/2006/relationships/hyperlink" Target="https://www.numbeo.com/cost-of-living/country_result.jsp?country=Ethiopia" TargetMode="External"/><Relationship Id="rId83" Type="http://schemas.openxmlformats.org/officeDocument/2006/relationships/hyperlink" Target="https://www.numbeo.com/cost-of-living/country_result.jsp?country=Turkey" TargetMode="External"/><Relationship Id="rId88" Type="http://schemas.openxmlformats.org/officeDocument/2006/relationships/hyperlink" Target="https://www.numbeo.com/cost-of-living/country_result.jsp?country=Uzbekistan" TargetMode="External"/><Relationship Id="rId111" Type="http://schemas.openxmlformats.org/officeDocument/2006/relationships/hyperlink" Target="https://www.numbeo.com/cost-of-living/country_result.jsp?country=Fiji" TargetMode="External"/><Relationship Id="rId15" Type="http://schemas.openxmlformats.org/officeDocument/2006/relationships/hyperlink" Target="https://www.numbeo.com/cost-of-living/country_result.jsp?country=Australia" TargetMode="External"/><Relationship Id="rId36" Type="http://schemas.openxmlformats.org/officeDocument/2006/relationships/hyperlink" Target="https://www.numbeo.com/cost-of-living/country_result.jsp?country=Belgium" TargetMode="External"/><Relationship Id="rId57" Type="http://schemas.openxmlformats.org/officeDocument/2006/relationships/hyperlink" Target="https://www.numbeo.com/cost-of-living/country_result.jsp?country=Albania" TargetMode="External"/><Relationship Id="rId106" Type="http://schemas.openxmlformats.org/officeDocument/2006/relationships/hyperlink" Target="https://www.numbeo.com/cost-of-living/country_result.jsp?country=Iraq" TargetMode="External"/><Relationship Id="rId127" Type="http://schemas.openxmlformats.org/officeDocument/2006/relationships/hyperlink" Target="https://www.numbeo.com/cost-of-living/country_result.jsp?country=Cuba" TargetMode="External"/><Relationship Id="rId10" Type="http://schemas.openxmlformats.org/officeDocument/2006/relationships/hyperlink" Target="https://www.numbeo.com/cost-of-living/country_result.jsp?country=Austria" TargetMode="External"/><Relationship Id="rId31" Type="http://schemas.openxmlformats.org/officeDocument/2006/relationships/hyperlink" Target="https://www.numbeo.com/cost-of-living/country_result.jsp?country=Mozambique" TargetMode="External"/><Relationship Id="rId52" Type="http://schemas.openxmlformats.org/officeDocument/2006/relationships/hyperlink" Target="https://www.numbeo.com/cost-of-living/country_result.jsp?country=Mauritius" TargetMode="External"/><Relationship Id="rId73" Type="http://schemas.openxmlformats.org/officeDocument/2006/relationships/hyperlink" Target="https://www.numbeo.com/cost-of-living/country_result.jsp?country=Ivory+Coast" TargetMode="External"/><Relationship Id="rId78" Type="http://schemas.openxmlformats.org/officeDocument/2006/relationships/hyperlink" Target="https://www.numbeo.com/cost-of-living/country_result.jsp?country=Azerbaijan" TargetMode="External"/><Relationship Id="rId94" Type="http://schemas.openxmlformats.org/officeDocument/2006/relationships/hyperlink" Target="https://www.numbeo.com/cost-of-living/country_result.jsp?country=Nigeria" TargetMode="External"/><Relationship Id="rId99" Type="http://schemas.openxmlformats.org/officeDocument/2006/relationships/hyperlink" Target="https://www.numbeo.com/cost-of-living/country_result.jsp?country=Morocco" TargetMode="External"/><Relationship Id="rId101" Type="http://schemas.openxmlformats.org/officeDocument/2006/relationships/hyperlink" Target="https://www.numbeo.com/cost-of-living/country_result.jsp?country=Syria" TargetMode="External"/><Relationship Id="rId122" Type="http://schemas.openxmlformats.org/officeDocument/2006/relationships/hyperlink" Target="https://www.numbeo.com/cost-of-living/country_result.jsp?country=Bangladesh" TargetMode="External"/><Relationship Id="rId4" Type="http://schemas.openxmlformats.org/officeDocument/2006/relationships/hyperlink" Target="https://www.numbeo.com/cost-of-living/country_result.jsp?country=South+Korea" TargetMode="External"/><Relationship Id="rId9" Type="http://schemas.openxmlformats.org/officeDocument/2006/relationships/hyperlink" Target="https://www.numbeo.com/cost-of-living/country_result.jsp?country=Isra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2E381-F8AB-4112-B837-1358CADAE07A}">
  <dimension ref="A1:I128"/>
  <sheetViews>
    <sheetView topLeftCell="B1" workbookViewId="0">
      <selection activeCell="F1" sqref="F1"/>
    </sheetView>
  </sheetViews>
  <sheetFormatPr defaultRowHeight="13.15" x14ac:dyDescent="0.4"/>
  <cols>
    <col min="1" max="1" width="5.19921875" style="5" bestFit="1" customWidth="1"/>
    <col min="2" max="2" width="19.46484375" style="5" customWidth="1"/>
    <col min="3" max="9" width="14.3984375" style="5" customWidth="1"/>
    <col min="10" max="16384" width="9.06640625" style="5"/>
  </cols>
  <sheetData>
    <row r="1" spans="1:9" ht="39.4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4">
      <c r="A2" s="6">
        <v>1</v>
      </c>
      <c r="B2" s="6" t="s">
        <v>9</v>
      </c>
      <c r="C2" s="12">
        <v>93</v>
      </c>
      <c r="D2" s="8">
        <v>6</v>
      </c>
      <c r="E2" s="8">
        <v>17.7</v>
      </c>
      <c r="F2" s="8">
        <v>16.8</v>
      </c>
      <c r="G2" s="8">
        <v>5.6</v>
      </c>
      <c r="H2" s="8">
        <v>1140.5999999999999</v>
      </c>
      <c r="I2" s="8">
        <v>0.1</v>
      </c>
    </row>
    <row r="3" spans="1:9" x14ac:dyDescent="0.4">
      <c r="A3" s="9">
        <v>2</v>
      </c>
      <c r="B3" s="9" t="s">
        <v>10</v>
      </c>
      <c r="C3" s="13">
        <v>77.599999999999994</v>
      </c>
      <c r="D3" s="11">
        <v>25.6</v>
      </c>
      <c r="E3" s="11">
        <v>13.7</v>
      </c>
      <c r="F3" s="11">
        <v>3.9</v>
      </c>
      <c r="G3" s="11">
        <v>7.3</v>
      </c>
      <c r="H3" s="11">
        <v>564.4</v>
      </c>
      <c r="I3" s="11">
        <v>0.2</v>
      </c>
    </row>
    <row r="4" spans="1:9" x14ac:dyDescent="0.4">
      <c r="A4" s="6">
        <v>3</v>
      </c>
      <c r="B4" s="6" t="s">
        <v>11</v>
      </c>
      <c r="C4" s="12">
        <v>31.5</v>
      </c>
      <c r="D4" s="8">
        <v>2.4</v>
      </c>
      <c r="E4" s="8">
        <v>2.6</v>
      </c>
      <c r="F4" s="8">
        <v>42.1</v>
      </c>
      <c r="G4" s="8">
        <v>38.4</v>
      </c>
      <c r="H4" s="8">
        <v>203.3</v>
      </c>
      <c r="I4" s="8">
        <v>0.5</v>
      </c>
    </row>
    <row r="5" spans="1:9" x14ac:dyDescent="0.4">
      <c r="A5" s="9">
        <v>4</v>
      </c>
      <c r="B5" s="9" t="s">
        <v>12</v>
      </c>
      <c r="C5" s="13">
        <v>29.8</v>
      </c>
      <c r="D5" s="11">
        <v>10.9</v>
      </c>
      <c r="E5" s="11">
        <v>14.4</v>
      </c>
      <c r="F5" s="11">
        <v>9.1999999999999993</v>
      </c>
      <c r="G5" s="11">
        <v>7</v>
      </c>
      <c r="H5" s="11">
        <v>745.6</v>
      </c>
      <c r="I5" s="11">
        <v>0.1</v>
      </c>
    </row>
    <row r="6" spans="1:9" x14ac:dyDescent="0.4">
      <c r="A6" s="6">
        <v>5</v>
      </c>
      <c r="B6" s="6" t="s">
        <v>13</v>
      </c>
      <c r="C6" s="12">
        <v>29.1</v>
      </c>
      <c r="D6" s="8">
        <v>4.0999999999999996</v>
      </c>
      <c r="E6" s="8">
        <v>3.1</v>
      </c>
      <c r="F6" s="8">
        <v>24.4</v>
      </c>
      <c r="G6" s="8">
        <v>32.6</v>
      </c>
      <c r="H6" s="8">
        <v>271.10000000000002</v>
      </c>
      <c r="I6" s="8">
        <v>0.4</v>
      </c>
    </row>
    <row r="7" spans="1:9" x14ac:dyDescent="0.4">
      <c r="A7" s="9">
        <v>6</v>
      </c>
      <c r="B7" s="9" t="s">
        <v>14</v>
      </c>
      <c r="C7" s="13">
        <v>28.9</v>
      </c>
      <c r="D7" s="11">
        <v>1.8</v>
      </c>
      <c r="E7" s="11">
        <v>8.5</v>
      </c>
      <c r="F7" s="11">
        <v>55.7</v>
      </c>
      <c r="G7" s="11">
        <v>11.7</v>
      </c>
      <c r="H7" s="11">
        <v>575.4</v>
      </c>
      <c r="I7" s="11">
        <v>0.2</v>
      </c>
    </row>
    <row r="8" spans="1:9" x14ac:dyDescent="0.4">
      <c r="A8" s="6">
        <v>7</v>
      </c>
      <c r="B8" s="6" t="s">
        <v>15</v>
      </c>
      <c r="C8" s="12">
        <v>28.5</v>
      </c>
      <c r="D8" s="8">
        <v>1.1000000000000001</v>
      </c>
      <c r="E8" s="8">
        <v>1.3</v>
      </c>
      <c r="F8" s="8">
        <v>90.6</v>
      </c>
      <c r="G8" s="8">
        <v>74.900000000000006</v>
      </c>
      <c r="H8" s="8">
        <v>174.3</v>
      </c>
      <c r="I8" s="8">
        <v>0.6</v>
      </c>
    </row>
    <row r="9" spans="1:9" x14ac:dyDescent="0.4">
      <c r="A9" s="9">
        <v>8</v>
      </c>
      <c r="B9" s="9" t="s">
        <v>16</v>
      </c>
      <c r="C9" s="13">
        <v>27.3</v>
      </c>
      <c r="D9" s="11">
        <v>4.3</v>
      </c>
      <c r="E9" s="11">
        <v>6.6</v>
      </c>
      <c r="F9" s="11">
        <v>23.5</v>
      </c>
      <c r="G9" s="11">
        <v>15.2</v>
      </c>
      <c r="H9" s="11">
        <v>302.5</v>
      </c>
      <c r="I9" s="11">
        <v>0.3</v>
      </c>
    </row>
    <row r="10" spans="1:9" x14ac:dyDescent="0.4">
      <c r="A10" s="6">
        <v>9</v>
      </c>
      <c r="B10" s="6" t="s">
        <v>17</v>
      </c>
      <c r="C10" s="12">
        <v>27</v>
      </c>
      <c r="D10" s="8">
        <v>3.5</v>
      </c>
      <c r="E10" s="8">
        <v>1.8</v>
      </c>
      <c r="F10" s="8">
        <v>28.7</v>
      </c>
      <c r="G10" s="8">
        <v>54.9</v>
      </c>
      <c r="H10" s="8">
        <v>183</v>
      </c>
      <c r="I10" s="8">
        <v>0.5</v>
      </c>
    </row>
    <row r="11" spans="1:9" x14ac:dyDescent="0.4">
      <c r="A11" s="9">
        <v>10</v>
      </c>
      <c r="B11" s="9" t="s">
        <v>18</v>
      </c>
      <c r="C11" s="13">
        <v>24.6</v>
      </c>
      <c r="D11" s="11">
        <v>4.5999999999999996</v>
      </c>
      <c r="E11" s="11">
        <v>5</v>
      </c>
      <c r="F11" s="11">
        <v>21.5</v>
      </c>
      <c r="G11" s="11">
        <v>20</v>
      </c>
      <c r="H11" s="11">
        <v>551.4</v>
      </c>
      <c r="I11" s="11">
        <v>0.2</v>
      </c>
    </row>
    <row r="12" spans="1:9" x14ac:dyDescent="0.4">
      <c r="A12" s="6">
        <v>11</v>
      </c>
      <c r="B12" s="6" t="s">
        <v>19</v>
      </c>
      <c r="C12" s="12">
        <v>24.2</v>
      </c>
      <c r="D12" s="8">
        <v>7</v>
      </c>
      <c r="E12" s="8">
        <v>1.6</v>
      </c>
      <c r="F12" s="8">
        <v>14.3</v>
      </c>
      <c r="G12" s="8">
        <v>62</v>
      </c>
      <c r="H12" s="8">
        <v>285.39999999999998</v>
      </c>
      <c r="I12" s="8">
        <v>0.4</v>
      </c>
    </row>
    <row r="13" spans="1:9" x14ac:dyDescent="0.4">
      <c r="A13" s="9">
        <v>12</v>
      </c>
      <c r="B13" s="9" t="s">
        <v>20</v>
      </c>
      <c r="C13" s="13">
        <v>23.9</v>
      </c>
      <c r="D13" s="11">
        <v>2.7</v>
      </c>
      <c r="E13" s="11">
        <v>3.2</v>
      </c>
      <c r="F13" s="11">
        <v>37.4</v>
      </c>
      <c r="G13" s="11">
        <v>31.4</v>
      </c>
      <c r="H13" s="11">
        <v>147.9</v>
      </c>
      <c r="I13" s="11">
        <v>0.7</v>
      </c>
    </row>
    <row r="14" spans="1:9" x14ac:dyDescent="0.4">
      <c r="A14" s="6">
        <v>13</v>
      </c>
      <c r="B14" s="6" t="s">
        <v>21</v>
      </c>
      <c r="C14" s="12">
        <v>23</v>
      </c>
      <c r="D14" s="8">
        <v>5.6</v>
      </c>
      <c r="E14" s="8">
        <v>3.2</v>
      </c>
      <c r="F14" s="8">
        <v>17.899999999999999</v>
      </c>
      <c r="G14" s="8">
        <v>31.3</v>
      </c>
      <c r="H14" s="8">
        <v>377.2</v>
      </c>
      <c r="I14" s="8">
        <v>0.3</v>
      </c>
    </row>
    <row r="15" spans="1:9" x14ac:dyDescent="0.4">
      <c r="A15" s="9">
        <v>14</v>
      </c>
      <c r="B15" s="9" t="s">
        <v>22</v>
      </c>
      <c r="C15" s="13">
        <v>22.9</v>
      </c>
      <c r="D15" s="11">
        <v>2.5</v>
      </c>
      <c r="E15" s="11">
        <v>2.7</v>
      </c>
      <c r="F15" s="11">
        <v>40</v>
      </c>
      <c r="G15" s="11">
        <v>36.6</v>
      </c>
      <c r="H15" s="11">
        <v>196.6</v>
      </c>
      <c r="I15" s="11">
        <v>0.5</v>
      </c>
    </row>
    <row r="16" spans="1:9" x14ac:dyDescent="0.4">
      <c r="A16" s="6">
        <v>15</v>
      </c>
      <c r="B16" s="6" t="s">
        <v>23</v>
      </c>
      <c r="C16" s="12">
        <v>22.7</v>
      </c>
      <c r="D16" s="8">
        <v>6.6</v>
      </c>
      <c r="E16" s="8">
        <v>2.2000000000000002</v>
      </c>
      <c r="F16" s="8">
        <v>15.1</v>
      </c>
      <c r="G16" s="8">
        <v>46.1</v>
      </c>
      <c r="H16" s="8">
        <v>262.60000000000002</v>
      </c>
      <c r="I16" s="8">
        <v>0.4</v>
      </c>
    </row>
    <row r="17" spans="1:9" x14ac:dyDescent="0.4">
      <c r="A17" s="9">
        <v>16</v>
      </c>
      <c r="B17" s="9" t="s">
        <v>24</v>
      </c>
      <c r="C17" s="13">
        <v>22</v>
      </c>
      <c r="D17" s="11">
        <v>2.1</v>
      </c>
      <c r="E17" s="11">
        <v>2</v>
      </c>
      <c r="F17" s="11">
        <v>48.6</v>
      </c>
      <c r="G17" s="11">
        <v>49</v>
      </c>
      <c r="H17" s="11">
        <v>227.1</v>
      </c>
      <c r="I17" s="11">
        <v>0.4</v>
      </c>
    </row>
    <row r="18" spans="1:9" x14ac:dyDescent="0.4">
      <c r="A18" s="6">
        <v>17</v>
      </c>
      <c r="B18" s="6" t="s">
        <v>25</v>
      </c>
      <c r="C18" s="12">
        <v>21.1</v>
      </c>
      <c r="D18" s="8">
        <v>4.9000000000000004</v>
      </c>
      <c r="E18" s="8">
        <v>5.2</v>
      </c>
      <c r="F18" s="8">
        <v>20.399999999999999</v>
      </c>
      <c r="G18" s="8">
        <v>19.399999999999999</v>
      </c>
      <c r="H18" s="8">
        <v>241.6</v>
      </c>
      <c r="I18" s="8">
        <v>0.4</v>
      </c>
    </row>
    <row r="19" spans="1:9" x14ac:dyDescent="0.4">
      <c r="A19" s="9">
        <v>18</v>
      </c>
      <c r="B19" s="9" t="s">
        <v>26</v>
      </c>
      <c r="C19" s="13">
        <v>20.399999999999999</v>
      </c>
      <c r="D19" s="11">
        <v>8</v>
      </c>
      <c r="E19" s="11">
        <v>8.1</v>
      </c>
      <c r="F19" s="11">
        <v>12.5</v>
      </c>
      <c r="G19" s="11">
        <v>12.4</v>
      </c>
      <c r="H19" s="11">
        <v>225.2</v>
      </c>
      <c r="I19" s="11">
        <v>0.4</v>
      </c>
    </row>
    <row r="20" spans="1:9" x14ac:dyDescent="0.4">
      <c r="A20" s="6">
        <v>19</v>
      </c>
      <c r="B20" s="6" t="s">
        <v>27</v>
      </c>
      <c r="C20" s="12">
        <v>20.3</v>
      </c>
      <c r="D20" s="8">
        <v>5.2</v>
      </c>
      <c r="E20" s="8">
        <v>4.9000000000000004</v>
      </c>
      <c r="F20" s="8">
        <v>19.3</v>
      </c>
      <c r="G20" s="8">
        <v>20.399999999999999</v>
      </c>
      <c r="H20" s="8">
        <v>233</v>
      </c>
      <c r="I20" s="8">
        <v>0.4</v>
      </c>
    </row>
    <row r="21" spans="1:9" x14ac:dyDescent="0.4">
      <c r="A21" s="9">
        <v>20</v>
      </c>
      <c r="B21" s="9" t="s">
        <v>28</v>
      </c>
      <c r="C21" s="13">
        <v>20.2</v>
      </c>
      <c r="D21" s="11">
        <v>2.7</v>
      </c>
      <c r="E21" s="11">
        <v>3.5</v>
      </c>
      <c r="F21" s="11">
        <v>36.799999999999997</v>
      </c>
      <c r="G21" s="11">
        <v>28.5</v>
      </c>
      <c r="H21" s="11">
        <v>154.1</v>
      </c>
      <c r="I21" s="11">
        <v>0.6</v>
      </c>
    </row>
    <row r="22" spans="1:9" x14ac:dyDescent="0.4">
      <c r="A22" s="6">
        <v>21</v>
      </c>
      <c r="B22" s="6" t="s">
        <v>29</v>
      </c>
      <c r="C22" s="12">
        <v>20</v>
      </c>
      <c r="D22" s="8">
        <v>8.1</v>
      </c>
      <c r="E22" s="8">
        <v>13.7</v>
      </c>
      <c r="F22" s="8">
        <v>12.3</v>
      </c>
      <c r="G22" s="8">
        <v>7.3</v>
      </c>
      <c r="H22" s="8">
        <v>397</v>
      </c>
      <c r="I22" s="8">
        <v>0.3</v>
      </c>
    </row>
    <row r="23" spans="1:9" x14ac:dyDescent="0.4">
      <c r="A23" s="9">
        <v>22</v>
      </c>
      <c r="B23" s="9" t="s">
        <v>30</v>
      </c>
      <c r="C23" s="13">
        <v>19.5</v>
      </c>
      <c r="D23" s="11">
        <v>7.9</v>
      </c>
      <c r="E23" s="11">
        <v>2.5</v>
      </c>
      <c r="F23" s="11">
        <v>12.7</v>
      </c>
      <c r="G23" s="11">
        <v>40.1</v>
      </c>
      <c r="H23" s="11">
        <v>376.5</v>
      </c>
      <c r="I23" s="11">
        <v>0.3</v>
      </c>
    </row>
    <row r="24" spans="1:9" x14ac:dyDescent="0.4">
      <c r="A24" s="6">
        <v>23</v>
      </c>
      <c r="B24" s="6" t="s">
        <v>31</v>
      </c>
      <c r="C24" s="12">
        <v>18.7</v>
      </c>
      <c r="D24" s="8">
        <v>5.0999999999999996</v>
      </c>
      <c r="E24" s="8">
        <v>5.3</v>
      </c>
      <c r="F24" s="8">
        <v>19.5</v>
      </c>
      <c r="G24" s="8">
        <v>19</v>
      </c>
      <c r="H24" s="8">
        <v>685.2</v>
      </c>
      <c r="I24" s="8">
        <v>0.1</v>
      </c>
    </row>
    <row r="25" spans="1:9" x14ac:dyDescent="0.4">
      <c r="A25" s="9">
        <v>24</v>
      </c>
      <c r="B25" s="9" t="s">
        <v>32</v>
      </c>
      <c r="C25" s="13">
        <v>18.600000000000001</v>
      </c>
      <c r="D25" s="11">
        <v>2.8</v>
      </c>
      <c r="E25" s="11">
        <v>2.6</v>
      </c>
      <c r="F25" s="11">
        <v>36.200000000000003</v>
      </c>
      <c r="G25" s="11">
        <v>38.799999999999997</v>
      </c>
      <c r="H25" s="11">
        <v>191.4</v>
      </c>
      <c r="I25" s="11">
        <v>0.5</v>
      </c>
    </row>
    <row r="26" spans="1:9" x14ac:dyDescent="0.4">
      <c r="A26" s="6">
        <v>25</v>
      </c>
      <c r="B26" s="6" t="s">
        <v>33</v>
      </c>
      <c r="C26" s="12">
        <v>18.600000000000001</v>
      </c>
      <c r="D26" s="8">
        <v>5.4</v>
      </c>
      <c r="E26" s="8">
        <v>5.9</v>
      </c>
      <c r="F26" s="8">
        <v>18.399999999999999</v>
      </c>
      <c r="G26" s="8">
        <v>16.8</v>
      </c>
      <c r="H26" s="8">
        <v>273.7</v>
      </c>
      <c r="I26" s="8">
        <v>0.4</v>
      </c>
    </row>
    <row r="27" spans="1:9" x14ac:dyDescent="0.4">
      <c r="A27" s="9">
        <v>26</v>
      </c>
      <c r="B27" s="9" t="s">
        <v>34</v>
      </c>
      <c r="C27" s="13">
        <v>18.600000000000001</v>
      </c>
      <c r="D27" s="11">
        <v>6.1</v>
      </c>
      <c r="E27" s="11">
        <v>6.1</v>
      </c>
      <c r="F27" s="11">
        <v>16.3</v>
      </c>
      <c r="G27" s="11">
        <v>16.399999999999999</v>
      </c>
      <c r="H27" s="11">
        <v>201.9</v>
      </c>
      <c r="I27" s="11">
        <v>0.5</v>
      </c>
    </row>
    <row r="28" spans="1:9" x14ac:dyDescent="0.4">
      <c r="A28" s="6">
        <v>27</v>
      </c>
      <c r="B28" s="6" t="s">
        <v>35</v>
      </c>
      <c r="C28" s="12">
        <v>18.2</v>
      </c>
      <c r="D28" s="8">
        <v>4.0999999999999996</v>
      </c>
      <c r="E28" s="8">
        <v>3.4</v>
      </c>
      <c r="F28" s="8">
        <v>24.2</v>
      </c>
      <c r="G28" s="8">
        <v>29.4</v>
      </c>
      <c r="H28" s="8">
        <v>159</v>
      </c>
      <c r="I28" s="8">
        <v>0.6</v>
      </c>
    </row>
    <row r="29" spans="1:9" x14ac:dyDescent="0.4">
      <c r="A29" s="9">
        <v>28</v>
      </c>
      <c r="B29" s="9" t="s">
        <v>36</v>
      </c>
      <c r="C29" s="13">
        <v>17.7</v>
      </c>
      <c r="D29" s="11">
        <v>1.8</v>
      </c>
      <c r="E29" s="11">
        <v>2.1</v>
      </c>
      <c r="F29" s="11">
        <v>56.3</v>
      </c>
      <c r="G29" s="11">
        <v>47.7</v>
      </c>
      <c r="H29" s="11">
        <v>105.9</v>
      </c>
      <c r="I29" s="11">
        <v>0.9</v>
      </c>
    </row>
    <row r="30" spans="1:9" x14ac:dyDescent="0.4">
      <c r="A30" s="6">
        <v>29</v>
      </c>
      <c r="B30" s="6" t="s">
        <v>37</v>
      </c>
      <c r="C30" s="12">
        <v>17.100000000000001</v>
      </c>
      <c r="D30" s="8">
        <v>6.1</v>
      </c>
      <c r="E30" s="8">
        <v>6.5</v>
      </c>
      <c r="F30" s="8">
        <v>16.5</v>
      </c>
      <c r="G30" s="8">
        <v>15.3</v>
      </c>
      <c r="H30" s="8">
        <v>405.4</v>
      </c>
      <c r="I30" s="8">
        <v>0.2</v>
      </c>
    </row>
    <row r="31" spans="1:9" x14ac:dyDescent="0.4">
      <c r="A31" s="9">
        <v>30</v>
      </c>
      <c r="B31" s="9" t="s">
        <v>38</v>
      </c>
      <c r="C31" s="13">
        <v>16.8</v>
      </c>
      <c r="D31" s="11">
        <v>4</v>
      </c>
      <c r="E31" s="11">
        <v>4.0999999999999996</v>
      </c>
      <c r="F31" s="11">
        <v>25.1</v>
      </c>
      <c r="G31" s="11">
        <v>24.6</v>
      </c>
      <c r="H31" s="11">
        <v>208.6</v>
      </c>
      <c r="I31" s="11">
        <v>0.5</v>
      </c>
    </row>
    <row r="32" spans="1:9" x14ac:dyDescent="0.4">
      <c r="A32" s="6">
        <v>31</v>
      </c>
      <c r="B32" s="6" t="s">
        <v>39</v>
      </c>
      <c r="C32" s="12">
        <v>16.7</v>
      </c>
      <c r="D32" s="8">
        <v>6.8</v>
      </c>
      <c r="E32" s="8">
        <v>6.5</v>
      </c>
      <c r="F32" s="8">
        <v>14.7</v>
      </c>
      <c r="G32" s="8">
        <v>15.4</v>
      </c>
      <c r="H32" s="8">
        <v>307.10000000000002</v>
      </c>
      <c r="I32" s="8">
        <v>0.3</v>
      </c>
    </row>
    <row r="33" spans="1:9" x14ac:dyDescent="0.4">
      <c r="A33" s="9">
        <v>32</v>
      </c>
      <c r="B33" s="9" t="s">
        <v>40</v>
      </c>
      <c r="C33" s="13">
        <v>16.7</v>
      </c>
      <c r="D33" s="11">
        <v>3.3</v>
      </c>
      <c r="E33" s="11">
        <v>2.9</v>
      </c>
      <c r="F33" s="11">
        <v>30.4</v>
      </c>
      <c r="G33" s="11">
        <v>34.6</v>
      </c>
      <c r="H33" s="11">
        <v>194.9</v>
      </c>
      <c r="I33" s="11">
        <v>0.5</v>
      </c>
    </row>
    <row r="34" spans="1:9" x14ac:dyDescent="0.4">
      <c r="A34" s="6">
        <v>33</v>
      </c>
      <c r="B34" s="6" t="s">
        <v>41</v>
      </c>
      <c r="C34" s="12">
        <v>16.5</v>
      </c>
      <c r="D34" s="8">
        <v>4.7</v>
      </c>
      <c r="E34" s="8">
        <v>4.8</v>
      </c>
      <c r="F34" s="8">
        <v>21.4</v>
      </c>
      <c r="G34" s="8">
        <v>20.8</v>
      </c>
      <c r="H34" s="8">
        <v>215.2</v>
      </c>
      <c r="I34" s="8">
        <v>0.5</v>
      </c>
    </row>
    <row r="35" spans="1:9" x14ac:dyDescent="0.4">
      <c r="A35" s="9">
        <v>34</v>
      </c>
      <c r="B35" s="9" t="s">
        <v>42</v>
      </c>
      <c r="C35" s="13">
        <v>15.9</v>
      </c>
      <c r="D35" s="11">
        <v>3.2</v>
      </c>
      <c r="E35" s="11">
        <v>3.1</v>
      </c>
      <c r="F35" s="11">
        <v>31.1</v>
      </c>
      <c r="G35" s="11">
        <v>32.5</v>
      </c>
      <c r="H35" s="11">
        <v>175.5</v>
      </c>
      <c r="I35" s="11">
        <v>0.6</v>
      </c>
    </row>
    <row r="36" spans="1:9" x14ac:dyDescent="0.4">
      <c r="A36" s="6">
        <v>35</v>
      </c>
      <c r="B36" s="6" t="s">
        <v>43</v>
      </c>
      <c r="C36" s="12">
        <v>15.6</v>
      </c>
      <c r="D36" s="8">
        <v>2.9</v>
      </c>
      <c r="E36" s="8">
        <v>3.1</v>
      </c>
      <c r="F36" s="8">
        <v>34</v>
      </c>
      <c r="G36" s="8">
        <v>32</v>
      </c>
      <c r="H36" s="8">
        <v>139.69999999999999</v>
      </c>
      <c r="I36" s="8">
        <v>0.7</v>
      </c>
    </row>
    <row r="37" spans="1:9" x14ac:dyDescent="0.4">
      <c r="A37" s="9">
        <v>36</v>
      </c>
      <c r="B37" s="9" t="s">
        <v>44</v>
      </c>
      <c r="C37" s="13">
        <v>15.5</v>
      </c>
      <c r="D37" s="11">
        <v>4.2</v>
      </c>
      <c r="E37" s="11">
        <v>5.7</v>
      </c>
      <c r="F37" s="11">
        <v>23.6</v>
      </c>
      <c r="G37" s="11">
        <v>17.5</v>
      </c>
      <c r="H37" s="11">
        <v>138</v>
      </c>
      <c r="I37" s="11">
        <v>0.7</v>
      </c>
    </row>
    <row r="38" spans="1:9" x14ac:dyDescent="0.4">
      <c r="A38" s="6">
        <v>37</v>
      </c>
      <c r="B38" s="6" t="s">
        <v>45</v>
      </c>
      <c r="C38" s="12">
        <v>15.5</v>
      </c>
      <c r="D38" s="8">
        <v>3.1</v>
      </c>
      <c r="E38" s="8">
        <v>3.1</v>
      </c>
      <c r="F38" s="8">
        <v>32.200000000000003</v>
      </c>
      <c r="G38" s="8">
        <v>32</v>
      </c>
      <c r="H38" s="8">
        <v>224.2</v>
      </c>
      <c r="I38" s="8">
        <v>0.4</v>
      </c>
    </row>
    <row r="39" spans="1:9" x14ac:dyDescent="0.4">
      <c r="A39" s="9">
        <v>38</v>
      </c>
      <c r="B39" s="9" t="s">
        <v>46</v>
      </c>
      <c r="C39" s="13">
        <v>15.1</v>
      </c>
      <c r="D39" s="11">
        <v>3.4</v>
      </c>
      <c r="E39" s="11">
        <v>3.3</v>
      </c>
      <c r="F39" s="11">
        <v>29</v>
      </c>
      <c r="G39" s="11">
        <v>30</v>
      </c>
      <c r="H39" s="11">
        <v>136.6</v>
      </c>
      <c r="I39" s="11">
        <v>0.7</v>
      </c>
    </row>
    <row r="40" spans="1:9" x14ac:dyDescent="0.4">
      <c r="A40" s="6">
        <v>39</v>
      </c>
      <c r="B40" s="6" t="s">
        <v>47</v>
      </c>
      <c r="C40" s="12">
        <v>15</v>
      </c>
      <c r="D40" s="8">
        <v>4.7</v>
      </c>
      <c r="E40" s="8">
        <v>3.9</v>
      </c>
      <c r="F40" s="8">
        <v>21.3</v>
      </c>
      <c r="G40" s="8">
        <v>25.8</v>
      </c>
      <c r="H40" s="8">
        <v>126.8</v>
      </c>
      <c r="I40" s="8">
        <v>0.8</v>
      </c>
    </row>
    <row r="41" spans="1:9" x14ac:dyDescent="0.4">
      <c r="A41" s="9">
        <v>40</v>
      </c>
      <c r="B41" s="9" t="s">
        <v>48</v>
      </c>
      <c r="C41" s="13">
        <v>14.8</v>
      </c>
      <c r="D41" s="11">
        <v>5.9</v>
      </c>
      <c r="E41" s="11">
        <v>6</v>
      </c>
      <c r="F41" s="11">
        <v>17</v>
      </c>
      <c r="G41" s="11">
        <v>16.600000000000001</v>
      </c>
      <c r="H41" s="11">
        <v>222</v>
      </c>
      <c r="I41" s="11">
        <v>0.5</v>
      </c>
    </row>
    <row r="42" spans="1:9" x14ac:dyDescent="0.4">
      <c r="A42" s="6">
        <v>41</v>
      </c>
      <c r="B42" s="6" t="s">
        <v>49</v>
      </c>
      <c r="C42" s="12">
        <v>14.6</v>
      </c>
      <c r="D42" s="8">
        <v>7.9</v>
      </c>
      <c r="E42" s="8">
        <v>4.5</v>
      </c>
      <c r="F42" s="8">
        <v>12.7</v>
      </c>
      <c r="G42" s="8">
        <v>22</v>
      </c>
      <c r="H42" s="8">
        <v>218.2</v>
      </c>
      <c r="I42" s="8">
        <v>0.5</v>
      </c>
    </row>
    <row r="43" spans="1:9" x14ac:dyDescent="0.4">
      <c r="A43" s="9">
        <v>42</v>
      </c>
      <c r="B43" s="9" t="s">
        <v>50</v>
      </c>
      <c r="C43" s="13">
        <v>14.3</v>
      </c>
      <c r="D43" s="11">
        <v>8.5</v>
      </c>
      <c r="E43" s="11">
        <v>7.9</v>
      </c>
      <c r="F43" s="11">
        <v>11.7</v>
      </c>
      <c r="G43" s="11">
        <v>12.6</v>
      </c>
      <c r="H43" s="11">
        <v>206.7</v>
      </c>
      <c r="I43" s="11">
        <v>0.5</v>
      </c>
    </row>
    <row r="44" spans="1:9" ht="25.5" x14ac:dyDescent="0.4">
      <c r="A44" s="6">
        <v>43</v>
      </c>
      <c r="B44" s="6" t="s">
        <v>51</v>
      </c>
      <c r="C44" s="12">
        <v>14</v>
      </c>
      <c r="D44" s="8">
        <v>4.0999999999999996</v>
      </c>
      <c r="E44" s="8">
        <v>5</v>
      </c>
      <c r="F44" s="8">
        <v>24.3</v>
      </c>
      <c r="G44" s="8">
        <v>19.899999999999999</v>
      </c>
      <c r="H44" s="8">
        <v>145.69999999999999</v>
      </c>
      <c r="I44" s="8">
        <v>0.7</v>
      </c>
    </row>
    <row r="45" spans="1:9" x14ac:dyDescent="0.4">
      <c r="A45" s="9">
        <v>44</v>
      </c>
      <c r="B45" s="9" t="s">
        <v>52</v>
      </c>
      <c r="C45" s="13">
        <v>14</v>
      </c>
      <c r="D45" s="11">
        <v>3.8</v>
      </c>
      <c r="E45" s="11">
        <v>5.8</v>
      </c>
      <c r="F45" s="11">
        <v>26.2</v>
      </c>
      <c r="G45" s="11">
        <v>17.3</v>
      </c>
      <c r="H45" s="11">
        <v>132.80000000000001</v>
      </c>
      <c r="I45" s="11">
        <v>0.8</v>
      </c>
    </row>
    <row r="46" spans="1:9" x14ac:dyDescent="0.4">
      <c r="A46" s="6">
        <v>45</v>
      </c>
      <c r="B46" s="6" t="s">
        <v>53</v>
      </c>
      <c r="C46" s="12">
        <v>13.9</v>
      </c>
      <c r="D46" s="8">
        <v>2.2000000000000002</v>
      </c>
      <c r="E46" s="8">
        <v>3.5</v>
      </c>
      <c r="F46" s="8">
        <v>45</v>
      </c>
      <c r="G46" s="8">
        <v>28.5</v>
      </c>
      <c r="H46" s="8">
        <v>106.2</v>
      </c>
      <c r="I46" s="8">
        <v>0.9</v>
      </c>
    </row>
    <row r="47" spans="1:9" x14ac:dyDescent="0.4">
      <c r="A47" s="9">
        <v>46</v>
      </c>
      <c r="B47" s="9" t="s">
        <v>54</v>
      </c>
      <c r="C47" s="13">
        <v>13.9</v>
      </c>
      <c r="D47" s="11">
        <v>6.5</v>
      </c>
      <c r="E47" s="11">
        <v>5.0999999999999996</v>
      </c>
      <c r="F47" s="11">
        <v>15.4</v>
      </c>
      <c r="G47" s="11">
        <v>19.600000000000001</v>
      </c>
      <c r="H47" s="11">
        <v>212.2</v>
      </c>
      <c r="I47" s="11">
        <v>0.5</v>
      </c>
    </row>
    <row r="48" spans="1:9" x14ac:dyDescent="0.4">
      <c r="A48" s="6">
        <v>47</v>
      </c>
      <c r="B48" s="6" t="s">
        <v>55</v>
      </c>
      <c r="C48" s="12">
        <v>13.5</v>
      </c>
      <c r="D48" s="8">
        <v>5.7</v>
      </c>
      <c r="E48" s="8">
        <v>6.6</v>
      </c>
      <c r="F48" s="8">
        <v>17.399999999999999</v>
      </c>
      <c r="G48" s="8">
        <v>15.2</v>
      </c>
      <c r="H48" s="8">
        <v>188.2</v>
      </c>
      <c r="I48" s="8">
        <v>0.5</v>
      </c>
    </row>
    <row r="49" spans="1:9" x14ac:dyDescent="0.4">
      <c r="A49" s="9">
        <v>48</v>
      </c>
      <c r="B49" s="9" t="s">
        <v>56</v>
      </c>
      <c r="C49" s="13">
        <v>13</v>
      </c>
      <c r="D49" s="11">
        <v>16</v>
      </c>
      <c r="E49" s="11">
        <v>10.1</v>
      </c>
      <c r="F49" s="11">
        <v>6.2</v>
      </c>
      <c r="G49" s="11">
        <v>9.9</v>
      </c>
      <c r="H49" s="11">
        <v>145.4</v>
      </c>
      <c r="I49" s="11">
        <v>0.7</v>
      </c>
    </row>
    <row r="50" spans="1:9" x14ac:dyDescent="0.4">
      <c r="A50" s="6">
        <v>49</v>
      </c>
      <c r="B50" s="6" t="s">
        <v>57</v>
      </c>
      <c r="C50" s="12">
        <v>12.9</v>
      </c>
      <c r="D50" s="8">
        <v>3.5</v>
      </c>
      <c r="E50" s="8">
        <v>3.7</v>
      </c>
      <c r="F50" s="8">
        <v>28.3</v>
      </c>
      <c r="G50" s="8">
        <v>27.3</v>
      </c>
      <c r="H50" s="8">
        <v>248.7</v>
      </c>
      <c r="I50" s="8">
        <v>0.4</v>
      </c>
    </row>
    <row r="51" spans="1:9" x14ac:dyDescent="0.4">
      <c r="A51" s="9">
        <v>50</v>
      </c>
      <c r="B51" s="9" t="s">
        <v>58</v>
      </c>
      <c r="C51" s="13">
        <v>12.8</v>
      </c>
      <c r="D51" s="11">
        <v>4.4000000000000004</v>
      </c>
      <c r="E51" s="11">
        <v>4.3</v>
      </c>
      <c r="F51" s="11">
        <v>22.7</v>
      </c>
      <c r="G51" s="11">
        <v>23.5</v>
      </c>
      <c r="H51" s="11">
        <v>85.1</v>
      </c>
      <c r="I51" s="11">
        <v>1.2</v>
      </c>
    </row>
    <row r="52" spans="1:9" x14ac:dyDescent="0.4">
      <c r="A52" s="6">
        <v>51</v>
      </c>
      <c r="B52" s="6" t="s">
        <v>59</v>
      </c>
      <c r="C52" s="12">
        <v>12.7</v>
      </c>
      <c r="D52" s="8">
        <v>6.8</v>
      </c>
      <c r="E52" s="8">
        <v>5.8</v>
      </c>
      <c r="F52" s="8">
        <v>14.7</v>
      </c>
      <c r="G52" s="8">
        <v>17.100000000000001</v>
      </c>
      <c r="H52" s="8">
        <v>140.69999999999999</v>
      </c>
      <c r="I52" s="8">
        <v>0.7</v>
      </c>
    </row>
    <row r="53" spans="1:9" x14ac:dyDescent="0.4">
      <c r="A53" s="9">
        <v>52</v>
      </c>
      <c r="B53" s="9" t="s">
        <v>60</v>
      </c>
      <c r="C53" s="13">
        <v>12.4</v>
      </c>
      <c r="D53" s="11">
        <v>9.5</v>
      </c>
      <c r="E53" s="11">
        <v>2.4</v>
      </c>
      <c r="F53" s="11">
        <v>10.5</v>
      </c>
      <c r="G53" s="11">
        <v>42.2</v>
      </c>
      <c r="H53" s="11">
        <v>152.1</v>
      </c>
      <c r="I53" s="11">
        <v>0.7</v>
      </c>
    </row>
    <row r="54" spans="1:9" x14ac:dyDescent="0.4">
      <c r="A54" s="6">
        <v>53</v>
      </c>
      <c r="B54" s="6" t="s">
        <v>61</v>
      </c>
      <c r="C54" s="12">
        <v>12.2</v>
      </c>
      <c r="D54" s="8">
        <v>5.2</v>
      </c>
      <c r="E54" s="8">
        <v>5.0999999999999996</v>
      </c>
      <c r="F54" s="8">
        <v>19.100000000000001</v>
      </c>
      <c r="G54" s="8">
        <v>19.600000000000001</v>
      </c>
      <c r="H54" s="8">
        <v>120.8</v>
      </c>
      <c r="I54" s="8">
        <v>0.8</v>
      </c>
    </row>
    <row r="55" spans="1:9" x14ac:dyDescent="0.4">
      <c r="A55" s="9">
        <v>54</v>
      </c>
      <c r="B55" s="9" t="s">
        <v>62</v>
      </c>
      <c r="C55" s="13">
        <v>12</v>
      </c>
      <c r="D55" s="11">
        <v>5.0999999999999996</v>
      </c>
      <c r="E55" s="11">
        <v>5.3</v>
      </c>
      <c r="F55" s="11">
        <v>19.8</v>
      </c>
      <c r="G55" s="11">
        <v>18.8</v>
      </c>
      <c r="H55" s="11">
        <v>173.8</v>
      </c>
      <c r="I55" s="11">
        <v>0.6</v>
      </c>
    </row>
    <row r="56" spans="1:9" x14ac:dyDescent="0.4">
      <c r="A56" s="6">
        <v>55</v>
      </c>
      <c r="B56" s="6" t="s">
        <v>63</v>
      </c>
      <c r="C56" s="12">
        <v>11.6</v>
      </c>
      <c r="D56" s="8">
        <v>3.2</v>
      </c>
      <c r="E56" s="8">
        <v>3.4</v>
      </c>
      <c r="F56" s="8">
        <v>31.3</v>
      </c>
      <c r="G56" s="8">
        <v>29</v>
      </c>
      <c r="H56" s="8">
        <v>101.9</v>
      </c>
      <c r="I56" s="8">
        <v>1</v>
      </c>
    </row>
    <row r="57" spans="1:9" x14ac:dyDescent="0.4">
      <c r="A57" s="9">
        <v>56</v>
      </c>
      <c r="B57" s="9" t="s">
        <v>64</v>
      </c>
      <c r="C57" s="13">
        <v>11.3</v>
      </c>
      <c r="D57" s="11">
        <v>10.9</v>
      </c>
      <c r="E57" s="11">
        <v>7.1</v>
      </c>
      <c r="F57" s="11">
        <v>9.1999999999999993</v>
      </c>
      <c r="G57" s="11">
        <v>14</v>
      </c>
      <c r="H57" s="11">
        <v>90.6</v>
      </c>
      <c r="I57" s="11">
        <v>1.1000000000000001</v>
      </c>
    </row>
    <row r="58" spans="1:9" x14ac:dyDescent="0.4">
      <c r="A58" s="6">
        <v>57</v>
      </c>
      <c r="B58" s="6" t="s">
        <v>65</v>
      </c>
      <c r="C58" s="12">
        <v>11.2</v>
      </c>
      <c r="D58" s="8">
        <v>5.3</v>
      </c>
      <c r="E58" s="8">
        <v>5.0999999999999996</v>
      </c>
      <c r="F58" s="8">
        <v>18.7</v>
      </c>
      <c r="G58" s="8">
        <v>19.600000000000001</v>
      </c>
      <c r="H58" s="8">
        <v>109.4</v>
      </c>
      <c r="I58" s="8">
        <v>0.9</v>
      </c>
    </row>
    <row r="59" spans="1:9" ht="25.5" x14ac:dyDescent="0.4">
      <c r="A59" s="9">
        <v>58</v>
      </c>
      <c r="B59" s="9" t="s">
        <v>66</v>
      </c>
      <c r="C59" s="13">
        <v>11.1</v>
      </c>
      <c r="D59" s="11">
        <v>3.6</v>
      </c>
      <c r="E59" s="11">
        <v>3.4</v>
      </c>
      <c r="F59" s="11">
        <v>28</v>
      </c>
      <c r="G59" s="11">
        <v>29.8</v>
      </c>
      <c r="H59" s="11">
        <v>109</v>
      </c>
      <c r="I59" s="11">
        <v>0.9</v>
      </c>
    </row>
    <row r="60" spans="1:9" x14ac:dyDescent="0.4">
      <c r="A60" s="6">
        <v>59</v>
      </c>
      <c r="B60" s="6" t="s">
        <v>67</v>
      </c>
      <c r="C60" s="12">
        <v>11</v>
      </c>
      <c r="D60" s="8">
        <v>3.9</v>
      </c>
      <c r="E60" s="8">
        <v>4</v>
      </c>
      <c r="F60" s="8">
        <v>25.6</v>
      </c>
      <c r="G60" s="8">
        <v>24.9</v>
      </c>
      <c r="H60" s="8">
        <v>73.8</v>
      </c>
      <c r="I60" s="8">
        <v>1.4</v>
      </c>
    </row>
    <row r="61" spans="1:9" x14ac:dyDescent="0.4">
      <c r="A61" s="9">
        <v>60</v>
      </c>
      <c r="B61" s="9" t="s">
        <v>68</v>
      </c>
      <c r="C61" s="13">
        <v>11</v>
      </c>
      <c r="D61" s="11">
        <v>5.4</v>
      </c>
      <c r="E61" s="11">
        <v>5.2</v>
      </c>
      <c r="F61" s="11">
        <v>18.5</v>
      </c>
      <c r="G61" s="11">
        <v>19.2</v>
      </c>
      <c r="H61" s="11">
        <v>107.3</v>
      </c>
      <c r="I61" s="11">
        <v>0.9</v>
      </c>
    </row>
    <row r="62" spans="1:9" x14ac:dyDescent="0.4">
      <c r="A62" s="6">
        <v>61</v>
      </c>
      <c r="B62" s="6" t="s">
        <v>69</v>
      </c>
      <c r="C62" s="12">
        <v>11</v>
      </c>
      <c r="D62" s="8">
        <v>7.7</v>
      </c>
      <c r="E62" s="8">
        <v>8.3000000000000007</v>
      </c>
      <c r="F62" s="8">
        <v>13</v>
      </c>
      <c r="G62" s="8">
        <v>12</v>
      </c>
      <c r="H62" s="8">
        <v>127</v>
      </c>
      <c r="I62" s="8">
        <v>0.8</v>
      </c>
    </row>
    <row r="63" spans="1:9" x14ac:dyDescent="0.4">
      <c r="A63" s="9">
        <v>62</v>
      </c>
      <c r="B63" s="9" t="s">
        <v>70</v>
      </c>
      <c r="C63" s="13">
        <v>10.9</v>
      </c>
      <c r="D63" s="11">
        <v>3.3</v>
      </c>
      <c r="E63" s="11">
        <v>4.2</v>
      </c>
      <c r="F63" s="11">
        <v>30.3</v>
      </c>
      <c r="G63" s="11">
        <v>23.7</v>
      </c>
      <c r="H63" s="11">
        <v>178.9</v>
      </c>
      <c r="I63" s="11">
        <v>0.6</v>
      </c>
    </row>
    <row r="64" spans="1:9" x14ac:dyDescent="0.4">
      <c r="A64" s="6">
        <v>63</v>
      </c>
      <c r="B64" s="6" t="s">
        <v>71</v>
      </c>
      <c r="C64" s="12">
        <v>10.7</v>
      </c>
      <c r="D64" s="8">
        <v>5</v>
      </c>
      <c r="E64" s="8">
        <v>4.8</v>
      </c>
      <c r="F64" s="8">
        <v>20.2</v>
      </c>
      <c r="G64" s="8">
        <v>20.6</v>
      </c>
      <c r="H64" s="8">
        <v>94.9</v>
      </c>
      <c r="I64" s="8">
        <v>1.1000000000000001</v>
      </c>
    </row>
    <row r="65" spans="1:9" x14ac:dyDescent="0.4">
      <c r="A65" s="9">
        <v>64</v>
      </c>
      <c r="B65" s="9" t="s">
        <v>72</v>
      </c>
      <c r="C65" s="13">
        <v>10.6</v>
      </c>
      <c r="D65" s="11">
        <v>3</v>
      </c>
      <c r="E65" s="11">
        <v>3.8</v>
      </c>
      <c r="F65" s="11">
        <v>33.200000000000003</v>
      </c>
      <c r="G65" s="11">
        <v>26.2</v>
      </c>
      <c r="H65" s="11">
        <v>83.5</v>
      </c>
      <c r="I65" s="11">
        <v>1.2</v>
      </c>
    </row>
    <row r="66" spans="1:9" x14ac:dyDescent="0.4">
      <c r="A66" s="6">
        <v>65</v>
      </c>
      <c r="B66" s="6" t="s">
        <v>73</v>
      </c>
      <c r="C66" s="12">
        <v>10.3</v>
      </c>
      <c r="D66" s="8">
        <v>3.5</v>
      </c>
      <c r="E66" s="8">
        <v>3.9</v>
      </c>
      <c r="F66" s="8">
        <v>28.3</v>
      </c>
      <c r="G66" s="8">
        <v>25.5</v>
      </c>
      <c r="H66" s="8">
        <v>75.400000000000006</v>
      </c>
      <c r="I66" s="8">
        <v>1.3</v>
      </c>
    </row>
    <row r="67" spans="1:9" x14ac:dyDescent="0.4">
      <c r="A67" s="9">
        <v>66</v>
      </c>
      <c r="B67" s="9" t="s">
        <v>74</v>
      </c>
      <c r="C67" s="13">
        <v>10.199999999999999</v>
      </c>
      <c r="D67" s="11">
        <v>6.5</v>
      </c>
      <c r="E67" s="11">
        <v>7.2</v>
      </c>
      <c r="F67" s="11">
        <v>15.3</v>
      </c>
      <c r="G67" s="11">
        <v>13.9</v>
      </c>
      <c r="H67" s="11">
        <v>118.7</v>
      </c>
      <c r="I67" s="11">
        <v>0.8</v>
      </c>
    </row>
    <row r="68" spans="1:9" x14ac:dyDescent="0.4">
      <c r="A68" s="6">
        <v>67</v>
      </c>
      <c r="B68" s="6" t="s">
        <v>75</v>
      </c>
      <c r="C68" s="12">
        <v>9.9</v>
      </c>
      <c r="D68" s="8">
        <v>4.5</v>
      </c>
      <c r="E68" s="8">
        <v>4.8</v>
      </c>
      <c r="F68" s="8">
        <v>22.2</v>
      </c>
      <c r="G68" s="8">
        <v>20.8</v>
      </c>
      <c r="H68" s="8">
        <v>76.7</v>
      </c>
      <c r="I68" s="8">
        <v>1.3</v>
      </c>
    </row>
    <row r="69" spans="1:9" x14ac:dyDescent="0.4">
      <c r="A69" s="9">
        <v>68</v>
      </c>
      <c r="B69" s="9" t="s">
        <v>76</v>
      </c>
      <c r="C69" s="13">
        <v>9.9</v>
      </c>
      <c r="D69" s="11">
        <v>5</v>
      </c>
      <c r="E69" s="11">
        <v>5.7</v>
      </c>
      <c r="F69" s="11">
        <v>20.2</v>
      </c>
      <c r="G69" s="11">
        <v>17.5</v>
      </c>
      <c r="H69" s="11">
        <v>66.900000000000006</v>
      </c>
      <c r="I69" s="11">
        <v>1.5</v>
      </c>
    </row>
    <row r="70" spans="1:9" x14ac:dyDescent="0.4">
      <c r="A70" s="6">
        <v>69</v>
      </c>
      <c r="B70" s="6" t="s">
        <v>77</v>
      </c>
      <c r="C70" s="12">
        <v>9.9</v>
      </c>
      <c r="D70" s="8">
        <v>4.0999999999999996</v>
      </c>
      <c r="E70" s="8">
        <v>4.7</v>
      </c>
      <c r="F70" s="8">
        <v>24.5</v>
      </c>
      <c r="G70" s="8">
        <v>21.5</v>
      </c>
      <c r="H70" s="8">
        <v>64.7</v>
      </c>
      <c r="I70" s="8">
        <v>1.5</v>
      </c>
    </row>
    <row r="71" spans="1:9" x14ac:dyDescent="0.4">
      <c r="A71" s="9">
        <v>70</v>
      </c>
      <c r="B71" s="9" t="s">
        <v>78</v>
      </c>
      <c r="C71" s="13">
        <v>9.6</v>
      </c>
      <c r="D71" s="11">
        <v>3.3</v>
      </c>
      <c r="E71" s="11">
        <v>3.6</v>
      </c>
      <c r="F71" s="11">
        <v>30.3</v>
      </c>
      <c r="G71" s="11">
        <v>27.9</v>
      </c>
      <c r="H71" s="11">
        <v>60.7</v>
      </c>
      <c r="I71" s="11">
        <v>1.6</v>
      </c>
    </row>
    <row r="72" spans="1:9" x14ac:dyDescent="0.4">
      <c r="A72" s="6">
        <v>71</v>
      </c>
      <c r="B72" s="6" t="s">
        <v>79</v>
      </c>
      <c r="C72" s="12">
        <v>9.5</v>
      </c>
      <c r="D72" s="8">
        <v>9.1999999999999993</v>
      </c>
      <c r="E72" s="8">
        <v>4.8</v>
      </c>
      <c r="F72" s="8">
        <v>10.9</v>
      </c>
      <c r="G72" s="8">
        <v>20.7</v>
      </c>
      <c r="H72" s="8">
        <v>90.6</v>
      </c>
      <c r="I72" s="8">
        <v>1.1000000000000001</v>
      </c>
    </row>
    <row r="73" spans="1:9" x14ac:dyDescent="0.4">
      <c r="A73" s="9">
        <v>72</v>
      </c>
      <c r="B73" s="9" t="s">
        <v>80</v>
      </c>
      <c r="C73" s="13">
        <v>9.4</v>
      </c>
      <c r="D73" s="11">
        <v>3.5</v>
      </c>
      <c r="E73" s="11">
        <v>4.2</v>
      </c>
      <c r="F73" s="11">
        <v>28.7</v>
      </c>
      <c r="G73" s="11">
        <v>24</v>
      </c>
      <c r="H73" s="11">
        <v>62.2</v>
      </c>
      <c r="I73" s="11">
        <v>1.6</v>
      </c>
    </row>
    <row r="74" spans="1:9" x14ac:dyDescent="0.4">
      <c r="A74" s="6">
        <v>73</v>
      </c>
      <c r="B74" s="6" t="s">
        <v>81</v>
      </c>
      <c r="C74" s="12">
        <v>9.1</v>
      </c>
      <c r="D74" s="8">
        <v>3.4</v>
      </c>
      <c r="E74" s="8">
        <v>3.8</v>
      </c>
      <c r="F74" s="8">
        <v>29.3</v>
      </c>
      <c r="G74" s="8">
        <v>26.1</v>
      </c>
      <c r="H74" s="8">
        <v>61.3</v>
      </c>
      <c r="I74" s="8">
        <v>1.6</v>
      </c>
    </row>
    <row r="75" spans="1:9" x14ac:dyDescent="0.4">
      <c r="A75" s="9">
        <v>74</v>
      </c>
      <c r="B75" s="9" t="s">
        <v>82</v>
      </c>
      <c r="C75" s="13">
        <v>9</v>
      </c>
      <c r="D75" s="11">
        <v>7</v>
      </c>
      <c r="E75" s="11">
        <v>9.6</v>
      </c>
      <c r="F75" s="11">
        <v>14.3</v>
      </c>
      <c r="G75" s="11">
        <v>10.5</v>
      </c>
      <c r="H75" s="11">
        <v>77.400000000000006</v>
      </c>
      <c r="I75" s="11">
        <v>1.3</v>
      </c>
    </row>
    <row r="76" spans="1:9" x14ac:dyDescent="0.4">
      <c r="A76" s="6">
        <v>75</v>
      </c>
      <c r="B76" s="6" t="s">
        <v>83</v>
      </c>
      <c r="C76" s="12">
        <v>8.9</v>
      </c>
      <c r="D76" s="8">
        <v>3.2</v>
      </c>
      <c r="E76" s="8">
        <v>3.8</v>
      </c>
      <c r="F76" s="8">
        <v>31.5</v>
      </c>
      <c r="G76" s="8">
        <v>26.4</v>
      </c>
      <c r="H76" s="8">
        <v>108.6</v>
      </c>
      <c r="I76" s="8">
        <v>0.9</v>
      </c>
    </row>
    <row r="77" spans="1:9" x14ac:dyDescent="0.4">
      <c r="A77" s="9">
        <v>76</v>
      </c>
      <c r="B77" s="9" t="s">
        <v>84</v>
      </c>
      <c r="C77" s="13">
        <v>8.9</v>
      </c>
      <c r="D77" s="11">
        <v>4.5</v>
      </c>
      <c r="E77" s="11">
        <v>5</v>
      </c>
      <c r="F77" s="11">
        <v>22.2</v>
      </c>
      <c r="G77" s="11">
        <v>20.100000000000001</v>
      </c>
      <c r="H77" s="11">
        <v>71.2</v>
      </c>
      <c r="I77" s="11">
        <v>1.4</v>
      </c>
    </row>
    <row r="78" spans="1:9" x14ac:dyDescent="0.4">
      <c r="A78" s="6">
        <v>77</v>
      </c>
      <c r="B78" s="6" t="s">
        <v>85</v>
      </c>
      <c r="C78" s="12">
        <v>8.8000000000000007</v>
      </c>
      <c r="D78" s="8">
        <v>6</v>
      </c>
      <c r="E78" s="8">
        <v>6.3</v>
      </c>
      <c r="F78" s="8">
        <v>16.600000000000001</v>
      </c>
      <c r="G78" s="8">
        <v>15.8</v>
      </c>
      <c r="H78" s="8">
        <v>59</v>
      </c>
      <c r="I78" s="8">
        <v>1.7</v>
      </c>
    </row>
    <row r="79" spans="1:9" x14ac:dyDescent="0.4">
      <c r="A79" s="9">
        <v>78</v>
      </c>
      <c r="B79" s="9" t="s">
        <v>86</v>
      </c>
      <c r="C79" s="13">
        <v>8.8000000000000007</v>
      </c>
      <c r="D79" s="11">
        <v>5.2</v>
      </c>
      <c r="E79" s="11">
        <v>4.8</v>
      </c>
      <c r="F79" s="11">
        <v>19.100000000000001</v>
      </c>
      <c r="G79" s="11">
        <v>20.7</v>
      </c>
      <c r="H79" s="11">
        <v>53.3</v>
      </c>
      <c r="I79" s="11">
        <v>1.9</v>
      </c>
    </row>
    <row r="80" spans="1:9" x14ac:dyDescent="0.4">
      <c r="A80" s="6">
        <v>79</v>
      </c>
      <c r="B80" s="6" t="s">
        <v>87</v>
      </c>
      <c r="C80" s="12">
        <v>8.8000000000000007</v>
      </c>
      <c r="D80" s="8">
        <v>3.9</v>
      </c>
      <c r="E80" s="8">
        <v>3.6</v>
      </c>
      <c r="F80" s="8">
        <v>25.4</v>
      </c>
      <c r="G80" s="8">
        <v>28.1</v>
      </c>
      <c r="H80" s="8">
        <v>67.3</v>
      </c>
      <c r="I80" s="8">
        <v>1.5</v>
      </c>
    </row>
    <row r="81" spans="1:9" x14ac:dyDescent="0.4">
      <c r="A81" s="9">
        <v>80</v>
      </c>
      <c r="B81" s="9" t="s">
        <v>88</v>
      </c>
      <c r="C81" s="13">
        <v>8.6</v>
      </c>
      <c r="D81" s="11">
        <v>5.6</v>
      </c>
      <c r="E81" s="11">
        <v>6.1</v>
      </c>
      <c r="F81" s="11">
        <v>17.7</v>
      </c>
      <c r="G81" s="11">
        <v>16.5</v>
      </c>
      <c r="H81" s="11">
        <v>81.8</v>
      </c>
      <c r="I81" s="11">
        <v>1.2</v>
      </c>
    </row>
    <row r="82" spans="1:9" x14ac:dyDescent="0.4">
      <c r="A82" s="6">
        <v>81</v>
      </c>
      <c r="B82" s="6" t="s">
        <v>89</v>
      </c>
      <c r="C82" s="12">
        <v>8.5</v>
      </c>
      <c r="D82" s="8">
        <v>4</v>
      </c>
      <c r="E82" s="8">
        <v>4.5</v>
      </c>
      <c r="F82" s="8">
        <v>24.8</v>
      </c>
      <c r="G82" s="8">
        <v>22.4</v>
      </c>
      <c r="H82" s="8">
        <v>59.1</v>
      </c>
      <c r="I82" s="8">
        <v>1.7</v>
      </c>
    </row>
    <row r="83" spans="1:9" x14ac:dyDescent="0.4">
      <c r="A83" s="9">
        <v>82</v>
      </c>
      <c r="B83" s="9" t="s">
        <v>90</v>
      </c>
      <c r="C83" s="13">
        <v>8.4</v>
      </c>
      <c r="D83" s="11">
        <v>3.1</v>
      </c>
      <c r="E83" s="11">
        <v>3.6</v>
      </c>
      <c r="F83" s="11">
        <v>31.9</v>
      </c>
      <c r="G83" s="11">
        <v>28</v>
      </c>
      <c r="H83" s="11">
        <v>54.1</v>
      </c>
      <c r="I83" s="11">
        <v>1.8</v>
      </c>
    </row>
    <row r="84" spans="1:9" x14ac:dyDescent="0.4">
      <c r="A84" s="6">
        <v>83</v>
      </c>
      <c r="B84" s="6" t="s">
        <v>91</v>
      </c>
      <c r="C84" s="12">
        <v>8.3000000000000007</v>
      </c>
      <c r="D84" s="8">
        <v>3.6</v>
      </c>
      <c r="E84" s="8">
        <v>3.6</v>
      </c>
      <c r="F84" s="8">
        <v>27.5</v>
      </c>
      <c r="G84" s="8">
        <v>27.7</v>
      </c>
      <c r="H84" s="8">
        <v>63.1</v>
      </c>
      <c r="I84" s="8">
        <v>1.6</v>
      </c>
    </row>
    <row r="85" spans="1:9" x14ac:dyDescent="0.4">
      <c r="A85" s="9">
        <v>84</v>
      </c>
      <c r="B85" s="9" t="s">
        <v>92</v>
      </c>
      <c r="C85" s="13">
        <v>8.3000000000000007</v>
      </c>
      <c r="D85" s="11">
        <v>4.4000000000000004</v>
      </c>
      <c r="E85" s="11">
        <v>4.9000000000000004</v>
      </c>
      <c r="F85" s="11">
        <v>22.5</v>
      </c>
      <c r="G85" s="11">
        <v>20.399999999999999</v>
      </c>
      <c r="H85" s="11">
        <v>59.3</v>
      </c>
      <c r="I85" s="11">
        <v>1.7</v>
      </c>
    </row>
    <row r="86" spans="1:9" x14ac:dyDescent="0.4">
      <c r="A86" s="6">
        <v>85</v>
      </c>
      <c r="B86" s="6" t="s">
        <v>93</v>
      </c>
      <c r="C86" s="12">
        <v>8.1999999999999993</v>
      </c>
      <c r="D86" s="8">
        <v>4.8</v>
      </c>
      <c r="E86" s="8">
        <v>4.8</v>
      </c>
      <c r="F86" s="8">
        <v>20.7</v>
      </c>
      <c r="G86" s="8">
        <v>21</v>
      </c>
      <c r="H86" s="8">
        <v>57.3</v>
      </c>
      <c r="I86" s="8">
        <v>1.7</v>
      </c>
    </row>
    <row r="87" spans="1:9" x14ac:dyDescent="0.4">
      <c r="A87" s="9">
        <v>86</v>
      </c>
      <c r="B87" s="9" t="s">
        <v>94</v>
      </c>
      <c r="C87" s="13">
        <v>8.1</v>
      </c>
      <c r="D87" s="11">
        <v>4.3</v>
      </c>
      <c r="E87" s="11">
        <v>5.4</v>
      </c>
      <c r="F87" s="11">
        <v>23</v>
      </c>
      <c r="G87" s="11">
        <v>18.600000000000001</v>
      </c>
      <c r="H87" s="11">
        <v>59.7</v>
      </c>
      <c r="I87" s="11">
        <v>1.7</v>
      </c>
    </row>
    <row r="88" spans="1:9" x14ac:dyDescent="0.4">
      <c r="A88" s="6">
        <v>87</v>
      </c>
      <c r="B88" s="6" t="s">
        <v>95</v>
      </c>
      <c r="C88" s="12">
        <v>8.1</v>
      </c>
      <c r="D88" s="8">
        <v>8.9</v>
      </c>
      <c r="E88" s="8">
        <v>9.9</v>
      </c>
      <c r="F88" s="8">
        <v>11.3</v>
      </c>
      <c r="G88" s="8">
        <v>10.1</v>
      </c>
      <c r="H88" s="8">
        <v>85.6</v>
      </c>
      <c r="I88" s="8">
        <v>1.2</v>
      </c>
    </row>
    <row r="89" spans="1:9" x14ac:dyDescent="0.4">
      <c r="A89" s="9">
        <v>88</v>
      </c>
      <c r="B89" s="9" t="s">
        <v>96</v>
      </c>
      <c r="C89" s="13">
        <v>8.1</v>
      </c>
      <c r="D89" s="11">
        <v>3.2</v>
      </c>
      <c r="E89" s="11">
        <v>3.3</v>
      </c>
      <c r="F89" s="11">
        <v>31.7</v>
      </c>
      <c r="G89" s="11">
        <v>30.5</v>
      </c>
      <c r="H89" s="11">
        <v>48.6</v>
      </c>
      <c r="I89" s="11">
        <v>2.1</v>
      </c>
    </row>
    <row r="90" spans="1:9" x14ac:dyDescent="0.4">
      <c r="A90" s="6">
        <v>89</v>
      </c>
      <c r="B90" s="6" t="s">
        <v>97</v>
      </c>
      <c r="C90" s="12">
        <v>8</v>
      </c>
      <c r="D90" s="8">
        <v>5.2</v>
      </c>
      <c r="E90" s="8">
        <v>5.6</v>
      </c>
      <c r="F90" s="8">
        <v>19.2</v>
      </c>
      <c r="G90" s="8">
        <v>17.8</v>
      </c>
      <c r="H90" s="8">
        <v>71</v>
      </c>
      <c r="I90" s="8">
        <v>1.4</v>
      </c>
    </row>
    <row r="91" spans="1:9" x14ac:dyDescent="0.4">
      <c r="A91" s="9">
        <v>90</v>
      </c>
      <c r="B91" s="9" t="s">
        <v>98</v>
      </c>
      <c r="C91" s="13">
        <v>7.9</v>
      </c>
      <c r="D91" s="11">
        <v>4.2</v>
      </c>
      <c r="E91" s="11">
        <v>4.7</v>
      </c>
      <c r="F91" s="11">
        <v>23.5</v>
      </c>
      <c r="G91" s="11">
        <v>21.2</v>
      </c>
      <c r="H91" s="11">
        <v>64.2</v>
      </c>
      <c r="I91" s="11">
        <v>1.6</v>
      </c>
    </row>
    <row r="92" spans="1:9" x14ac:dyDescent="0.4">
      <c r="A92" s="6">
        <v>91</v>
      </c>
      <c r="B92" s="6" t="s">
        <v>99</v>
      </c>
      <c r="C92" s="12">
        <v>7.9</v>
      </c>
      <c r="D92" s="8">
        <v>5.6</v>
      </c>
      <c r="E92" s="8">
        <v>5.8</v>
      </c>
      <c r="F92" s="8">
        <v>17.8</v>
      </c>
      <c r="G92" s="8">
        <v>17.2</v>
      </c>
      <c r="H92" s="8">
        <v>58.6</v>
      </c>
      <c r="I92" s="8">
        <v>1.7</v>
      </c>
    </row>
    <row r="93" spans="1:9" x14ac:dyDescent="0.4">
      <c r="A93" s="9">
        <v>92</v>
      </c>
      <c r="B93" s="9" t="s">
        <v>100</v>
      </c>
      <c r="C93" s="13">
        <v>7.8</v>
      </c>
      <c r="D93" s="11">
        <v>7</v>
      </c>
      <c r="E93" s="11">
        <v>7.4</v>
      </c>
      <c r="F93" s="11">
        <v>14.4</v>
      </c>
      <c r="G93" s="11">
        <v>13.6</v>
      </c>
      <c r="H93" s="11">
        <v>85.2</v>
      </c>
      <c r="I93" s="11">
        <v>1.2</v>
      </c>
    </row>
    <row r="94" spans="1:9" x14ac:dyDescent="0.4">
      <c r="A94" s="6">
        <v>93</v>
      </c>
      <c r="B94" s="6" t="s">
        <v>101</v>
      </c>
      <c r="C94" s="12">
        <v>7.8</v>
      </c>
      <c r="D94" s="8">
        <v>17</v>
      </c>
      <c r="E94" s="8">
        <v>4.8</v>
      </c>
      <c r="F94" s="8">
        <v>5.9</v>
      </c>
      <c r="G94" s="8">
        <v>20.8</v>
      </c>
      <c r="H94" s="8">
        <v>159.30000000000001</v>
      </c>
      <c r="I94" s="8">
        <v>0.6</v>
      </c>
    </row>
    <row r="95" spans="1:9" x14ac:dyDescent="0.4">
      <c r="A95" s="9">
        <v>94</v>
      </c>
      <c r="B95" s="9" t="s">
        <v>102</v>
      </c>
      <c r="C95" s="13">
        <v>7.7</v>
      </c>
      <c r="D95" s="11">
        <v>10.199999999999999</v>
      </c>
      <c r="E95" s="11">
        <v>7</v>
      </c>
      <c r="F95" s="11">
        <v>9.8000000000000007</v>
      </c>
      <c r="G95" s="11">
        <v>14.3</v>
      </c>
      <c r="H95" s="11">
        <v>57.7</v>
      </c>
      <c r="I95" s="11">
        <v>1.7</v>
      </c>
    </row>
    <row r="96" spans="1:9" x14ac:dyDescent="0.4">
      <c r="A96" s="6">
        <v>95</v>
      </c>
      <c r="B96" s="6" t="s">
        <v>103</v>
      </c>
      <c r="C96" s="12">
        <v>7.6</v>
      </c>
      <c r="D96" s="8">
        <v>4.9000000000000004</v>
      </c>
      <c r="E96" s="8">
        <v>5.5</v>
      </c>
      <c r="F96" s="8">
        <v>20.3</v>
      </c>
      <c r="G96" s="8">
        <v>18.2</v>
      </c>
      <c r="H96" s="8">
        <v>61.4</v>
      </c>
      <c r="I96" s="8">
        <v>1.6</v>
      </c>
    </row>
    <row r="97" spans="1:9" x14ac:dyDescent="0.4">
      <c r="A97" s="9">
        <v>96</v>
      </c>
      <c r="B97" s="9" t="s">
        <v>104</v>
      </c>
      <c r="C97" s="13">
        <v>7.3</v>
      </c>
      <c r="D97" s="11">
        <v>11</v>
      </c>
      <c r="E97" s="11">
        <v>4.5</v>
      </c>
      <c r="F97" s="11">
        <v>9.1</v>
      </c>
      <c r="G97" s="11">
        <v>22.4</v>
      </c>
      <c r="H97" s="11">
        <v>113.7</v>
      </c>
      <c r="I97" s="11">
        <v>0.9</v>
      </c>
    </row>
    <row r="98" spans="1:9" x14ac:dyDescent="0.4">
      <c r="A98" s="6">
        <v>97</v>
      </c>
      <c r="B98" s="6" t="s">
        <v>105</v>
      </c>
      <c r="C98" s="12">
        <v>7.3</v>
      </c>
      <c r="D98" s="8">
        <v>4.8</v>
      </c>
      <c r="E98" s="8">
        <v>4.9000000000000004</v>
      </c>
      <c r="F98" s="8">
        <v>21</v>
      </c>
      <c r="G98" s="8">
        <v>20.6</v>
      </c>
      <c r="H98" s="8">
        <v>50.6</v>
      </c>
      <c r="I98" s="8">
        <v>2</v>
      </c>
    </row>
    <row r="99" spans="1:9" x14ac:dyDescent="0.4">
      <c r="A99" s="9">
        <v>98</v>
      </c>
      <c r="B99" s="9" t="s">
        <v>106</v>
      </c>
      <c r="C99" s="13">
        <v>7.1</v>
      </c>
      <c r="D99" s="11">
        <v>8.1999999999999993</v>
      </c>
      <c r="E99" s="11">
        <v>6.8</v>
      </c>
      <c r="F99" s="11">
        <v>12.2</v>
      </c>
      <c r="G99" s="11">
        <v>14.8</v>
      </c>
      <c r="H99" s="11">
        <v>102.5</v>
      </c>
      <c r="I99" s="11">
        <v>1</v>
      </c>
    </row>
    <row r="100" spans="1:9" x14ac:dyDescent="0.4">
      <c r="A100" s="6">
        <v>99</v>
      </c>
      <c r="B100" s="6" t="s">
        <v>107</v>
      </c>
      <c r="C100" s="12">
        <v>7.1</v>
      </c>
      <c r="D100" s="8">
        <v>3.7</v>
      </c>
      <c r="E100" s="8">
        <v>4</v>
      </c>
      <c r="F100" s="8">
        <v>27</v>
      </c>
      <c r="G100" s="8">
        <v>25.3</v>
      </c>
      <c r="H100" s="8">
        <v>46.9</v>
      </c>
      <c r="I100" s="8">
        <v>2.1</v>
      </c>
    </row>
    <row r="101" spans="1:9" x14ac:dyDescent="0.4">
      <c r="A101" s="9">
        <v>100</v>
      </c>
      <c r="B101" s="9" t="s">
        <v>108</v>
      </c>
      <c r="C101" s="13">
        <v>7.1</v>
      </c>
      <c r="D101" s="11">
        <v>1.4</v>
      </c>
      <c r="E101" s="11">
        <v>3.7</v>
      </c>
      <c r="F101" s="11">
        <v>73</v>
      </c>
      <c r="G101" s="11">
        <v>26.9</v>
      </c>
      <c r="H101" s="11">
        <v>80.7</v>
      </c>
      <c r="I101" s="11">
        <v>1.2</v>
      </c>
    </row>
    <row r="102" spans="1:9" x14ac:dyDescent="0.4">
      <c r="A102" s="6">
        <v>101</v>
      </c>
      <c r="B102" s="6" t="s">
        <v>109</v>
      </c>
      <c r="C102" s="12">
        <v>6.9</v>
      </c>
      <c r="D102" s="8">
        <v>4</v>
      </c>
      <c r="E102" s="8">
        <v>4</v>
      </c>
      <c r="F102" s="8">
        <v>24.8</v>
      </c>
      <c r="G102" s="8">
        <v>25.2</v>
      </c>
      <c r="H102" s="8">
        <v>58.9</v>
      </c>
      <c r="I102" s="8">
        <v>1.7</v>
      </c>
    </row>
    <row r="103" spans="1:9" x14ac:dyDescent="0.4">
      <c r="A103" s="9">
        <v>102</v>
      </c>
      <c r="B103" s="9" t="s">
        <v>110</v>
      </c>
      <c r="C103" s="13">
        <v>6.8</v>
      </c>
      <c r="D103" s="11">
        <v>5.4</v>
      </c>
      <c r="E103" s="11">
        <v>6.1</v>
      </c>
      <c r="F103" s="11">
        <v>18.600000000000001</v>
      </c>
      <c r="G103" s="11">
        <v>16.399999999999999</v>
      </c>
      <c r="H103" s="11">
        <v>58.4</v>
      </c>
      <c r="I103" s="11">
        <v>1.7</v>
      </c>
    </row>
    <row r="104" spans="1:9" x14ac:dyDescent="0.4">
      <c r="A104" s="6">
        <v>103</v>
      </c>
      <c r="B104" s="6" t="s">
        <v>111</v>
      </c>
      <c r="C104" s="12">
        <v>6.8</v>
      </c>
      <c r="D104" s="8">
        <v>3.8</v>
      </c>
      <c r="E104" s="8">
        <v>4.8</v>
      </c>
      <c r="F104" s="8">
        <v>26.2</v>
      </c>
      <c r="G104" s="8">
        <v>21</v>
      </c>
      <c r="H104" s="8">
        <v>41.9</v>
      </c>
      <c r="I104" s="8">
        <v>2.4</v>
      </c>
    </row>
    <row r="105" spans="1:9" x14ac:dyDescent="0.4">
      <c r="A105" s="9">
        <v>104</v>
      </c>
      <c r="B105" s="9" t="s">
        <v>112</v>
      </c>
      <c r="C105" s="13">
        <v>6.6</v>
      </c>
      <c r="D105" s="11">
        <v>5.7</v>
      </c>
      <c r="E105" s="11">
        <v>6.9</v>
      </c>
      <c r="F105" s="11">
        <v>17.600000000000001</v>
      </c>
      <c r="G105" s="11">
        <v>14.4</v>
      </c>
      <c r="H105" s="11">
        <v>85.9</v>
      </c>
      <c r="I105" s="11">
        <v>1.2</v>
      </c>
    </row>
    <row r="106" spans="1:9" x14ac:dyDescent="0.4">
      <c r="A106" s="6">
        <v>105</v>
      </c>
      <c r="B106" s="6" t="s">
        <v>113</v>
      </c>
      <c r="C106" s="12">
        <v>6.5</v>
      </c>
      <c r="D106" s="8">
        <v>7.9</v>
      </c>
      <c r="E106" s="8">
        <v>7</v>
      </c>
      <c r="F106" s="8">
        <v>12.7</v>
      </c>
      <c r="G106" s="8">
        <v>14.3</v>
      </c>
      <c r="H106" s="8">
        <v>44</v>
      </c>
      <c r="I106" s="8">
        <v>2.2999999999999998</v>
      </c>
    </row>
    <row r="107" spans="1:9" x14ac:dyDescent="0.4">
      <c r="A107" s="9">
        <v>106</v>
      </c>
      <c r="B107" s="9" t="s">
        <v>114</v>
      </c>
      <c r="C107" s="13">
        <v>6.3</v>
      </c>
      <c r="D107" s="11">
        <v>21.9</v>
      </c>
      <c r="E107" s="11">
        <v>7.7</v>
      </c>
      <c r="F107" s="11">
        <v>4.5999999999999996</v>
      </c>
      <c r="G107" s="11">
        <v>13</v>
      </c>
      <c r="H107" s="11">
        <v>69</v>
      </c>
      <c r="I107" s="11">
        <v>1.5</v>
      </c>
    </row>
    <row r="108" spans="1:9" x14ac:dyDescent="0.4">
      <c r="A108" s="6">
        <v>107</v>
      </c>
      <c r="B108" s="6" t="s">
        <v>115</v>
      </c>
      <c r="C108" s="12">
        <v>6.3</v>
      </c>
      <c r="D108" s="8">
        <v>15.5</v>
      </c>
      <c r="E108" s="8">
        <v>5.7</v>
      </c>
      <c r="F108" s="8">
        <v>6.5</v>
      </c>
      <c r="G108" s="8">
        <v>17.600000000000001</v>
      </c>
      <c r="H108" s="8">
        <v>45.7</v>
      </c>
      <c r="I108" s="8">
        <v>2.2000000000000002</v>
      </c>
    </row>
    <row r="109" spans="1:9" x14ac:dyDescent="0.4">
      <c r="A109" s="9">
        <v>108</v>
      </c>
      <c r="B109" s="9" t="s">
        <v>116</v>
      </c>
      <c r="C109" s="13">
        <v>6.2</v>
      </c>
      <c r="D109" s="11">
        <v>9.3000000000000007</v>
      </c>
      <c r="E109" s="11">
        <v>9.9</v>
      </c>
      <c r="F109" s="11">
        <v>10.8</v>
      </c>
      <c r="G109" s="11">
        <v>10.1</v>
      </c>
      <c r="H109" s="11">
        <v>48.4</v>
      </c>
      <c r="I109" s="11">
        <v>2.1</v>
      </c>
    </row>
    <row r="110" spans="1:9" x14ac:dyDescent="0.4">
      <c r="A110" s="6">
        <v>109</v>
      </c>
      <c r="B110" s="6" t="s">
        <v>117</v>
      </c>
      <c r="C110" s="12">
        <v>6.1</v>
      </c>
      <c r="D110" s="8">
        <v>8</v>
      </c>
      <c r="E110" s="8">
        <v>31.4</v>
      </c>
      <c r="F110" s="8">
        <v>12.5</v>
      </c>
      <c r="G110" s="8">
        <v>3.2</v>
      </c>
      <c r="H110" s="8">
        <v>73.3</v>
      </c>
      <c r="I110" s="8">
        <v>1.4</v>
      </c>
    </row>
    <row r="111" spans="1:9" x14ac:dyDescent="0.4">
      <c r="A111" s="9">
        <v>110</v>
      </c>
      <c r="B111" s="9" t="s">
        <v>118</v>
      </c>
      <c r="C111" s="13">
        <v>5.8</v>
      </c>
      <c r="D111" s="11">
        <v>5.6</v>
      </c>
      <c r="E111" s="11">
        <v>6.3</v>
      </c>
      <c r="F111" s="11">
        <v>17.7</v>
      </c>
      <c r="G111" s="11">
        <v>15.9</v>
      </c>
      <c r="H111" s="11">
        <v>39.299999999999997</v>
      </c>
      <c r="I111" s="11">
        <v>2.5</v>
      </c>
    </row>
    <row r="112" spans="1:9" x14ac:dyDescent="0.4">
      <c r="A112" s="6">
        <v>111</v>
      </c>
      <c r="B112" s="6" t="s">
        <v>119</v>
      </c>
      <c r="C112" s="12">
        <v>5.7</v>
      </c>
      <c r="D112" s="8">
        <v>6.9</v>
      </c>
      <c r="E112" s="8">
        <v>6.3</v>
      </c>
      <c r="F112" s="8">
        <v>14.5</v>
      </c>
      <c r="G112" s="8">
        <v>16</v>
      </c>
      <c r="H112" s="8">
        <v>69.7</v>
      </c>
      <c r="I112" s="8">
        <v>1.4</v>
      </c>
    </row>
    <row r="113" spans="1:9" x14ac:dyDescent="0.4">
      <c r="A113" s="9">
        <v>112</v>
      </c>
      <c r="B113" s="9" t="s">
        <v>120</v>
      </c>
      <c r="C113" s="13">
        <v>5.6</v>
      </c>
      <c r="D113" s="11">
        <v>7.6</v>
      </c>
      <c r="E113" s="11">
        <v>7.3</v>
      </c>
      <c r="F113" s="11">
        <v>13.2</v>
      </c>
      <c r="G113" s="11">
        <v>13.7</v>
      </c>
      <c r="H113" s="11">
        <v>48.9</v>
      </c>
      <c r="I113" s="11">
        <v>2</v>
      </c>
    </row>
    <row r="114" spans="1:9" x14ac:dyDescent="0.4">
      <c r="A114" s="6">
        <v>113</v>
      </c>
      <c r="B114" s="6" t="s">
        <v>121</v>
      </c>
      <c r="C114" s="12">
        <v>5.4</v>
      </c>
      <c r="D114" s="8">
        <v>6</v>
      </c>
      <c r="E114" s="8">
        <v>6.2</v>
      </c>
      <c r="F114" s="8">
        <v>16.600000000000001</v>
      </c>
      <c r="G114" s="8">
        <v>16</v>
      </c>
      <c r="H114" s="8">
        <v>39.6</v>
      </c>
      <c r="I114" s="8">
        <v>2.5</v>
      </c>
    </row>
    <row r="115" spans="1:9" x14ac:dyDescent="0.4">
      <c r="A115" s="9">
        <v>114</v>
      </c>
      <c r="B115" s="9" t="s">
        <v>122</v>
      </c>
      <c r="C115" s="13">
        <v>5.4</v>
      </c>
      <c r="D115" s="11">
        <v>19</v>
      </c>
      <c r="E115" s="11">
        <v>21.9</v>
      </c>
      <c r="F115" s="11">
        <v>5.3</v>
      </c>
      <c r="G115" s="11">
        <v>4.5999999999999996</v>
      </c>
      <c r="H115" s="11">
        <v>112.7</v>
      </c>
      <c r="I115" s="11">
        <v>0.9</v>
      </c>
    </row>
    <row r="116" spans="1:9" x14ac:dyDescent="0.4">
      <c r="A116" s="6">
        <v>115</v>
      </c>
      <c r="B116" s="6" t="s">
        <v>123</v>
      </c>
      <c r="C116" s="12">
        <v>5.4</v>
      </c>
      <c r="D116" s="8">
        <v>8</v>
      </c>
      <c r="E116" s="8">
        <v>5.0999999999999996</v>
      </c>
      <c r="F116" s="8">
        <v>12.5</v>
      </c>
      <c r="G116" s="8">
        <v>19.600000000000001</v>
      </c>
      <c r="H116" s="8">
        <v>53</v>
      </c>
      <c r="I116" s="8">
        <v>1.9</v>
      </c>
    </row>
    <row r="117" spans="1:9" x14ac:dyDescent="0.4">
      <c r="A117" s="9">
        <v>116</v>
      </c>
      <c r="B117" s="9" t="s">
        <v>124</v>
      </c>
      <c r="C117" s="13">
        <v>5.2</v>
      </c>
      <c r="D117" s="11">
        <v>4.7</v>
      </c>
      <c r="E117" s="11">
        <v>5.0999999999999996</v>
      </c>
      <c r="F117" s="11">
        <v>21.3</v>
      </c>
      <c r="G117" s="11">
        <v>19.600000000000001</v>
      </c>
      <c r="H117" s="11">
        <v>35.5</v>
      </c>
      <c r="I117" s="11">
        <v>2.8</v>
      </c>
    </row>
    <row r="118" spans="1:9" x14ac:dyDescent="0.4">
      <c r="A118" s="6">
        <v>117</v>
      </c>
      <c r="B118" s="6" t="s">
        <v>125</v>
      </c>
      <c r="C118" s="12">
        <v>5.0999999999999996</v>
      </c>
      <c r="D118" s="8">
        <v>3.7</v>
      </c>
      <c r="E118" s="8">
        <v>17.2</v>
      </c>
      <c r="F118" s="8">
        <v>27.2</v>
      </c>
      <c r="G118" s="8">
        <v>5.8</v>
      </c>
      <c r="H118" s="8">
        <v>45.6</v>
      </c>
      <c r="I118" s="8">
        <v>2.2000000000000002</v>
      </c>
    </row>
    <row r="119" spans="1:9" x14ac:dyDescent="0.4">
      <c r="A119" s="9">
        <v>118</v>
      </c>
      <c r="B119" s="9" t="s">
        <v>126</v>
      </c>
      <c r="C119" s="13">
        <v>5.0999999999999996</v>
      </c>
      <c r="D119" s="11">
        <v>7.5</v>
      </c>
      <c r="E119" s="11">
        <v>7.6</v>
      </c>
      <c r="F119" s="11">
        <v>13.4</v>
      </c>
      <c r="G119" s="11">
        <v>13.2</v>
      </c>
      <c r="H119" s="11">
        <v>46.7</v>
      </c>
      <c r="I119" s="11">
        <v>2.1</v>
      </c>
    </row>
    <row r="120" spans="1:9" x14ac:dyDescent="0.4">
      <c r="A120" s="6">
        <v>119</v>
      </c>
      <c r="B120" s="6" t="s">
        <v>127</v>
      </c>
      <c r="C120" s="12">
        <v>5</v>
      </c>
      <c r="D120" s="8">
        <v>12.5</v>
      </c>
      <c r="E120" s="8">
        <v>12.6</v>
      </c>
      <c r="F120" s="8">
        <v>8</v>
      </c>
      <c r="G120" s="8">
        <v>7.9</v>
      </c>
      <c r="H120" s="8">
        <v>46.5</v>
      </c>
      <c r="I120" s="8">
        <v>2.2000000000000002</v>
      </c>
    </row>
    <row r="121" spans="1:9" x14ac:dyDescent="0.4">
      <c r="A121" s="9">
        <v>120</v>
      </c>
      <c r="B121" s="9" t="s">
        <v>128</v>
      </c>
      <c r="C121" s="13">
        <v>4.5999999999999996</v>
      </c>
      <c r="D121" s="11">
        <v>6.8</v>
      </c>
      <c r="E121" s="11">
        <v>9.6999999999999993</v>
      </c>
      <c r="F121" s="11">
        <v>14.7</v>
      </c>
      <c r="G121" s="11">
        <v>10.3</v>
      </c>
      <c r="H121" s="11">
        <v>58.6</v>
      </c>
      <c r="I121" s="11">
        <v>1.7</v>
      </c>
    </row>
    <row r="122" spans="1:9" x14ac:dyDescent="0.4">
      <c r="A122" s="6">
        <v>121</v>
      </c>
      <c r="B122" s="6" t="s">
        <v>129</v>
      </c>
      <c r="C122" s="12">
        <v>4.4000000000000004</v>
      </c>
      <c r="D122" s="8">
        <v>6.7</v>
      </c>
      <c r="E122" s="8">
        <v>6.4</v>
      </c>
      <c r="F122" s="8">
        <v>15</v>
      </c>
      <c r="G122" s="8">
        <v>15.6</v>
      </c>
      <c r="H122" s="8">
        <v>34.799999999999997</v>
      </c>
      <c r="I122" s="8">
        <v>2.9</v>
      </c>
    </row>
    <row r="123" spans="1:9" x14ac:dyDescent="0.4">
      <c r="A123" s="9">
        <v>122</v>
      </c>
      <c r="B123" s="9" t="s">
        <v>130</v>
      </c>
      <c r="C123" s="13">
        <v>3.7</v>
      </c>
      <c r="D123" s="11">
        <v>16.5</v>
      </c>
      <c r="E123" s="11">
        <v>11.4</v>
      </c>
      <c r="F123" s="11">
        <v>6.1</v>
      </c>
      <c r="G123" s="11">
        <v>8.8000000000000007</v>
      </c>
      <c r="H123" s="11">
        <v>42.7</v>
      </c>
      <c r="I123" s="11">
        <v>2.2999999999999998</v>
      </c>
    </row>
    <row r="124" spans="1:9" x14ac:dyDescent="0.4">
      <c r="A124" s="6">
        <v>123</v>
      </c>
      <c r="B124" s="6" t="s">
        <v>131</v>
      </c>
      <c r="C124" s="12">
        <v>3.4</v>
      </c>
      <c r="D124" s="8">
        <v>9.5</v>
      </c>
      <c r="E124" s="8">
        <v>11.5</v>
      </c>
      <c r="F124" s="8">
        <v>10.5</v>
      </c>
      <c r="G124" s="8">
        <v>8.6999999999999993</v>
      </c>
      <c r="H124" s="8">
        <v>25.1</v>
      </c>
      <c r="I124" s="8">
        <v>4</v>
      </c>
    </row>
    <row r="125" spans="1:9" x14ac:dyDescent="0.4">
      <c r="A125" s="9">
        <v>124</v>
      </c>
      <c r="B125" s="9" t="s">
        <v>132</v>
      </c>
      <c r="C125" s="13">
        <v>3.2</v>
      </c>
      <c r="D125" s="11">
        <v>9.6</v>
      </c>
      <c r="E125" s="11">
        <v>9.8000000000000007</v>
      </c>
      <c r="F125" s="11">
        <v>10.4</v>
      </c>
      <c r="G125" s="11">
        <v>10.199999999999999</v>
      </c>
      <c r="H125" s="11">
        <v>34.9</v>
      </c>
      <c r="I125" s="11">
        <v>2.9</v>
      </c>
    </row>
    <row r="126" spans="1:9" x14ac:dyDescent="0.4">
      <c r="A126" s="6">
        <v>125</v>
      </c>
      <c r="B126" s="6" t="s">
        <v>133</v>
      </c>
      <c r="C126" s="12">
        <v>2.9</v>
      </c>
      <c r="D126" s="8">
        <v>6.6</v>
      </c>
      <c r="E126" s="8">
        <v>7.2</v>
      </c>
      <c r="F126" s="8">
        <v>15.1</v>
      </c>
      <c r="G126" s="8">
        <v>13.9</v>
      </c>
      <c r="H126" s="8">
        <v>21.9</v>
      </c>
      <c r="I126" s="8">
        <v>4.5999999999999996</v>
      </c>
    </row>
    <row r="127" spans="1:9" x14ac:dyDescent="0.4">
      <c r="A127" s="9">
        <v>126</v>
      </c>
      <c r="B127" s="9" t="s">
        <v>134</v>
      </c>
      <c r="C127" s="13">
        <v>2.6</v>
      </c>
      <c r="D127" s="11">
        <v>11.2</v>
      </c>
      <c r="E127" s="11">
        <v>12.5</v>
      </c>
      <c r="F127" s="11">
        <v>8.9</v>
      </c>
      <c r="G127" s="11">
        <v>8</v>
      </c>
      <c r="H127" s="11">
        <v>23.9</v>
      </c>
      <c r="I127" s="11">
        <v>4.2</v>
      </c>
    </row>
    <row r="128" spans="1:9" x14ac:dyDescent="0.4">
      <c r="A128" s="6">
        <v>127</v>
      </c>
      <c r="B128" s="6" t="s">
        <v>135</v>
      </c>
      <c r="C128" s="12">
        <v>2.5</v>
      </c>
      <c r="D128" s="8">
        <v>63.9</v>
      </c>
      <c r="E128" s="8">
        <v>20.100000000000001</v>
      </c>
      <c r="F128" s="8">
        <v>1.6</v>
      </c>
      <c r="G128" s="8">
        <v>5</v>
      </c>
      <c r="H128" s="8">
        <v>38.5</v>
      </c>
      <c r="I128" s="8">
        <v>2.6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FE63-A5B1-4B8F-9EB5-5D865D4AB252}">
  <dimension ref="A1:I105"/>
  <sheetViews>
    <sheetView workbookViewId="0">
      <selection sqref="A1:I105"/>
    </sheetView>
  </sheetViews>
  <sheetFormatPr defaultRowHeight="14.25" x14ac:dyDescent="0.45"/>
  <sheetData>
    <row r="1" spans="1:9" ht="35.25" x14ac:dyDescent="0.45">
      <c r="A1" s="1" t="s">
        <v>0</v>
      </c>
      <c r="B1" s="2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7.25" x14ac:dyDescent="0.45">
      <c r="A2" s="2">
        <v>1</v>
      </c>
      <c r="B2" s="2" t="s">
        <v>13</v>
      </c>
      <c r="C2" s="27">
        <v>101.9</v>
      </c>
      <c r="D2" s="28">
        <v>2.9</v>
      </c>
      <c r="E2" s="28">
        <v>3.6</v>
      </c>
      <c r="F2" s="28">
        <v>34.200000000000003</v>
      </c>
      <c r="G2" s="28">
        <v>27.8</v>
      </c>
      <c r="H2" s="28">
        <v>1365.8</v>
      </c>
      <c r="I2" s="28">
        <v>0.1</v>
      </c>
    </row>
    <row r="3" spans="1:9" ht="34.5" x14ac:dyDescent="0.45">
      <c r="A3" s="3">
        <v>2</v>
      </c>
      <c r="B3" s="3" t="s">
        <v>56</v>
      </c>
      <c r="C3" s="29">
        <v>43.1</v>
      </c>
      <c r="D3" s="30">
        <v>6.8</v>
      </c>
      <c r="E3" s="30">
        <v>4.7</v>
      </c>
      <c r="F3" s="30">
        <v>14.6</v>
      </c>
      <c r="G3" s="30">
        <v>21.4</v>
      </c>
      <c r="H3" s="30">
        <v>719.3</v>
      </c>
      <c r="I3" s="30">
        <v>0.1</v>
      </c>
    </row>
    <row r="4" spans="1:9" ht="34.5" x14ac:dyDescent="0.45">
      <c r="A4" s="2">
        <v>3</v>
      </c>
      <c r="B4" s="2" t="s">
        <v>136</v>
      </c>
      <c r="C4" s="27">
        <v>42.9</v>
      </c>
      <c r="D4" s="28">
        <v>8.8000000000000007</v>
      </c>
      <c r="E4" s="28">
        <v>10.6</v>
      </c>
      <c r="F4" s="28">
        <v>11.3</v>
      </c>
      <c r="G4" s="28">
        <v>9.4</v>
      </c>
      <c r="H4" s="28">
        <v>790.7</v>
      </c>
      <c r="I4" s="28">
        <v>0.1</v>
      </c>
    </row>
    <row r="5" spans="1:9" ht="34.5" x14ac:dyDescent="0.45">
      <c r="A5" s="3">
        <v>4</v>
      </c>
      <c r="B5" s="3" t="s">
        <v>49</v>
      </c>
      <c r="C5" s="29">
        <v>36</v>
      </c>
      <c r="D5" s="30">
        <v>3.6</v>
      </c>
      <c r="E5" s="30">
        <v>2.2999999999999998</v>
      </c>
      <c r="F5" s="30">
        <v>27.4</v>
      </c>
      <c r="G5" s="30">
        <v>44.3</v>
      </c>
      <c r="H5" s="30">
        <v>662</v>
      </c>
      <c r="I5" s="30">
        <v>0.2</v>
      </c>
    </row>
    <row r="6" spans="1:9" ht="17.25" x14ac:dyDescent="0.45">
      <c r="A6" s="2">
        <v>5</v>
      </c>
      <c r="B6" s="2" t="s">
        <v>40</v>
      </c>
      <c r="C6" s="27">
        <v>35.200000000000003</v>
      </c>
      <c r="D6" s="28">
        <v>1.9</v>
      </c>
      <c r="E6" s="28">
        <v>2.1</v>
      </c>
      <c r="F6" s="28">
        <v>53.5</v>
      </c>
      <c r="G6" s="28">
        <v>47</v>
      </c>
      <c r="H6" s="28">
        <v>518.29999999999995</v>
      </c>
      <c r="I6" s="28">
        <v>0.2</v>
      </c>
    </row>
    <row r="7" spans="1:9" ht="51.75" x14ac:dyDescent="0.45">
      <c r="A7" s="3">
        <v>6</v>
      </c>
      <c r="B7" s="3" t="s">
        <v>137</v>
      </c>
      <c r="C7" s="29">
        <v>32.1</v>
      </c>
      <c r="D7" s="30">
        <v>1.8</v>
      </c>
      <c r="E7" s="30">
        <v>2</v>
      </c>
      <c r="F7" s="30">
        <v>54.2</v>
      </c>
      <c r="G7" s="30">
        <v>50.5</v>
      </c>
      <c r="H7" s="30">
        <v>230.6</v>
      </c>
      <c r="I7" s="30">
        <v>0.4</v>
      </c>
    </row>
    <row r="8" spans="1:9" ht="17.25" x14ac:dyDescent="0.45">
      <c r="A8" s="2">
        <v>7</v>
      </c>
      <c r="B8" s="2" t="s">
        <v>22</v>
      </c>
      <c r="C8" s="27">
        <v>29.6</v>
      </c>
      <c r="D8" s="28">
        <v>1.7</v>
      </c>
      <c r="E8" s="28">
        <v>1.7</v>
      </c>
      <c r="F8" s="28">
        <v>59.2</v>
      </c>
      <c r="G8" s="28">
        <v>60.5</v>
      </c>
      <c r="H8" s="28">
        <v>228.9</v>
      </c>
      <c r="I8" s="28">
        <v>0.4</v>
      </c>
    </row>
    <row r="9" spans="1:9" ht="34.5" x14ac:dyDescent="0.45">
      <c r="A9" s="3">
        <v>8</v>
      </c>
      <c r="B9" s="3" t="s">
        <v>44</v>
      </c>
      <c r="C9" s="29">
        <v>27.4</v>
      </c>
      <c r="D9" s="30">
        <v>4.8</v>
      </c>
      <c r="E9" s="30">
        <v>5.6</v>
      </c>
      <c r="F9" s="30">
        <v>20.8</v>
      </c>
      <c r="G9" s="30">
        <v>18</v>
      </c>
      <c r="H9" s="30">
        <v>312.3</v>
      </c>
      <c r="I9" s="30">
        <v>0.3</v>
      </c>
    </row>
    <row r="10" spans="1:9" ht="34.5" x14ac:dyDescent="0.45">
      <c r="A10" s="2">
        <v>9</v>
      </c>
      <c r="B10" s="2" t="s">
        <v>32</v>
      </c>
      <c r="C10" s="27">
        <v>27</v>
      </c>
      <c r="D10" s="28">
        <v>2.9</v>
      </c>
      <c r="E10" s="28">
        <v>3.2</v>
      </c>
      <c r="F10" s="28">
        <v>34.1</v>
      </c>
      <c r="G10" s="28">
        <v>31.7</v>
      </c>
      <c r="H10" s="28">
        <v>257</v>
      </c>
      <c r="I10" s="28">
        <v>0.4</v>
      </c>
    </row>
    <row r="11" spans="1:9" ht="34.5" x14ac:dyDescent="0.45">
      <c r="A11" s="3">
        <v>10</v>
      </c>
      <c r="B11" s="3" t="s">
        <v>35</v>
      </c>
      <c r="C11" s="29">
        <v>26.5</v>
      </c>
      <c r="D11" s="30">
        <v>3.1</v>
      </c>
      <c r="E11" s="30">
        <v>3.2</v>
      </c>
      <c r="F11" s="30">
        <v>32.6</v>
      </c>
      <c r="G11" s="30">
        <v>31.7</v>
      </c>
      <c r="H11" s="30">
        <v>216.1</v>
      </c>
      <c r="I11" s="30">
        <v>0.5</v>
      </c>
    </row>
    <row r="12" spans="1:9" ht="34.5" x14ac:dyDescent="0.45">
      <c r="A12" s="2">
        <v>11</v>
      </c>
      <c r="B12" s="2" t="s">
        <v>16</v>
      </c>
      <c r="C12" s="27">
        <v>23.7</v>
      </c>
      <c r="D12" s="28">
        <v>3.1</v>
      </c>
      <c r="E12" s="28">
        <v>3.7</v>
      </c>
      <c r="F12" s="28">
        <v>32.200000000000003</v>
      </c>
      <c r="G12" s="28">
        <v>27.1</v>
      </c>
      <c r="H12" s="28">
        <v>281.5</v>
      </c>
      <c r="I12" s="28">
        <v>0.4</v>
      </c>
    </row>
    <row r="13" spans="1:9" ht="17.25" x14ac:dyDescent="0.45">
      <c r="A13" s="3">
        <v>12</v>
      </c>
      <c r="B13" s="3" t="s">
        <v>37</v>
      </c>
      <c r="C13" s="29">
        <v>22.4</v>
      </c>
      <c r="D13" s="30">
        <v>5.5</v>
      </c>
      <c r="E13" s="30">
        <v>6</v>
      </c>
      <c r="F13" s="30">
        <v>18.3</v>
      </c>
      <c r="G13" s="30">
        <v>16.7</v>
      </c>
      <c r="H13" s="30">
        <v>497.4</v>
      </c>
      <c r="I13" s="30">
        <v>0.2</v>
      </c>
    </row>
    <row r="14" spans="1:9" ht="34.5" x14ac:dyDescent="0.45">
      <c r="A14" s="2">
        <v>13</v>
      </c>
      <c r="B14" s="2" t="s">
        <v>57</v>
      </c>
      <c r="C14" s="27">
        <v>21.1</v>
      </c>
      <c r="D14" s="28">
        <v>3</v>
      </c>
      <c r="E14" s="28">
        <v>2.7</v>
      </c>
      <c r="F14" s="28">
        <v>33.9</v>
      </c>
      <c r="G14" s="28">
        <v>36.700000000000003</v>
      </c>
      <c r="H14" s="28">
        <v>1155.4000000000001</v>
      </c>
      <c r="I14" s="28">
        <v>0.1</v>
      </c>
    </row>
    <row r="15" spans="1:9" ht="34.5" x14ac:dyDescent="0.45">
      <c r="A15" s="3">
        <v>14</v>
      </c>
      <c r="B15" s="3" t="s">
        <v>53</v>
      </c>
      <c r="C15" s="29">
        <v>19.899999999999999</v>
      </c>
      <c r="D15" s="30">
        <v>1.2</v>
      </c>
      <c r="E15" s="30">
        <v>1.1000000000000001</v>
      </c>
      <c r="F15" s="30">
        <v>83.3</v>
      </c>
      <c r="G15" s="30">
        <v>87.1</v>
      </c>
      <c r="H15" s="30">
        <v>150.19999999999999</v>
      </c>
      <c r="I15" s="30">
        <v>0.7</v>
      </c>
    </row>
    <row r="16" spans="1:9" ht="17.25" x14ac:dyDescent="0.45">
      <c r="A16" s="2">
        <v>15</v>
      </c>
      <c r="B16" s="2" t="s">
        <v>15</v>
      </c>
      <c r="C16" s="27">
        <v>19.5</v>
      </c>
      <c r="D16" s="28">
        <v>1.3</v>
      </c>
      <c r="E16" s="28">
        <v>1.6</v>
      </c>
      <c r="F16" s="28">
        <v>74.5</v>
      </c>
      <c r="G16" s="28">
        <v>60.7</v>
      </c>
      <c r="H16" s="28">
        <v>115.7</v>
      </c>
      <c r="I16" s="28">
        <v>0.9</v>
      </c>
    </row>
    <row r="17" spans="1:9" ht="34.5" x14ac:dyDescent="0.45">
      <c r="A17" s="3">
        <v>16</v>
      </c>
      <c r="B17" s="3" t="s">
        <v>27</v>
      </c>
      <c r="C17" s="29">
        <v>18.899999999999999</v>
      </c>
      <c r="D17" s="30">
        <v>4.5999999999999996</v>
      </c>
      <c r="E17" s="30">
        <v>5.2</v>
      </c>
      <c r="F17" s="30">
        <v>21.5</v>
      </c>
      <c r="G17" s="30">
        <v>19.2</v>
      </c>
      <c r="H17" s="30">
        <v>208.4</v>
      </c>
      <c r="I17" s="30">
        <v>0.5</v>
      </c>
    </row>
    <row r="18" spans="1:9" ht="17.25" x14ac:dyDescent="0.45">
      <c r="A18" s="2">
        <v>17</v>
      </c>
      <c r="B18" s="2" t="s">
        <v>25</v>
      </c>
      <c r="C18" s="27">
        <v>18.899999999999999</v>
      </c>
      <c r="D18" s="28">
        <v>5.4</v>
      </c>
      <c r="E18" s="28">
        <v>4.7</v>
      </c>
      <c r="F18" s="28">
        <v>18.600000000000001</v>
      </c>
      <c r="G18" s="28">
        <v>21.2</v>
      </c>
      <c r="H18" s="28">
        <v>222.8</v>
      </c>
      <c r="I18" s="28">
        <v>0.4</v>
      </c>
    </row>
    <row r="19" spans="1:9" ht="34.5" x14ac:dyDescent="0.45">
      <c r="A19" s="3">
        <v>18</v>
      </c>
      <c r="B19" s="3" t="s">
        <v>41</v>
      </c>
      <c r="C19" s="29">
        <v>18.7</v>
      </c>
      <c r="D19" s="30">
        <v>4.8</v>
      </c>
      <c r="E19" s="30">
        <v>4.7</v>
      </c>
      <c r="F19" s="30">
        <v>20.9</v>
      </c>
      <c r="G19" s="30">
        <v>21.4</v>
      </c>
      <c r="H19" s="30">
        <v>272.3</v>
      </c>
      <c r="I19" s="30">
        <v>0.4</v>
      </c>
    </row>
    <row r="20" spans="1:9" ht="17.25" x14ac:dyDescent="0.45">
      <c r="A20" s="2">
        <v>19</v>
      </c>
      <c r="B20" s="2" t="s">
        <v>84</v>
      </c>
      <c r="C20" s="27">
        <v>17.5</v>
      </c>
      <c r="D20" s="28">
        <v>4.3</v>
      </c>
      <c r="E20" s="28">
        <v>3.6</v>
      </c>
      <c r="F20" s="28">
        <v>23.5</v>
      </c>
      <c r="G20" s="28">
        <v>28.1</v>
      </c>
      <c r="H20" s="28">
        <v>141.9</v>
      </c>
      <c r="I20" s="28">
        <v>0.7</v>
      </c>
    </row>
    <row r="21" spans="1:9" ht="17.25" x14ac:dyDescent="0.45">
      <c r="A21" s="3">
        <v>20</v>
      </c>
      <c r="B21" s="3" t="s">
        <v>28</v>
      </c>
      <c r="C21" s="29">
        <v>17.2</v>
      </c>
      <c r="D21" s="30">
        <v>3.1</v>
      </c>
      <c r="E21" s="30">
        <v>3.3</v>
      </c>
      <c r="F21" s="30">
        <v>32.700000000000003</v>
      </c>
      <c r="G21" s="30">
        <v>30.4</v>
      </c>
      <c r="H21" s="30">
        <v>153.6</v>
      </c>
      <c r="I21" s="30">
        <v>0.7</v>
      </c>
    </row>
    <row r="22" spans="1:9" ht="34.5" x14ac:dyDescent="0.45">
      <c r="A22" s="2">
        <v>21</v>
      </c>
      <c r="B22" s="2" t="s">
        <v>54</v>
      </c>
      <c r="C22" s="27">
        <v>17</v>
      </c>
      <c r="D22" s="28">
        <v>6.3</v>
      </c>
      <c r="E22" s="28">
        <v>8.6</v>
      </c>
      <c r="F22" s="28">
        <v>15.9</v>
      </c>
      <c r="G22" s="28">
        <v>11.6</v>
      </c>
      <c r="H22" s="28">
        <v>250.6</v>
      </c>
      <c r="I22" s="28">
        <v>0.4</v>
      </c>
    </row>
    <row r="23" spans="1:9" ht="17.25" x14ac:dyDescent="0.45">
      <c r="A23" s="3">
        <v>22</v>
      </c>
      <c r="B23" s="3" t="s">
        <v>43</v>
      </c>
      <c r="C23" s="29">
        <v>16.8</v>
      </c>
      <c r="D23" s="30">
        <v>4.0999999999999996</v>
      </c>
      <c r="E23" s="30">
        <v>4.2</v>
      </c>
      <c r="F23" s="30">
        <v>24.5</v>
      </c>
      <c r="G23" s="30">
        <v>23.8</v>
      </c>
      <c r="H23" s="30">
        <v>155.4</v>
      </c>
      <c r="I23" s="30">
        <v>0.6</v>
      </c>
    </row>
    <row r="24" spans="1:9" ht="17.25" x14ac:dyDescent="0.45">
      <c r="A24" s="2">
        <v>23</v>
      </c>
      <c r="B24" s="2" t="s">
        <v>38</v>
      </c>
      <c r="C24" s="27">
        <v>16.5</v>
      </c>
      <c r="D24" s="28">
        <v>4.5</v>
      </c>
      <c r="E24" s="28">
        <v>4.4000000000000004</v>
      </c>
      <c r="F24" s="28">
        <v>22.3</v>
      </c>
      <c r="G24" s="28">
        <v>22.7</v>
      </c>
      <c r="H24" s="28">
        <v>201.5</v>
      </c>
      <c r="I24" s="28">
        <v>0.5</v>
      </c>
    </row>
    <row r="25" spans="1:9" ht="17.25" x14ac:dyDescent="0.45">
      <c r="A25" s="3">
        <v>24</v>
      </c>
      <c r="B25" s="3" t="s">
        <v>69</v>
      </c>
      <c r="C25" s="29">
        <v>16.2</v>
      </c>
      <c r="D25" s="30">
        <v>6.4</v>
      </c>
      <c r="E25" s="30">
        <v>8.3000000000000007</v>
      </c>
      <c r="F25" s="30">
        <v>15.6</v>
      </c>
      <c r="G25" s="30">
        <v>12.1</v>
      </c>
      <c r="H25" s="30">
        <v>229.4</v>
      </c>
      <c r="I25" s="30">
        <v>0.4</v>
      </c>
    </row>
    <row r="26" spans="1:9" ht="17.25" x14ac:dyDescent="0.45">
      <c r="A26" s="2">
        <v>25</v>
      </c>
      <c r="B26" s="2" t="s">
        <v>48</v>
      </c>
      <c r="C26" s="27">
        <v>16.100000000000001</v>
      </c>
      <c r="D26" s="28">
        <v>4.2</v>
      </c>
      <c r="E26" s="28">
        <v>4.3</v>
      </c>
      <c r="F26" s="28">
        <v>24</v>
      </c>
      <c r="G26" s="28">
        <v>23.3</v>
      </c>
      <c r="H26" s="28">
        <v>203.8</v>
      </c>
      <c r="I26" s="28">
        <v>0.5</v>
      </c>
    </row>
    <row r="27" spans="1:9" ht="34.5" x14ac:dyDescent="0.45">
      <c r="A27" s="3">
        <v>26</v>
      </c>
      <c r="B27" s="3" t="s">
        <v>47</v>
      </c>
      <c r="C27" s="29">
        <v>15.9</v>
      </c>
      <c r="D27" s="30">
        <v>4.8</v>
      </c>
      <c r="E27" s="30">
        <v>4.7</v>
      </c>
      <c r="F27" s="30">
        <v>21</v>
      </c>
      <c r="G27" s="30">
        <v>21.3</v>
      </c>
      <c r="H27" s="30">
        <v>125.4</v>
      </c>
      <c r="I27" s="30">
        <v>0.8</v>
      </c>
    </row>
    <row r="28" spans="1:9" ht="34.5" x14ac:dyDescent="0.45">
      <c r="A28" s="2">
        <v>27</v>
      </c>
      <c r="B28" s="2" t="s">
        <v>146</v>
      </c>
      <c r="C28" s="27">
        <v>15.7</v>
      </c>
      <c r="D28" s="28">
        <v>7.2</v>
      </c>
      <c r="E28" s="28">
        <v>7.8</v>
      </c>
      <c r="F28" s="28">
        <v>13.9</v>
      </c>
      <c r="G28" s="28">
        <v>12.9</v>
      </c>
      <c r="H28" s="28">
        <v>140.80000000000001</v>
      </c>
      <c r="I28" s="28">
        <v>0.7</v>
      </c>
    </row>
    <row r="29" spans="1:9" ht="69" x14ac:dyDescent="0.45">
      <c r="A29" s="3">
        <v>28</v>
      </c>
      <c r="B29" s="3" t="s">
        <v>55</v>
      </c>
      <c r="C29" s="29">
        <v>15.5</v>
      </c>
      <c r="D29" s="30">
        <v>7.4</v>
      </c>
      <c r="E29" s="30">
        <v>5.6</v>
      </c>
      <c r="F29" s="30">
        <v>13.5</v>
      </c>
      <c r="G29" s="30">
        <v>17.8</v>
      </c>
      <c r="H29" s="30">
        <v>214.4</v>
      </c>
      <c r="I29" s="30">
        <v>0.5</v>
      </c>
    </row>
    <row r="30" spans="1:9" ht="34.5" x14ac:dyDescent="0.45">
      <c r="A30" s="2">
        <v>29</v>
      </c>
      <c r="B30" s="2" t="s">
        <v>29</v>
      </c>
      <c r="C30" s="27">
        <v>15.2</v>
      </c>
      <c r="D30" s="28">
        <v>8.1999999999999993</v>
      </c>
      <c r="E30" s="28">
        <v>6.4</v>
      </c>
      <c r="F30" s="28">
        <v>12.3</v>
      </c>
      <c r="G30" s="28">
        <v>15.6</v>
      </c>
      <c r="H30" s="28">
        <v>410.9</v>
      </c>
      <c r="I30" s="28">
        <v>0.2</v>
      </c>
    </row>
    <row r="31" spans="1:9" ht="34.5" x14ac:dyDescent="0.45">
      <c r="A31" s="3">
        <v>30</v>
      </c>
      <c r="B31" s="3" t="s">
        <v>18</v>
      </c>
      <c r="C31" s="29">
        <v>15</v>
      </c>
      <c r="D31" s="30">
        <v>5.2</v>
      </c>
      <c r="E31" s="30">
        <v>5.3</v>
      </c>
      <c r="F31" s="30">
        <v>19.399999999999999</v>
      </c>
      <c r="G31" s="30">
        <v>18.8</v>
      </c>
      <c r="H31" s="30">
        <v>258.2</v>
      </c>
      <c r="I31" s="30">
        <v>0.4</v>
      </c>
    </row>
    <row r="32" spans="1:9" ht="34.5" x14ac:dyDescent="0.45">
      <c r="A32" s="2">
        <v>31</v>
      </c>
      <c r="B32" s="2" t="s">
        <v>20</v>
      </c>
      <c r="C32" s="27">
        <v>14.9</v>
      </c>
      <c r="D32" s="28">
        <v>3.3</v>
      </c>
      <c r="E32" s="28">
        <v>3.6</v>
      </c>
      <c r="F32" s="28">
        <v>30.4</v>
      </c>
      <c r="G32" s="28">
        <v>27.6</v>
      </c>
      <c r="H32" s="28">
        <v>102.6</v>
      </c>
      <c r="I32" s="28">
        <v>1</v>
      </c>
    </row>
    <row r="33" spans="1:9" ht="51.75" x14ac:dyDescent="0.45">
      <c r="A33" s="3">
        <v>32</v>
      </c>
      <c r="B33" s="3" t="s">
        <v>46</v>
      </c>
      <c r="C33" s="29">
        <v>14.8</v>
      </c>
      <c r="D33" s="30">
        <v>3.4</v>
      </c>
      <c r="E33" s="30">
        <v>3.4</v>
      </c>
      <c r="F33" s="30">
        <v>29.3</v>
      </c>
      <c r="G33" s="30">
        <v>29.7</v>
      </c>
      <c r="H33" s="30">
        <v>117.9</v>
      </c>
      <c r="I33" s="30">
        <v>0.8</v>
      </c>
    </row>
    <row r="34" spans="1:9" ht="103.5" x14ac:dyDescent="0.45">
      <c r="A34" s="2">
        <v>33</v>
      </c>
      <c r="B34" s="2" t="s">
        <v>51</v>
      </c>
      <c r="C34" s="27">
        <v>14.6</v>
      </c>
      <c r="D34" s="28">
        <v>4.3</v>
      </c>
      <c r="E34" s="28">
        <v>5.2</v>
      </c>
      <c r="F34" s="28">
        <v>23.3</v>
      </c>
      <c r="G34" s="28">
        <v>19.100000000000001</v>
      </c>
      <c r="H34" s="28">
        <v>116.8</v>
      </c>
      <c r="I34" s="28">
        <v>0.9</v>
      </c>
    </row>
    <row r="35" spans="1:9" ht="34.5" x14ac:dyDescent="0.45">
      <c r="A35" s="3">
        <v>34</v>
      </c>
      <c r="B35" s="3" t="s">
        <v>85</v>
      </c>
      <c r="C35" s="29">
        <v>14.5</v>
      </c>
      <c r="D35" s="30">
        <v>3.3</v>
      </c>
      <c r="E35" s="30">
        <v>3.4</v>
      </c>
      <c r="F35" s="30">
        <v>30.3</v>
      </c>
      <c r="G35" s="30">
        <v>29.2</v>
      </c>
      <c r="H35" s="30">
        <v>106.2</v>
      </c>
      <c r="I35" s="30">
        <v>0.9</v>
      </c>
    </row>
    <row r="36" spans="1:9" ht="34.5" x14ac:dyDescent="0.45">
      <c r="A36" s="2">
        <v>35</v>
      </c>
      <c r="B36" s="2" t="s">
        <v>34</v>
      </c>
      <c r="C36" s="27">
        <v>14.4</v>
      </c>
      <c r="D36" s="28">
        <v>5.3</v>
      </c>
      <c r="E36" s="28">
        <v>5.6</v>
      </c>
      <c r="F36" s="28">
        <v>19</v>
      </c>
      <c r="G36" s="28">
        <v>17.8</v>
      </c>
      <c r="H36" s="28">
        <v>158.6</v>
      </c>
      <c r="I36" s="28">
        <v>0.6</v>
      </c>
    </row>
    <row r="37" spans="1:9" ht="17.25" x14ac:dyDescent="0.45">
      <c r="A37" s="3">
        <v>36</v>
      </c>
      <c r="B37" s="3" t="s">
        <v>78</v>
      </c>
      <c r="C37" s="29">
        <v>14.2</v>
      </c>
      <c r="D37" s="30">
        <v>3.2</v>
      </c>
      <c r="E37" s="30">
        <v>3.2</v>
      </c>
      <c r="F37" s="30">
        <v>30.9</v>
      </c>
      <c r="G37" s="30">
        <v>31.7</v>
      </c>
      <c r="H37" s="30">
        <v>103.9</v>
      </c>
      <c r="I37" s="30">
        <v>1</v>
      </c>
    </row>
    <row r="38" spans="1:9" ht="17.25" x14ac:dyDescent="0.45">
      <c r="A38" s="2">
        <v>37</v>
      </c>
      <c r="B38" s="2" t="s">
        <v>52</v>
      </c>
      <c r="C38" s="27">
        <v>14.1</v>
      </c>
      <c r="D38" s="28">
        <v>4.8</v>
      </c>
      <c r="E38" s="28">
        <v>5.5</v>
      </c>
      <c r="F38" s="28">
        <v>20.9</v>
      </c>
      <c r="G38" s="28">
        <v>18.3</v>
      </c>
      <c r="H38" s="28">
        <v>114.5</v>
      </c>
      <c r="I38" s="28">
        <v>0.9</v>
      </c>
    </row>
    <row r="39" spans="1:9" ht="34.5" x14ac:dyDescent="0.45">
      <c r="A39" s="3">
        <v>38</v>
      </c>
      <c r="B39" s="3" t="s">
        <v>138</v>
      </c>
      <c r="C39" s="29">
        <v>14</v>
      </c>
      <c r="D39" s="30">
        <v>9.6</v>
      </c>
      <c r="E39" s="30">
        <v>9.3000000000000007</v>
      </c>
      <c r="F39" s="30">
        <v>10.4</v>
      </c>
      <c r="G39" s="30">
        <v>10.7</v>
      </c>
      <c r="H39" s="30">
        <v>256.7</v>
      </c>
      <c r="I39" s="30">
        <v>0.4</v>
      </c>
    </row>
    <row r="40" spans="1:9" ht="34.5" x14ac:dyDescent="0.45">
      <c r="A40" s="2">
        <v>39</v>
      </c>
      <c r="B40" s="2" t="s">
        <v>97</v>
      </c>
      <c r="C40" s="27">
        <v>13.8</v>
      </c>
      <c r="D40" s="28">
        <v>3.3</v>
      </c>
      <c r="E40" s="28">
        <v>3.5</v>
      </c>
      <c r="F40" s="28">
        <v>30.6</v>
      </c>
      <c r="G40" s="28">
        <v>28.6</v>
      </c>
      <c r="H40" s="28">
        <v>150.80000000000001</v>
      </c>
      <c r="I40" s="28">
        <v>0.7</v>
      </c>
    </row>
    <row r="41" spans="1:9" ht="34.5" x14ac:dyDescent="0.45">
      <c r="A41" s="3">
        <v>40</v>
      </c>
      <c r="B41" s="3" t="s">
        <v>31</v>
      </c>
      <c r="C41" s="29">
        <v>13.7</v>
      </c>
      <c r="D41" s="30">
        <v>4.7</v>
      </c>
      <c r="E41" s="30">
        <v>4.8</v>
      </c>
      <c r="F41" s="30">
        <v>21.3</v>
      </c>
      <c r="G41" s="30">
        <v>20.7</v>
      </c>
      <c r="H41" s="30">
        <v>255.9</v>
      </c>
      <c r="I41" s="30">
        <v>0.4</v>
      </c>
    </row>
    <row r="42" spans="1:9" ht="17.25" x14ac:dyDescent="0.45">
      <c r="A42" s="2">
        <v>41</v>
      </c>
      <c r="B42" s="2" t="s">
        <v>91</v>
      </c>
      <c r="C42" s="27">
        <v>13.6</v>
      </c>
      <c r="D42" s="28">
        <v>3.9</v>
      </c>
      <c r="E42" s="28">
        <v>3.9</v>
      </c>
      <c r="F42" s="28">
        <v>25.5</v>
      </c>
      <c r="G42" s="28">
        <v>25.9</v>
      </c>
      <c r="H42" s="28">
        <v>102.8</v>
      </c>
      <c r="I42" s="28">
        <v>1</v>
      </c>
    </row>
    <row r="43" spans="1:9" ht="17.25" x14ac:dyDescent="0.45">
      <c r="A43" s="3">
        <v>42</v>
      </c>
      <c r="B43" s="3" t="s">
        <v>68</v>
      </c>
      <c r="C43" s="29">
        <v>13.4</v>
      </c>
      <c r="D43" s="30">
        <v>4.8</v>
      </c>
      <c r="E43" s="30">
        <v>4.7</v>
      </c>
      <c r="F43" s="30">
        <v>21</v>
      </c>
      <c r="G43" s="30">
        <v>21.3</v>
      </c>
      <c r="H43" s="30">
        <v>169.9</v>
      </c>
      <c r="I43" s="30">
        <v>0.6</v>
      </c>
    </row>
    <row r="44" spans="1:9" ht="17.25" x14ac:dyDescent="0.45">
      <c r="A44" s="2">
        <v>43</v>
      </c>
      <c r="B44" s="2" t="s">
        <v>63</v>
      </c>
      <c r="C44" s="27">
        <v>13.4</v>
      </c>
      <c r="D44" s="28">
        <v>3.3</v>
      </c>
      <c r="E44" s="28">
        <v>3.6</v>
      </c>
      <c r="F44" s="28">
        <v>29.9</v>
      </c>
      <c r="G44" s="28">
        <v>28.1</v>
      </c>
      <c r="H44" s="28">
        <v>98.6</v>
      </c>
      <c r="I44" s="28">
        <v>1</v>
      </c>
    </row>
    <row r="45" spans="1:9" ht="17.25" x14ac:dyDescent="0.45">
      <c r="A45" s="3">
        <v>44</v>
      </c>
      <c r="B45" s="3" t="s">
        <v>83</v>
      </c>
      <c r="C45" s="29">
        <v>13.3</v>
      </c>
      <c r="D45" s="30">
        <v>2.7</v>
      </c>
      <c r="E45" s="30">
        <v>3.2</v>
      </c>
      <c r="F45" s="30">
        <v>36.9</v>
      </c>
      <c r="G45" s="30">
        <v>31.7</v>
      </c>
      <c r="H45" s="30">
        <v>141.80000000000001</v>
      </c>
      <c r="I45" s="30">
        <v>0.7</v>
      </c>
    </row>
    <row r="46" spans="1:9" ht="34.5" x14ac:dyDescent="0.45">
      <c r="A46" s="2">
        <v>45</v>
      </c>
      <c r="B46" s="2" t="s">
        <v>50</v>
      </c>
      <c r="C46" s="27">
        <v>13</v>
      </c>
      <c r="D46" s="28">
        <v>8.5</v>
      </c>
      <c r="E46" s="28">
        <v>10.1</v>
      </c>
      <c r="F46" s="28">
        <v>11.7</v>
      </c>
      <c r="G46" s="28">
        <v>9.9</v>
      </c>
      <c r="H46" s="28">
        <v>170.1</v>
      </c>
      <c r="I46" s="28">
        <v>0.6</v>
      </c>
    </row>
    <row r="47" spans="1:9" ht="51.75" x14ac:dyDescent="0.45">
      <c r="A47" s="3">
        <v>46</v>
      </c>
      <c r="B47" s="3" t="s">
        <v>77</v>
      </c>
      <c r="C47" s="29">
        <v>12.9</v>
      </c>
      <c r="D47" s="30">
        <v>4.0999999999999996</v>
      </c>
      <c r="E47" s="30">
        <v>4</v>
      </c>
      <c r="F47" s="30">
        <v>24.5</v>
      </c>
      <c r="G47" s="30">
        <v>24.9</v>
      </c>
      <c r="H47" s="30">
        <v>109.1</v>
      </c>
      <c r="I47" s="30">
        <v>0.9</v>
      </c>
    </row>
    <row r="48" spans="1:9" ht="17.25" x14ac:dyDescent="0.45">
      <c r="A48" s="2">
        <v>47</v>
      </c>
      <c r="B48" s="2" t="s">
        <v>65</v>
      </c>
      <c r="C48" s="27">
        <v>12.8</v>
      </c>
      <c r="D48" s="28">
        <v>5.7</v>
      </c>
      <c r="E48" s="28">
        <v>5.4</v>
      </c>
      <c r="F48" s="28">
        <v>17.5</v>
      </c>
      <c r="G48" s="28">
        <v>18.600000000000001</v>
      </c>
      <c r="H48" s="28">
        <v>121.4</v>
      </c>
      <c r="I48" s="28">
        <v>0.8</v>
      </c>
    </row>
    <row r="49" spans="1:9" ht="34.5" x14ac:dyDescent="0.45">
      <c r="A49" s="3">
        <v>48</v>
      </c>
      <c r="B49" s="3" t="s">
        <v>70</v>
      </c>
      <c r="C49" s="29">
        <v>12.7</v>
      </c>
      <c r="D49" s="30">
        <v>3.1</v>
      </c>
      <c r="E49" s="30">
        <v>3.1</v>
      </c>
      <c r="F49" s="30">
        <v>32.6</v>
      </c>
      <c r="G49" s="30">
        <v>32.299999999999997</v>
      </c>
      <c r="H49" s="30">
        <v>140.69999999999999</v>
      </c>
      <c r="I49" s="30">
        <v>0.7</v>
      </c>
    </row>
    <row r="50" spans="1:9" ht="34.5" x14ac:dyDescent="0.45">
      <c r="A50" s="2">
        <v>49</v>
      </c>
      <c r="B50" s="2" t="s">
        <v>99</v>
      </c>
      <c r="C50" s="27">
        <v>12.6</v>
      </c>
      <c r="D50" s="28">
        <v>6.4</v>
      </c>
      <c r="E50" s="28">
        <v>7.2</v>
      </c>
      <c r="F50" s="28">
        <v>15.6</v>
      </c>
      <c r="G50" s="28">
        <v>13.8</v>
      </c>
      <c r="H50" s="28">
        <v>95.3</v>
      </c>
      <c r="I50" s="28">
        <v>1</v>
      </c>
    </row>
    <row r="51" spans="1:9" ht="34.5" x14ac:dyDescent="0.45">
      <c r="A51" s="3">
        <v>50</v>
      </c>
      <c r="B51" s="3" t="s">
        <v>39</v>
      </c>
      <c r="C51" s="29">
        <v>12.6</v>
      </c>
      <c r="D51" s="30">
        <v>9.1999999999999993</v>
      </c>
      <c r="E51" s="30">
        <v>11.1</v>
      </c>
      <c r="F51" s="30">
        <v>10.9</v>
      </c>
      <c r="G51" s="30">
        <v>9</v>
      </c>
      <c r="H51" s="30">
        <v>279.10000000000002</v>
      </c>
      <c r="I51" s="30">
        <v>0.4</v>
      </c>
    </row>
    <row r="52" spans="1:9" ht="69" x14ac:dyDescent="0.45">
      <c r="A52" s="2">
        <v>51</v>
      </c>
      <c r="B52" s="2" t="s">
        <v>66</v>
      </c>
      <c r="C52" s="27">
        <v>12.5</v>
      </c>
      <c r="D52" s="28">
        <v>2.6</v>
      </c>
      <c r="E52" s="28">
        <v>2.8</v>
      </c>
      <c r="F52" s="28">
        <v>38.299999999999997</v>
      </c>
      <c r="G52" s="28">
        <v>35.799999999999997</v>
      </c>
      <c r="H52" s="28">
        <v>88.2</v>
      </c>
      <c r="I52" s="28">
        <v>1.1000000000000001</v>
      </c>
    </row>
    <row r="53" spans="1:9" ht="34.5" x14ac:dyDescent="0.45">
      <c r="A53" s="3">
        <v>52</v>
      </c>
      <c r="B53" s="3" t="s">
        <v>45</v>
      </c>
      <c r="C53" s="29">
        <v>12.5</v>
      </c>
      <c r="D53" s="30">
        <v>4.5</v>
      </c>
      <c r="E53" s="30">
        <v>4.9000000000000004</v>
      </c>
      <c r="F53" s="30">
        <v>22.2</v>
      </c>
      <c r="G53" s="30">
        <v>20.5</v>
      </c>
      <c r="H53" s="30">
        <v>233.5</v>
      </c>
      <c r="I53" s="30">
        <v>0.4</v>
      </c>
    </row>
    <row r="54" spans="1:9" ht="17.25" x14ac:dyDescent="0.45">
      <c r="A54" s="2">
        <v>53</v>
      </c>
      <c r="B54" s="2" t="s">
        <v>112</v>
      </c>
      <c r="C54" s="27">
        <v>12.5</v>
      </c>
      <c r="D54" s="28">
        <v>6.1</v>
      </c>
      <c r="E54" s="28">
        <v>6.9</v>
      </c>
      <c r="F54" s="28">
        <v>16.3</v>
      </c>
      <c r="G54" s="28">
        <v>14.6</v>
      </c>
      <c r="H54" s="28">
        <v>385.6</v>
      </c>
      <c r="I54" s="28">
        <v>0.3</v>
      </c>
    </row>
    <row r="55" spans="1:9" ht="34.5" x14ac:dyDescent="0.45">
      <c r="A55" s="3">
        <v>54</v>
      </c>
      <c r="B55" s="3" t="s">
        <v>42</v>
      </c>
      <c r="C55" s="29">
        <v>12.3</v>
      </c>
      <c r="D55" s="30">
        <v>6.3</v>
      </c>
      <c r="E55" s="30">
        <v>6.1</v>
      </c>
      <c r="F55" s="30">
        <v>15.8</v>
      </c>
      <c r="G55" s="30">
        <v>16.399999999999999</v>
      </c>
      <c r="H55" s="30">
        <v>105.7</v>
      </c>
      <c r="I55" s="30">
        <v>0.9</v>
      </c>
    </row>
    <row r="56" spans="1:9" ht="17.25" x14ac:dyDescent="0.45">
      <c r="A56" s="2">
        <v>55</v>
      </c>
      <c r="B56" s="2" t="s">
        <v>81</v>
      </c>
      <c r="C56" s="27">
        <v>12.3</v>
      </c>
      <c r="D56" s="28">
        <v>2.6</v>
      </c>
      <c r="E56" s="28">
        <v>2.9</v>
      </c>
      <c r="F56" s="28">
        <v>38.799999999999997</v>
      </c>
      <c r="G56" s="28">
        <v>34.9</v>
      </c>
      <c r="H56" s="28">
        <v>85.7</v>
      </c>
      <c r="I56" s="28">
        <v>1.2</v>
      </c>
    </row>
    <row r="57" spans="1:9" ht="17.25" x14ac:dyDescent="0.45">
      <c r="A57" s="3">
        <v>56</v>
      </c>
      <c r="B57" s="3" t="s">
        <v>75</v>
      </c>
      <c r="C57" s="29">
        <v>12.2</v>
      </c>
      <c r="D57" s="30">
        <v>4.3</v>
      </c>
      <c r="E57" s="30">
        <v>4.5999999999999996</v>
      </c>
      <c r="F57" s="30">
        <v>23.5</v>
      </c>
      <c r="G57" s="30">
        <v>21.7</v>
      </c>
      <c r="H57" s="30">
        <v>113.2</v>
      </c>
      <c r="I57" s="30">
        <v>0.9</v>
      </c>
    </row>
    <row r="58" spans="1:9" ht="17.25" x14ac:dyDescent="0.45">
      <c r="A58" s="2">
        <v>57</v>
      </c>
      <c r="B58" s="2" t="s">
        <v>21</v>
      </c>
      <c r="C58" s="27">
        <v>12.1</v>
      </c>
      <c r="D58" s="28">
        <v>7.1</v>
      </c>
      <c r="E58" s="28">
        <v>4.8</v>
      </c>
      <c r="F58" s="28">
        <v>14.1</v>
      </c>
      <c r="G58" s="28">
        <v>20.7</v>
      </c>
      <c r="H58" s="28">
        <v>169.3</v>
      </c>
      <c r="I58" s="28">
        <v>0.6</v>
      </c>
    </row>
    <row r="59" spans="1:9" ht="34.5" x14ac:dyDescent="0.45">
      <c r="A59" s="3">
        <v>58</v>
      </c>
      <c r="B59" s="3" t="s">
        <v>33</v>
      </c>
      <c r="C59" s="29">
        <v>11.5</v>
      </c>
      <c r="D59" s="30">
        <v>5.8</v>
      </c>
      <c r="E59" s="30">
        <v>6.3</v>
      </c>
      <c r="F59" s="30">
        <v>17.100000000000001</v>
      </c>
      <c r="G59" s="30">
        <v>15.9</v>
      </c>
      <c r="H59" s="30">
        <v>156.6</v>
      </c>
      <c r="I59" s="30">
        <v>0.6</v>
      </c>
    </row>
    <row r="60" spans="1:9" ht="17.25" x14ac:dyDescent="0.45">
      <c r="A60" s="2">
        <v>59</v>
      </c>
      <c r="B60" s="2" t="s">
        <v>93</v>
      </c>
      <c r="C60" s="27">
        <v>11.4</v>
      </c>
      <c r="D60" s="28">
        <v>5.3</v>
      </c>
      <c r="E60" s="28">
        <v>5.4</v>
      </c>
      <c r="F60" s="28">
        <v>18.8</v>
      </c>
      <c r="G60" s="28">
        <v>18.600000000000001</v>
      </c>
      <c r="H60" s="28">
        <v>88.5</v>
      </c>
      <c r="I60" s="28">
        <v>1.1000000000000001</v>
      </c>
    </row>
    <row r="61" spans="1:9" ht="34.5" x14ac:dyDescent="0.45">
      <c r="A61" s="3">
        <v>60</v>
      </c>
      <c r="B61" s="3" t="s">
        <v>59</v>
      </c>
      <c r="C61" s="29">
        <v>11.3</v>
      </c>
      <c r="D61" s="30">
        <v>6.1</v>
      </c>
      <c r="E61" s="30">
        <v>5.3</v>
      </c>
      <c r="F61" s="30">
        <v>16.5</v>
      </c>
      <c r="G61" s="30">
        <v>19</v>
      </c>
      <c r="H61" s="30">
        <v>132.80000000000001</v>
      </c>
      <c r="I61" s="30">
        <v>0.8</v>
      </c>
    </row>
    <row r="62" spans="1:9" ht="34.5" x14ac:dyDescent="0.45">
      <c r="A62" s="2">
        <v>61</v>
      </c>
      <c r="B62" s="2" t="s">
        <v>73</v>
      </c>
      <c r="C62" s="27">
        <v>11.2</v>
      </c>
      <c r="D62" s="28">
        <v>3.7</v>
      </c>
      <c r="E62" s="28">
        <v>3.8</v>
      </c>
      <c r="F62" s="28">
        <v>27.1</v>
      </c>
      <c r="G62" s="28">
        <v>26.4</v>
      </c>
      <c r="H62" s="28">
        <v>75.400000000000006</v>
      </c>
      <c r="I62" s="28">
        <v>1.3</v>
      </c>
    </row>
    <row r="63" spans="1:9" ht="34.5" x14ac:dyDescent="0.45">
      <c r="A63" s="3">
        <v>62</v>
      </c>
      <c r="B63" s="3" t="s">
        <v>64</v>
      </c>
      <c r="C63" s="29">
        <v>11.1</v>
      </c>
      <c r="D63" s="30">
        <v>8.6999999999999993</v>
      </c>
      <c r="E63" s="30">
        <v>8.9</v>
      </c>
      <c r="F63" s="30">
        <v>11.4</v>
      </c>
      <c r="G63" s="30">
        <v>11.2</v>
      </c>
      <c r="H63" s="30">
        <v>97.2</v>
      </c>
      <c r="I63" s="30">
        <v>1</v>
      </c>
    </row>
    <row r="64" spans="1:9" ht="34.5" x14ac:dyDescent="0.45">
      <c r="A64" s="2">
        <v>63</v>
      </c>
      <c r="B64" s="2" t="s">
        <v>58</v>
      </c>
      <c r="C64" s="27">
        <v>11.1</v>
      </c>
      <c r="D64" s="28">
        <v>3.8</v>
      </c>
      <c r="E64" s="28">
        <v>4.2</v>
      </c>
      <c r="F64" s="28">
        <v>26.4</v>
      </c>
      <c r="G64" s="28">
        <v>23.6</v>
      </c>
      <c r="H64" s="28">
        <v>80</v>
      </c>
      <c r="I64" s="28">
        <v>1.3</v>
      </c>
    </row>
    <row r="65" spans="1:9" ht="34.5" x14ac:dyDescent="0.45">
      <c r="A65" s="3">
        <v>64</v>
      </c>
      <c r="B65" s="3" t="s">
        <v>96</v>
      </c>
      <c r="C65" s="29">
        <v>11.1</v>
      </c>
      <c r="D65" s="30">
        <v>2.7</v>
      </c>
      <c r="E65" s="30">
        <v>2.8</v>
      </c>
      <c r="F65" s="30">
        <v>37.700000000000003</v>
      </c>
      <c r="G65" s="30">
        <v>35.1</v>
      </c>
      <c r="H65" s="30">
        <v>70.3</v>
      </c>
      <c r="I65" s="30">
        <v>1.4</v>
      </c>
    </row>
    <row r="66" spans="1:9" ht="34.5" x14ac:dyDescent="0.45">
      <c r="A66" s="2">
        <v>65</v>
      </c>
      <c r="B66" s="2" t="s">
        <v>71</v>
      </c>
      <c r="C66" s="27">
        <v>11</v>
      </c>
      <c r="D66" s="28">
        <v>4.5</v>
      </c>
      <c r="E66" s="28">
        <v>4.5999999999999996</v>
      </c>
      <c r="F66" s="28">
        <v>22.4</v>
      </c>
      <c r="G66" s="28">
        <v>22</v>
      </c>
      <c r="H66" s="28">
        <v>103</v>
      </c>
      <c r="I66" s="28">
        <v>1</v>
      </c>
    </row>
    <row r="67" spans="1:9" ht="34.5" x14ac:dyDescent="0.45">
      <c r="A67" s="3">
        <v>66</v>
      </c>
      <c r="B67" s="3" t="s">
        <v>118</v>
      </c>
      <c r="C67" s="29">
        <v>11</v>
      </c>
      <c r="D67" s="30">
        <v>3.9</v>
      </c>
      <c r="E67" s="30">
        <v>4.9000000000000004</v>
      </c>
      <c r="F67" s="30">
        <v>25.7</v>
      </c>
      <c r="G67" s="30">
        <v>20.2</v>
      </c>
      <c r="H67" s="30">
        <v>102.7</v>
      </c>
      <c r="I67" s="30">
        <v>1</v>
      </c>
    </row>
    <row r="68" spans="1:9" ht="34.5" x14ac:dyDescent="0.45">
      <c r="A68" s="2">
        <v>67</v>
      </c>
      <c r="B68" s="2" t="s">
        <v>98</v>
      </c>
      <c r="C68" s="27">
        <v>11</v>
      </c>
      <c r="D68" s="28">
        <v>3.7</v>
      </c>
      <c r="E68" s="28">
        <v>3.7</v>
      </c>
      <c r="F68" s="28">
        <v>26.7</v>
      </c>
      <c r="G68" s="28">
        <v>26.8</v>
      </c>
      <c r="H68" s="28">
        <v>98.2</v>
      </c>
      <c r="I68" s="28">
        <v>1</v>
      </c>
    </row>
    <row r="69" spans="1:9" ht="17.25" x14ac:dyDescent="0.45">
      <c r="A69" s="3">
        <v>68</v>
      </c>
      <c r="B69" s="3" t="s">
        <v>80</v>
      </c>
      <c r="C69" s="29">
        <v>11</v>
      </c>
      <c r="D69" s="30">
        <v>3.1</v>
      </c>
      <c r="E69" s="30">
        <v>3.3</v>
      </c>
      <c r="F69" s="30">
        <v>32.700000000000003</v>
      </c>
      <c r="G69" s="30">
        <v>30.5</v>
      </c>
      <c r="H69" s="30">
        <v>75.2</v>
      </c>
      <c r="I69" s="30">
        <v>1.3</v>
      </c>
    </row>
    <row r="70" spans="1:9" ht="17.25" x14ac:dyDescent="0.45">
      <c r="A70" s="2">
        <v>69</v>
      </c>
      <c r="B70" s="2" t="s">
        <v>72</v>
      </c>
      <c r="C70" s="27">
        <v>10.7</v>
      </c>
      <c r="D70" s="28">
        <v>4.2</v>
      </c>
      <c r="E70" s="28">
        <v>4.7</v>
      </c>
      <c r="F70" s="28">
        <v>24</v>
      </c>
      <c r="G70" s="28">
        <v>21.2</v>
      </c>
      <c r="H70" s="28">
        <v>83.8</v>
      </c>
      <c r="I70" s="28">
        <v>1.2</v>
      </c>
    </row>
    <row r="71" spans="1:9" ht="17.25" x14ac:dyDescent="0.45">
      <c r="A71" s="3">
        <v>70</v>
      </c>
      <c r="B71" s="3" t="s">
        <v>119</v>
      </c>
      <c r="C71" s="29">
        <v>10.7</v>
      </c>
      <c r="D71" s="30">
        <v>7.7</v>
      </c>
      <c r="E71" s="30">
        <v>7.5</v>
      </c>
      <c r="F71" s="30">
        <v>13</v>
      </c>
      <c r="G71" s="30">
        <v>13.2</v>
      </c>
      <c r="H71" s="30">
        <v>135.6</v>
      </c>
      <c r="I71" s="30">
        <v>0.7</v>
      </c>
    </row>
    <row r="72" spans="1:9" ht="51.75" x14ac:dyDescent="0.45">
      <c r="A72" s="2">
        <v>71</v>
      </c>
      <c r="B72" s="2" t="s">
        <v>110</v>
      </c>
      <c r="C72" s="27">
        <v>10.5</v>
      </c>
      <c r="D72" s="28">
        <v>3.4</v>
      </c>
      <c r="E72" s="28">
        <v>3.5</v>
      </c>
      <c r="F72" s="28">
        <v>29.1</v>
      </c>
      <c r="G72" s="28">
        <v>29</v>
      </c>
      <c r="H72" s="28">
        <v>97.1</v>
      </c>
      <c r="I72" s="28">
        <v>1</v>
      </c>
    </row>
    <row r="73" spans="1:9" ht="34.5" x14ac:dyDescent="0.45">
      <c r="A73" s="3">
        <v>72</v>
      </c>
      <c r="B73" s="3" t="s">
        <v>62</v>
      </c>
      <c r="C73" s="29">
        <v>10.4</v>
      </c>
      <c r="D73" s="30">
        <v>8.4</v>
      </c>
      <c r="E73" s="30">
        <v>8.4</v>
      </c>
      <c r="F73" s="30">
        <v>11.9</v>
      </c>
      <c r="G73" s="30">
        <v>11.9</v>
      </c>
      <c r="H73" s="30">
        <v>176.8</v>
      </c>
      <c r="I73" s="30">
        <v>0.6</v>
      </c>
    </row>
    <row r="74" spans="1:9" ht="34.5" x14ac:dyDescent="0.45">
      <c r="A74" s="2">
        <v>73</v>
      </c>
      <c r="B74" s="2" t="s">
        <v>61</v>
      </c>
      <c r="C74" s="27">
        <v>10.3</v>
      </c>
      <c r="D74" s="28">
        <v>4.7</v>
      </c>
      <c r="E74" s="28">
        <v>5.3</v>
      </c>
      <c r="F74" s="28">
        <v>21.1</v>
      </c>
      <c r="G74" s="28">
        <v>19</v>
      </c>
      <c r="H74" s="28">
        <v>105.3</v>
      </c>
      <c r="I74" s="28">
        <v>1</v>
      </c>
    </row>
    <row r="75" spans="1:9" ht="34.5" x14ac:dyDescent="0.45">
      <c r="A75" s="3">
        <v>74</v>
      </c>
      <c r="B75" s="3" t="s">
        <v>67</v>
      </c>
      <c r="C75" s="29">
        <v>10.199999999999999</v>
      </c>
      <c r="D75" s="30">
        <v>3.5</v>
      </c>
      <c r="E75" s="30">
        <v>3.8</v>
      </c>
      <c r="F75" s="30">
        <v>28.6</v>
      </c>
      <c r="G75" s="30">
        <v>26.6</v>
      </c>
      <c r="H75" s="30">
        <v>74.599999999999994</v>
      </c>
      <c r="I75" s="30">
        <v>1.3</v>
      </c>
    </row>
    <row r="76" spans="1:9" ht="17.25" x14ac:dyDescent="0.45">
      <c r="A76" s="2">
        <v>75</v>
      </c>
      <c r="B76" s="2" t="s">
        <v>36</v>
      </c>
      <c r="C76" s="27">
        <v>10</v>
      </c>
      <c r="D76" s="28">
        <v>2.4</v>
      </c>
      <c r="E76" s="28">
        <v>2.5</v>
      </c>
      <c r="F76" s="28">
        <v>41</v>
      </c>
      <c r="G76" s="28">
        <v>39.5</v>
      </c>
      <c r="H76" s="28">
        <v>59.9</v>
      </c>
      <c r="I76" s="28">
        <v>1.7</v>
      </c>
    </row>
    <row r="77" spans="1:9" ht="51.75" x14ac:dyDescent="0.45">
      <c r="A77" s="3">
        <v>76</v>
      </c>
      <c r="B77" s="3" t="s">
        <v>92</v>
      </c>
      <c r="C77" s="29">
        <v>9.9</v>
      </c>
      <c r="D77" s="30">
        <v>4.3</v>
      </c>
      <c r="E77" s="30">
        <v>4.5999999999999996</v>
      </c>
      <c r="F77" s="30">
        <v>23.2</v>
      </c>
      <c r="G77" s="30">
        <v>21.7</v>
      </c>
      <c r="H77" s="30">
        <v>84.3</v>
      </c>
      <c r="I77" s="30">
        <v>1.2</v>
      </c>
    </row>
    <row r="78" spans="1:9" ht="34.5" x14ac:dyDescent="0.45">
      <c r="A78" s="2">
        <v>77</v>
      </c>
      <c r="B78" s="2" t="s">
        <v>107</v>
      </c>
      <c r="C78" s="27">
        <v>9.8000000000000007</v>
      </c>
      <c r="D78" s="28">
        <v>3.4</v>
      </c>
      <c r="E78" s="28">
        <v>3.1</v>
      </c>
      <c r="F78" s="28">
        <v>29.2</v>
      </c>
      <c r="G78" s="28">
        <v>31.9</v>
      </c>
      <c r="H78" s="28">
        <v>71.599999999999994</v>
      </c>
      <c r="I78" s="28">
        <v>1.4</v>
      </c>
    </row>
    <row r="79" spans="1:9" ht="17.25" x14ac:dyDescent="0.45">
      <c r="A79" s="3">
        <v>78</v>
      </c>
      <c r="B79" s="3" t="s">
        <v>76</v>
      </c>
      <c r="C79" s="29">
        <v>9.4</v>
      </c>
      <c r="D79" s="30">
        <v>4</v>
      </c>
      <c r="E79" s="30">
        <v>4.5</v>
      </c>
      <c r="F79" s="30">
        <v>25</v>
      </c>
      <c r="G79" s="30">
        <v>22.3</v>
      </c>
      <c r="H79" s="30">
        <v>67.3</v>
      </c>
      <c r="I79" s="30">
        <v>1.5</v>
      </c>
    </row>
    <row r="80" spans="1:9" ht="34.5" x14ac:dyDescent="0.45">
      <c r="A80" s="2">
        <v>79</v>
      </c>
      <c r="B80" s="2" t="s">
        <v>106</v>
      </c>
      <c r="C80" s="27">
        <v>9.4</v>
      </c>
      <c r="D80" s="28">
        <v>7</v>
      </c>
      <c r="E80" s="28">
        <v>8</v>
      </c>
      <c r="F80" s="28">
        <v>14.2</v>
      </c>
      <c r="G80" s="28">
        <v>12.5</v>
      </c>
      <c r="H80" s="28">
        <v>105.6</v>
      </c>
      <c r="I80" s="28">
        <v>0.9</v>
      </c>
    </row>
    <row r="81" spans="1:9" ht="34.5" x14ac:dyDescent="0.45">
      <c r="A81" s="3">
        <v>80</v>
      </c>
      <c r="B81" s="3" t="s">
        <v>86</v>
      </c>
      <c r="C81" s="29">
        <v>9.1</v>
      </c>
      <c r="D81" s="30">
        <v>3.2</v>
      </c>
      <c r="E81" s="30">
        <v>3.6</v>
      </c>
      <c r="F81" s="30">
        <v>31.1</v>
      </c>
      <c r="G81" s="30">
        <v>28.1</v>
      </c>
      <c r="H81" s="30">
        <v>56.7</v>
      </c>
      <c r="I81" s="30">
        <v>1.8</v>
      </c>
    </row>
    <row r="82" spans="1:9" ht="34.5" x14ac:dyDescent="0.45">
      <c r="A82" s="2">
        <v>81</v>
      </c>
      <c r="B82" s="2" t="s">
        <v>88</v>
      </c>
      <c r="C82" s="27">
        <v>8.9</v>
      </c>
      <c r="D82" s="28">
        <v>4.5999999999999996</v>
      </c>
      <c r="E82" s="28">
        <v>5.2</v>
      </c>
      <c r="F82" s="28">
        <v>21.6</v>
      </c>
      <c r="G82" s="28">
        <v>19.399999999999999</v>
      </c>
      <c r="H82" s="28">
        <v>69.5</v>
      </c>
      <c r="I82" s="28">
        <v>1.4</v>
      </c>
    </row>
    <row r="83" spans="1:9" ht="34.5" x14ac:dyDescent="0.45">
      <c r="A83" s="3">
        <v>82</v>
      </c>
      <c r="B83" s="3" t="s">
        <v>87</v>
      </c>
      <c r="C83" s="29">
        <v>8.5</v>
      </c>
      <c r="D83" s="30">
        <v>4.0999999999999996</v>
      </c>
      <c r="E83" s="30">
        <v>4.9000000000000004</v>
      </c>
      <c r="F83" s="30">
        <v>24.5</v>
      </c>
      <c r="G83" s="30">
        <v>20.2</v>
      </c>
      <c r="H83" s="30">
        <v>62.1</v>
      </c>
      <c r="I83" s="30">
        <v>1.6</v>
      </c>
    </row>
    <row r="84" spans="1:9" ht="34.5" x14ac:dyDescent="0.45">
      <c r="A84" s="2">
        <v>83</v>
      </c>
      <c r="B84" s="2" t="s">
        <v>128</v>
      </c>
      <c r="C84" s="27">
        <v>8.5</v>
      </c>
      <c r="D84" s="28">
        <v>8.5</v>
      </c>
      <c r="E84" s="28">
        <v>6.9</v>
      </c>
      <c r="F84" s="28">
        <v>11.7</v>
      </c>
      <c r="G84" s="28">
        <v>14.4</v>
      </c>
      <c r="H84" s="28">
        <v>111.9</v>
      </c>
      <c r="I84" s="28">
        <v>0.9</v>
      </c>
    </row>
    <row r="85" spans="1:9" ht="17.25" x14ac:dyDescent="0.45">
      <c r="A85" s="3">
        <v>84</v>
      </c>
      <c r="B85" s="3" t="s">
        <v>111</v>
      </c>
      <c r="C85" s="29">
        <v>8.3000000000000007</v>
      </c>
      <c r="D85" s="30">
        <v>3.1</v>
      </c>
      <c r="E85" s="30">
        <v>3.8</v>
      </c>
      <c r="F85" s="30">
        <v>32.5</v>
      </c>
      <c r="G85" s="30">
        <v>26.3</v>
      </c>
      <c r="H85" s="30">
        <v>55.9</v>
      </c>
      <c r="I85" s="30">
        <v>1.8</v>
      </c>
    </row>
    <row r="86" spans="1:9" ht="34.5" x14ac:dyDescent="0.45">
      <c r="A86" s="2">
        <v>85</v>
      </c>
      <c r="B86" s="2" t="s">
        <v>90</v>
      </c>
      <c r="C86" s="27">
        <v>8.1</v>
      </c>
      <c r="D86" s="28">
        <v>3.7</v>
      </c>
      <c r="E86" s="28">
        <v>4.5</v>
      </c>
      <c r="F86" s="28">
        <v>26.7</v>
      </c>
      <c r="G86" s="28">
        <v>22.3</v>
      </c>
      <c r="H86" s="28">
        <v>63</v>
      </c>
      <c r="I86" s="28">
        <v>1.6</v>
      </c>
    </row>
    <row r="87" spans="1:9" ht="17.25" x14ac:dyDescent="0.45">
      <c r="A87" s="3">
        <v>86</v>
      </c>
      <c r="B87" s="3" t="s">
        <v>109</v>
      </c>
      <c r="C87" s="29">
        <v>8.1</v>
      </c>
      <c r="D87" s="30">
        <v>6.9</v>
      </c>
      <c r="E87" s="30">
        <v>7.2</v>
      </c>
      <c r="F87" s="30">
        <v>14.5</v>
      </c>
      <c r="G87" s="30">
        <v>14</v>
      </c>
      <c r="H87" s="30">
        <v>56.7</v>
      </c>
      <c r="I87" s="30">
        <v>1.8</v>
      </c>
    </row>
    <row r="88" spans="1:9" ht="17.25" x14ac:dyDescent="0.45">
      <c r="A88" s="2">
        <v>87</v>
      </c>
      <c r="B88" s="2" t="s">
        <v>95</v>
      </c>
      <c r="C88" s="27">
        <v>8</v>
      </c>
      <c r="D88" s="28">
        <v>6.4</v>
      </c>
      <c r="E88" s="28">
        <v>8.3000000000000007</v>
      </c>
      <c r="F88" s="28">
        <v>15.6</v>
      </c>
      <c r="G88" s="28">
        <v>12.1</v>
      </c>
      <c r="H88" s="28">
        <v>91.5</v>
      </c>
      <c r="I88" s="28">
        <v>1.1000000000000001</v>
      </c>
    </row>
    <row r="89" spans="1:9" ht="34.5" x14ac:dyDescent="0.45">
      <c r="A89" s="3">
        <v>88</v>
      </c>
      <c r="B89" s="3" t="s">
        <v>105</v>
      </c>
      <c r="C89" s="29">
        <v>7.8</v>
      </c>
      <c r="D89" s="30">
        <v>3.9</v>
      </c>
      <c r="E89" s="30">
        <v>4.2</v>
      </c>
      <c r="F89" s="30">
        <v>25.3</v>
      </c>
      <c r="G89" s="30">
        <v>23.9</v>
      </c>
      <c r="H89" s="30">
        <v>56.3</v>
      </c>
      <c r="I89" s="30">
        <v>1.8</v>
      </c>
    </row>
    <row r="90" spans="1:9" ht="17.25" x14ac:dyDescent="0.45">
      <c r="A90" s="2">
        <v>89</v>
      </c>
      <c r="B90" s="2" t="s">
        <v>120</v>
      </c>
      <c r="C90" s="27">
        <v>7.7</v>
      </c>
      <c r="D90" s="28">
        <v>3.5</v>
      </c>
      <c r="E90" s="28">
        <v>4.8</v>
      </c>
      <c r="F90" s="28">
        <v>28.3</v>
      </c>
      <c r="G90" s="28">
        <v>21</v>
      </c>
      <c r="H90" s="28">
        <v>61.3</v>
      </c>
      <c r="I90" s="28">
        <v>1.6</v>
      </c>
    </row>
    <row r="91" spans="1:9" ht="17.25" x14ac:dyDescent="0.45">
      <c r="A91" s="3">
        <v>90</v>
      </c>
      <c r="B91" s="3" t="s">
        <v>100</v>
      </c>
      <c r="C91" s="29">
        <v>7.5</v>
      </c>
      <c r="D91" s="30">
        <v>5.7</v>
      </c>
      <c r="E91" s="30">
        <v>6.5</v>
      </c>
      <c r="F91" s="30">
        <v>17.5</v>
      </c>
      <c r="G91" s="30">
        <v>15.3</v>
      </c>
      <c r="H91" s="30">
        <v>73.900000000000006</v>
      </c>
      <c r="I91" s="30">
        <v>1.4</v>
      </c>
    </row>
    <row r="92" spans="1:9" ht="17.25" x14ac:dyDescent="0.45">
      <c r="A92" s="2">
        <v>91</v>
      </c>
      <c r="B92" s="2" t="s">
        <v>94</v>
      </c>
      <c r="C92" s="27">
        <v>7.5</v>
      </c>
      <c r="D92" s="28">
        <v>7.4</v>
      </c>
      <c r="E92" s="28">
        <v>8.4</v>
      </c>
      <c r="F92" s="28">
        <v>13.6</v>
      </c>
      <c r="G92" s="28">
        <v>12</v>
      </c>
      <c r="H92" s="28">
        <v>56</v>
      </c>
      <c r="I92" s="28">
        <v>1.8</v>
      </c>
    </row>
    <row r="93" spans="1:9" ht="17.25" x14ac:dyDescent="0.45">
      <c r="A93" s="3">
        <v>92</v>
      </c>
      <c r="B93" s="3" t="s">
        <v>89</v>
      </c>
      <c r="C93" s="29">
        <v>7.4</v>
      </c>
      <c r="D93" s="30">
        <v>6</v>
      </c>
      <c r="E93" s="30">
        <v>7.3</v>
      </c>
      <c r="F93" s="30">
        <v>16.7</v>
      </c>
      <c r="G93" s="30">
        <v>13.8</v>
      </c>
      <c r="H93" s="30">
        <v>51.7</v>
      </c>
      <c r="I93" s="30">
        <v>1.9</v>
      </c>
    </row>
    <row r="94" spans="1:9" ht="34.5" x14ac:dyDescent="0.45">
      <c r="A94" s="2">
        <v>93</v>
      </c>
      <c r="B94" s="2" t="s">
        <v>121</v>
      </c>
      <c r="C94" s="27">
        <v>7.4</v>
      </c>
      <c r="D94" s="28">
        <v>5</v>
      </c>
      <c r="E94" s="28">
        <v>5.6</v>
      </c>
      <c r="F94" s="28">
        <v>19.899999999999999</v>
      </c>
      <c r="G94" s="28">
        <v>17.8</v>
      </c>
      <c r="H94" s="28">
        <v>55</v>
      </c>
      <c r="I94" s="28">
        <v>1.8</v>
      </c>
    </row>
    <row r="95" spans="1:9" ht="34.5" x14ac:dyDescent="0.45">
      <c r="A95" s="3">
        <v>94</v>
      </c>
      <c r="B95" s="3" t="s">
        <v>124</v>
      </c>
      <c r="C95" s="29">
        <v>6.8</v>
      </c>
      <c r="D95" s="30">
        <v>4.3</v>
      </c>
      <c r="E95" s="30">
        <v>4.5</v>
      </c>
      <c r="F95" s="30">
        <v>23.1</v>
      </c>
      <c r="G95" s="30">
        <v>22.1</v>
      </c>
      <c r="H95" s="30">
        <v>48.3</v>
      </c>
      <c r="I95" s="30">
        <v>2.1</v>
      </c>
    </row>
    <row r="96" spans="1:9" ht="34.5" x14ac:dyDescent="0.45">
      <c r="A96" s="2">
        <v>95</v>
      </c>
      <c r="B96" s="2" t="s">
        <v>113</v>
      </c>
      <c r="C96" s="27">
        <v>6.8</v>
      </c>
      <c r="D96" s="28">
        <v>4.7</v>
      </c>
      <c r="E96" s="28">
        <v>4.8</v>
      </c>
      <c r="F96" s="28">
        <v>21.4</v>
      </c>
      <c r="G96" s="28">
        <v>20.7</v>
      </c>
      <c r="H96" s="28">
        <v>46.5</v>
      </c>
      <c r="I96" s="28">
        <v>2.2000000000000002</v>
      </c>
    </row>
    <row r="97" spans="1:9" ht="17.25" x14ac:dyDescent="0.45">
      <c r="A97" s="3">
        <v>96</v>
      </c>
      <c r="B97" s="3" t="s">
        <v>102</v>
      </c>
      <c r="C97" s="29">
        <v>6.7</v>
      </c>
      <c r="D97" s="30">
        <v>5.9</v>
      </c>
      <c r="E97" s="30">
        <v>5.0999999999999996</v>
      </c>
      <c r="F97" s="30">
        <v>17</v>
      </c>
      <c r="G97" s="30">
        <v>19.5</v>
      </c>
      <c r="H97" s="30">
        <v>51.9</v>
      </c>
      <c r="I97" s="30">
        <v>1.9</v>
      </c>
    </row>
    <row r="98" spans="1:9" ht="34.5" x14ac:dyDescent="0.45">
      <c r="A98" s="2">
        <v>97</v>
      </c>
      <c r="B98" s="2" t="s">
        <v>103</v>
      </c>
      <c r="C98" s="27">
        <v>6.3</v>
      </c>
      <c r="D98" s="28">
        <v>7.5</v>
      </c>
      <c r="E98" s="28">
        <v>7.6</v>
      </c>
      <c r="F98" s="28">
        <v>13.3</v>
      </c>
      <c r="G98" s="28">
        <v>13.1</v>
      </c>
      <c r="H98" s="28">
        <v>61.8</v>
      </c>
      <c r="I98" s="28">
        <v>1.6</v>
      </c>
    </row>
    <row r="99" spans="1:9" ht="17.25" x14ac:dyDescent="0.45">
      <c r="A99" s="3">
        <v>98</v>
      </c>
      <c r="B99" s="3" t="s">
        <v>126</v>
      </c>
      <c r="C99" s="29">
        <v>5.6</v>
      </c>
      <c r="D99" s="30">
        <v>5.9</v>
      </c>
      <c r="E99" s="30">
        <v>6.5</v>
      </c>
      <c r="F99" s="30">
        <v>17.100000000000001</v>
      </c>
      <c r="G99" s="30">
        <v>15.4</v>
      </c>
      <c r="H99" s="30">
        <v>53.7</v>
      </c>
      <c r="I99" s="30">
        <v>1.9</v>
      </c>
    </row>
    <row r="100" spans="1:9" ht="69" x14ac:dyDescent="0.45">
      <c r="A100" s="2">
        <v>99</v>
      </c>
      <c r="B100" s="2" t="s">
        <v>116</v>
      </c>
      <c r="C100" s="27">
        <v>4.2</v>
      </c>
      <c r="D100" s="28">
        <v>12.3</v>
      </c>
      <c r="E100" s="28">
        <v>11.3</v>
      </c>
      <c r="F100" s="28">
        <v>8.1</v>
      </c>
      <c r="G100" s="28">
        <v>8.9</v>
      </c>
      <c r="H100" s="28">
        <v>31.4</v>
      </c>
      <c r="I100" s="28">
        <v>3.2</v>
      </c>
    </row>
    <row r="101" spans="1:9" ht="34.5" x14ac:dyDescent="0.45">
      <c r="A101" s="3">
        <v>100</v>
      </c>
      <c r="B101" s="3" t="s">
        <v>131</v>
      </c>
      <c r="C101" s="29">
        <v>4.0999999999999996</v>
      </c>
      <c r="D101" s="30">
        <v>8.1</v>
      </c>
      <c r="E101" s="30">
        <v>9.6</v>
      </c>
      <c r="F101" s="30">
        <v>12.3</v>
      </c>
      <c r="G101" s="30">
        <v>10.4</v>
      </c>
      <c r="H101" s="30">
        <v>36.799999999999997</v>
      </c>
      <c r="I101" s="30">
        <v>2.7</v>
      </c>
    </row>
    <row r="102" spans="1:9" ht="34.5" x14ac:dyDescent="0.45">
      <c r="A102" s="2">
        <v>101</v>
      </c>
      <c r="B102" s="2" t="s">
        <v>129</v>
      </c>
      <c r="C102" s="27">
        <v>3.8</v>
      </c>
      <c r="D102" s="28">
        <v>11.8</v>
      </c>
      <c r="E102" s="28">
        <v>9.6999999999999993</v>
      </c>
      <c r="F102" s="28">
        <v>8.5</v>
      </c>
      <c r="G102" s="28">
        <v>10.3</v>
      </c>
      <c r="H102" s="28">
        <v>29.3</v>
      </c>
      <c r="I102" s="28">
        <v>3.4</v>
      </c>
    </row>
    <row r="103" spans="1:9" ht="34.5" x14ac:dyDescent="0.45">
      <c r="A103" s="3">
        <v>102</v>
      </c>
      <c r="B103" s="3" t="s">
        <v>132</v>
      </c>
      <c r="C103" s="29">
        <v>3.3</v>
      </c>
      <c r="D103" s="30">
        <v>10.3</v>
      </c>
      <c r="E103" s="30">
        <v>10</v>
      </c>
      <c r="F103" s="30">
        <v>9.6999999999999993</v>
      </c>
      <c r="G103" s="30">
        <v>10</v>
      </c>
      <c r="H103" s="30">
        <v>41.5</v>
      </c>
      <c r="I103" s="30">
        <v>2.4</v>
      </c>
    </row>
    <row r="104" spans="1:9" ht="34.5" x14ac:dyDescent="0.45">
      <c r="A104" s="2">
        <v>103</v>
      </c>
      <c r="B104" s="2" t="s">
        <v>133</v>
      </c>
      <c r="C104" s="27">
        <v>3.2</v>
      </c>
      <c r="D104" s="28">
        <v>6.7</v>
      </c>
      <c r="E104" s="28">
        <v>7</v>
      </c>
      <c r="F104" s="28">
        <v>14.9</v>
      </c>
      <c r="G104" s="28">
        <v>14.3</v>
      </c>
      <c r="H104" s="28">
        <v>24.2</v>
      </c>
      <c r="I104" s="28">
        <v>4.0999999999999996</v>
      </c>
    </row>
    <row r="105" spans="1:9" ht="17.25" x14ac:dyDescent="0.45">
      <c r="A105" s="3">
        <v>104</v>
      </c>
      <c r="B105" s="3" t="s">
        <v>134</v>
      </c>
      <c r="C105" s="29">
        <v>3.1</v>
      </c>
      <c r="D105" s="30">
        <v>7.2</v>
      </c>
      <c r="E105" s="30">
        <v>7.9</v>
      </c>
      <c r="F105" s="30">
        <v>13.8</v>
      </c>
      <c r="G105" s="30">
        <v>12.6</v>
      </c>
      <c r="H105" s="30">
        <v>23.9</v>
      </c>
      <c r="I105" s="30">
        <v>4.2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0A18-0FA4-4841-A210-FDF9AFDAAAB8}">
  <dimension ref="A1:I105"/>
  <sheetViews>
    <sheetView topLeftCell="B1" workbookViewId="0">
      <selection activeCell="I1" sqref="I1"/>
    </sheetView>
  </sheetViews>
  <sheetFormatPr defaultRowHeight="13.15" x14ac:dyDescent="0.4"/>
  <cols>
    <col min="1" max="1" width="5.19921875" style="5" bestFit="1" customWidth="1"/>
    <col min="2" max="2" width="16.06640625" style="5" customWidth="1"/>
    <col min="3" max="9" width="14.53125" style="5" customWidth="1"/>
    <col min="10" max="16384" width="9.06640625" style="5"/>
  </cols>
  <sheetData>
    <row r="1" spans="1:9" ht="39.4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4">
      <c r="A2" s="6">
        <v>1</v>
      </c>
      <c r="B2" s="7" t="s">
        <v>52</v>
      </c>
      <c r="C2" s="8">
        <v>15.3</v>
      </c>
      <c r="D2" s="8">
        <v>4.5999999999999996</v>
      </c>
      <c r="E2" s="8">
        <v>5.5</v>
      </c>
      <c r="F2" s="8">
        <v>21.9</v>
      </c>
      <c r="G2" s="8">
        <v>18.100000000000001</v>
      </c>
      <c r="H2" s="8">
        <v>127.8</v>
      </c>
      <c r="I2" s="8">
        <v>0.8</v>
      </c>
    </row>
    <row r="3" spans="1:9" x14ac:dyDescent="0.4">
      <c r="A3" s="9">
        <v>2</v>
      </c>
      <c r="B3" s="10" t="s">
        <v>28</v>
      </c>
      <c r="C3" s="11">
        <v>16.7</v>
      </c>
      <c r="D3" s="11">
        <v>2.8</v>
      </c>
      <c r="E3" s="11">
        <v>3.2</v>
      </c>
      <c r="F3" s="11">
        <v>35.200000000000003</v>
      </c>
      <c r="G3" s="11">
        <v>31.2</v>
      </c>
      <c r="H3" s="11">
        <v>147.6</v>
      </c>
      <c r="I3" s="11">
        <v>0.7</v>
      </c>
    </row>
    <row r="4" spans="1:9" x14ac:dyDescent="0.4">
      <c r="A4" s="6">
        <v>3</v>
      </c>
      <c r="B4" s="7" t="s">
        <v>57</v>
      </c>
      <c r="C4" s="8">
        <v>17.7</v>
      </c>
      <c r="D4" s="8">
        <v>4.2</v>
      </c>
      <c r="E4" s="8">
        <v>4.3</v>
      </c>
      <c r="F4" s="8">
        <v>23.6</v>
      </c>
      <c r="G4" s="8">
        <v>23.4</v>
      </c>
      <c r="H4" s="8">
        <v>1350.4</v>
      </c>
      <c r="I4" s="8">
        <v>0.1</v>
      </c>
    </row>
    <row r="5" spans="1:9" x14ac:dyDescent="0.4">
      <c r="A5" s="9">
        <v>4</v>
      </c>
      <c r="B5" s="10" t="s">
        <v>54</v>
      </c>
      <c r="C5" s="11">
        <v>19.399999999999999</v>
      </c>
      <c r="D5" s="11">
        <v>5.4</v>
      </c>
      <c r="E5" s="11">
        <v>7.5</v>
      </c>
      <c r="F5" s="11">
        <v>18.399999999999999</v>
      </c>
      <c r="G5" s="11">
        <v>13.3</v>
      </c>
      <c r="H5" s="11">
        <v>308.3</v>
      </c>
      <c r="I5" s="11">
        <v>0.3</v>
      </c>
    </row>
    <row r="6" spans="1:9" x14ac:dyDescent="0.4">
      <c r="A6" s="6">
        <v>5</v>
      </c>
      <c r="B6" s="7" t="s">
        <v>98</v>
      </c>
      <c r="C6" s="8">
        <v>8.1</v>
      </c>
      <c r="D6" s="8">
        <v>4.3</v>
      </c>
      <c r="E6" s="8">
        <v>4.5</v>
      </c>
      <c r="F6" s="8">
        <v>23.4</v>
      </c>
      <c r="G6" s="8">
        <v>22.3</v>
      </c>
      <c r="H6" s="8">
        <v>71.900000000000006</v>
      </c>
      <c r="I6" s="8">
        <v>1.4</v>
      </c>
    </row>
    <row r="7" spans="1:9" x14ac:dyDescent="0.4">
      <c r="A7" s="9">
        <v>6</v>
      </c>
      <c r="B7" s="10" t="s">
        <v>80</v>
      </c>
      <c r="C7" s="11">
        <v>11.5</v>
      </c>
      <c r="D7" s="11">
        <v>3</v>
      </c>
      <c r="E7" s="11">
        <v>3.2</v>
      </c>
      <c r="F7" s="11">
        <v>33.799999999999997</v>
      </c>
      <c r="G7" s="11">
        <v>31.5</v>
      </c>
      <c r="H7" s="11">
        <v>81.2</v>
      </c>
      <c r="I7" s="11">
        <v>1.2</v>
      </c>
    </row>
    <row r="8" spans="1:9" x14ac:dyDescent="0.4">
      <c r="A8" s="6">
        <v>7</v>
      </c>
      <c r="B8" s="7" t="s">
        <v>34</v>
      </c>
      <c r="C8" s="8">
        <v>15.6</v>
      </c>
      <c r="D8" s="8">
        <v>5</v>
      </c>
      <c r="E8" s="8">
        <v>5.2</v>
      </c>
      <c r="F8" s="8">
        <v>20</v>
      </c>
      <c r="G8" s="8">
        <v>19.100000000000001</v>
      </c>
      <c r="H8" s="8">
        <v>167.8</v>
      </c>
      <c r="I8" s="8">
        <v>0.6</v>
      </c>
    </row>
    <row r="9" spans="1:9" x14ac:dyDescent="0.4">
      <c r="A9" s="9">
        <v>8</v>
      </c>
      <c r="B9" s="10" t="s">
        <v>70</v>
      </c>
      <c r="C9" s="11">
        <v>12.8</v>
      </c>
      <c r="D9" s="11">
        <v>3</v>
      </c>
      <c r="E9" s="11">
        <v>3</v>
      </c>
      <c r="F9" s="11">
        <v>33.700000000000003</v>
      </c>
      <c r="G9" s="11">
        <v>33.6</v>
      </c>
      <c r="H9" s="11">
        <v>147.1</v>
      </c>
      <c r="I9" s="11">
        <v>0.7</v>
      </c>
    </row>
    <row r="10" spans="1:9" x14ac:dyDescent="0.4">
      <c r="A10" s="6">
        <v>9</v>
      </c>
      <c r="B10" s="7" t="s">
        <v>31</v>
      </c>
      <c r="C10" s="8">
        <v>12.8</v>
      </c>
      <c r="D10" s="8">
        <v>5.3</v>
      </c>
      <c r="E10" s="8">
        <v>5.2</v>
      </c>
      <c r="F10" s="8">
        <v>19</v>
      </c>
      <c r="G10" s="8">
        <v>19.3</v>
      </c>
      <c r="H10" s="8">
        <v>204.7</v>
      </c>
      <c r="I10" s="8">
        <v>0.5</v>
      </c>
    </row>
    <row r="11" spans="1:9" x14ac:dyDescent="0.4">
      <c r="A11" s="9">
        <v>10</v>
      </c>
      <c r="B11" s="10" t="s">
        <v>113</v>
      </c>
      <c r="C11" s="11">
        <v>6.8</v>
      </c>
      <c r="D11" s="11">
        <v>4.5999999999999996</v>
      </c>
      <c r="E11" s="11">
        <v>4.9000000000000004</v>
      </c>
      <c r="F11" s="11">
        <v>21.9</v>
      </c>
      <c r="G11" s="11">
        <v>20.3</v>
      </c>
      <c r="H11" s="11">
        <v>48</v>
      </c>
      <c r="I11" s="11">
        <v>2.1</v>
      </c>
    </row>
    <row r="12" spans="1:9" x14ac:dyDescent="0.4">
      <c r="A12" s="6">
        <v>11</v>
      </c>
      <c r="B12" s="7" t="s">
        <v>65</v>
      </c>
      <c r="C12" s="8">
        <v>12</v>
      </c>
      <c r="D12" s="8">
        <v>7.2</v>
      </c>
      <c r="E12" s="8">
        <v>5.9</v>
      </c>
      <c r="F12" s="8">
        <v>13.9</v>
      </c>
      <c r="G12" s="8">
        <v>16.899999999999999</v>
      </c>
      <c r="H12" s="8">
        <v>114.6</v>
      </c>
      <c r="I12" s="8">
        <v>0.9</v>
      </c>
    </row>
    <row r="13" spans="1:9" ht="25.5" x14ac:dyDescent="0.4">
      <c r="A13" s="9">
        <v>12</v>
      </c>
      <c r="B13" s="10" t="s">
        <v>66</v>
      </c>
      <c r="C13" s="11">
        <v>13.2</v>
      </c>
      <c r="D13" s="11">
        <v>2.7</v>
      </c>
      <c r="E13" s="11">
        <v>2.8</v>
      </c>
      <c r="F13" s="11">
        <v>36.6</v>
      </c>
      <c r="G13" s="11">
        <v>35.5</v>
      </c>
      <c r="H13" s="11">
        <v>99.7</v>
      </c>
      <c r="I13" s="11">
        <v>1</v>
      </c>
    </row>
    <row r="14" spans="1:9" x14ac:dyDescent="0.4">
      <c r="A14" s="6">
        <v>13</v>
      </c>
      <c r="B14" s="7" t="s">
        <v>38</v>
      </c>
      <c r="C14" s="8">
        <v>15.2</v>
      </c>
      <c r="D14" s="8">
        <v>4.8</v>
      </c>
      <c r="E14" s="8">
        <v>4.7</v>
      </c>
      <c r="F14" s="8">
        <v>21</v>
      </c>
      <c r="G14" s="8">
        <v>21.4</v>
      </c>
      <c r="H14" s="8">
        <v>188.7</v>
      </c>
      <c r="I14" s="8">
        <v>0.5</v>
      </c>
    </row>
    <row r="15" spans="1:9" x14ac:dyDescent="0.4">
      <c r="A15" s="9">
        <v>14</v>
      </c>
      <c r="B15" s="10" t="s">
        <v>88</v>
      </c>
      <c r="C15" s="11">
        <v>9.3000000000000007</v>
      </c>
      <c r="D15" s="11">
        <v>4.4000000000000004</v>
      </c>
      <c r="E15" s="11">
        <v>4.7</v>
      </c>
      <c r="F15" s="11">
        <v>22.8</v>
      </c>
      <c r="G15" s="11">
        <v>21.3</v>
      </c>
      <c r="H15" s="11">
        <v>69.2</v>
      </c>
      <c r="I15" s="11">
        <v>1.4</v>
      </c>
    </row>
    <row r="16" spans="1:9" x14ac:dyDescent="0.4">
      <c r="A16" s="6">
        <v>15</v>
      </c>
      <c r="B16" s="7" t="s">
        <v>136</v>
      </c>
      <c r="C16" s="8">
        <v>46.6</v>
      </c>
      <c r="D16" s="8">
        <v>9.1999999999999993</v>
      </c>
      <c r="E16" s="8">
        <v>11.4</v>
      </c>
      <c r="F16" s="8">
        <v>10.8</v>
      </c>
      <c r="G16" s="8">
        <v>8.8000000000000007</v>
      </c>
      <c r="H16" s="8">
        <v>907.8</v>
      </c>
      <c r="I16" s="8">
        <v>0.1</v>
      </c>
    </row>
    <row r="17" spans="1:9" x14ac:dyDescent="0.4">
      <c r="A17" s="9">
        <v>16</v>
      </c>
      <c r="B17" s="10" t="s">
        <v>118</v>
      </c>
      <c r="C17" s="11">
        <v>10.199999999999999</v>
      </c>
      <c r="D17" s="11">
        <v>4</v>
      </c>
      <c r="E17" s="11">
        <v>5.0999999999999996</v>
      </c>
      <c r="F17" s="11">
        <v>24.7</v>
      </c>
      <c r="G17" s="11">
        <v>19.399999999999999</v>
      </c>
      <c r="H17" s="11">
        <v>92.1</v>
      </c>
      <c r="I17" s="11">
        <v>1.1000000000000001</v>
      </c>
    </row>
    <row r="18" spans="1:9" x14ac:dyDescent="0.4">
      <c r="A18" s="6">
        <v>17</v>
      </c>
      <c r="B18" s="7" t="s">
        <v>84</v>
      </c>
      <c r="C18" s="8">
        <v>15.6</v>
      </c>
      <c r="D18" s="8">
        <v>4.4000000000000004</v>
      </c>
      <c r="E18" s="8">
        <v>3.8</v>
      </c>
      <c r="F18" s="8">
        <v>22.9</v>
      </c>
      <c r="G18" s="8">
        <v>26.1</v>
      </c>
      <c r="H18" s="8">
        <v>126.3</v>
      </c>
      <c r="I18" s="8">
        <v>0.8</v>
      </c>
    </row>
    <row r="19" spans="1:9" x14ac:dyDescent="0.4">
      <c r="A19" s="9">
        <v>18</v>
      </c>
      <c r="B19" s="10" t="s">
        <v>22</v>
      </c>
      <c r="C19" s="11">
        <v>28.5</v>
      </c>
      <c r="D19" s="11">
        <v>1.6</v>
      </c>
      <c r="E19" s="11">
        <v>1.9</v>
      </c>
      <c r="F19" s="11">
        <v>62.5</v>
      </c>
      <c r="G19" s="11">
        <v>51.8</v>
      </c>
      <c r="H19" s="11">
        <v>212.9</v>
      </c>
      <c r="I19" s="11">
        <v>0.5</v>
      </c>
    </row>
    <row r="20" spans="1:9" x14ac:dyDescent="0.4">
      <c r="A20" s="6">
        <v>19</v>
      </c>
      <c r="B20" s="7" t="s">
        <v>41</v>
      </c>
      <c r="C20" s="8">
        <v>18.100000000000001</v>
      </c>
      <c r="D20" s="8">
        <v>5.2</v>
      </c>
      <c r="E20" s="8">
        <v>5.0999999999999996</v>
      </c>
      <c r="F20" s="8">
        <v>19.3</v>
      </c>
      <c r="G20" s="8">
        <v>19.5</v>
      </c>
      <c r="H20" s="8">
        <v>261.8</v>
      </c>
      <c r="I20" s="8">
        <v>0.4</v>
      </c>
    </row>
    <row r="21" spans="1:9" x14ac:dyDescent="0.4">
      <c r="A21" s="9">
        <v>20</v>
      </c>
      <c r="B21" s="10" t="s">
        <v>106</v>
      </c>
      <c r="C21" s="11">
        <v>10.3</v>
      </c>
      <c r="D21" s="11">
        <v>6.6</v>
      </c>
      <c r="E21" s="11">
        <v>8.3000000000000007</v>
      </c>
      <c r="F21" s="11">
        <v>15.2</v>
      </c>
      <c r="G21" s="11">
        <v>12.1</v>
      </c>
      <c r="H21" s="11">
        <v>122.5</v>
      </c>
      <c r="I21" s="11">
        <v>0.8</v>
      </c>
    </row>
    <row r="22" spans="1:9" x14ac:dyDescent="0.4">
      <c r="A22" s="6">
        <v>21</v>
      </c>
      <c r="B22" s="7" t="s">
        <v>63</v>
      </c>
      <c r="C22" s="8">
        <v>12.8</v>
      </c>
      <c r="D22" s="8">
        <v>3.5</v>
      </c>
      <c r="E22" s="8">
        <v>3.7</v>
      </c>
      <c r="F22" s="8">
        <v>28.4</v>
      </c>
      <c r="G22" s="8">
        <v>27.2</v>
      </c>
      <c r="H22" s="8">
        <v>95.8</v>
      </c>
      <c r="I22" s="8">
        <v>1</v>
      </c>
    </row>
    <row r="23" spans="1:9" x14ac:dyDescent="0.4">
      <c r="A23" s="9">
        <v>22</v>
      </c>
      <c r="B23" s="10" t="s">
        <v>10</v>
      </c>
      <c r="C23" s="11">
        <v>48</v>
      </c>
      <c r="D23" s="11">
        <v>24</v>
      </c>
      <c r="E23" s="11">
        <v>28.3</v>
      </c>
      <c r="F23" s="11">
        <v>4.2</v>
      </c>
      <c r="G23" s="11">
        <v>3.5</v>
      </c>
      <c r="H23" s="11">
        <v>530.29999999999995</v>
      </c>
      <c r="I23" s="11">
        <v>0.2</v>
      </c>
    </row>
    <row r="24" spans="1:9" x14ac:dyDescent="0.4">
      <c r="A24" s="6">
        <v>23</v>
      </c>
      <c r="B24" s="7" t="s">
        <v>109</v>
      </c>
      <c r="C24" s="8">
        <v>8.1999999999999993</v>
      </c>
      <c r="D24" s="8">
        <v>6.9</v>
      </c>
      <c r="E24" s="8">
        <v>7.3</v>
      </c>
      <c r="F24" s="8">
        <v>14.6</v>
      </c>
      <c r="G24" s="8">
        <v>13.7</v>
      </c>
      <c r="H24" s="8">
        <v>61.2</v>
      </c>
      <c r="I24" s="8">
        <v>1.6</v>
      </c>
    </row>
    <row r="25" spans="1:9" x14ac:dyDescent="0.4">
      <c r="A25" s="9">
        <v>24</v>
      </c>
      <c r="B25" s="10" t="s">
        <v>77</v>
      </c>
      <c r="C25" s="11">
        <v>13.5</v>
      </c>
      <c r="D25" s="11">
        <v>3.4</v>
      </c>
      <c r="E25" s="11">
        <v>3.6</v>
      </c>
      <c r="F25" s="11">
        <v>29.2</v>
      </c>
      <c r="G25" s="11">
        <v>27.5</v>
      </c>
      <c r="H25" s="11">
        <v>112.2</v>
      </c>
      <c r="I25" s="11">
        <v>0.9</v>
      </c>
    </row>
    <row r="26" spans="1:9" x14ac:dyDescent="0.4">
      <c r="A26" s="6">
        <v>25</v>
      </c>
      <c r="B26" s="7" t="s">
        <v>124</v>
      </c>
      <c r="C26" s="8">
        <v>6.5</v>
      </c>
      <c r="D26" s="8">
        <v>4.3</v>
      </c>
      <c r="E26" s="8">
        <v>4.9000000000000004</v>
      </c>
      <c r="F26" s="8">
        <v>23.1</v>
      </c>
      <c r="G26" s="8">
        <v>20.5</v>
      </c>
      <c r="H26" s="8">
        <v>48.1</v>
      </c>
      <c r="I26" s="8">
        <v>2.1</v>
      </c>
    </row>
    <row r="27" spans="1:9" ht="25.5" x14ac:dyDescent="0.4">
      <c r="A27" s="9">
        <v>26</v>
      </c>
      <c r="B27" s="10" t="s">
        <v>55</v>
      </c>
      <c r="C27" s="11">
        <v>16.5</v>
      </c>
      <c r="D27" s="11">
        <v>6.7</v>
      </c>
      <c r="E27" s="11">
        <v>5</v>
      </c>
      <c r="F27" s="11">
        <v>15</v>
      </c>
      <c r="G27" s="11">
        <v>20.100000000000001</v>
      </c>
      <c r="H27" s="11">
        <v>234.9</v>
      </c>
      <c r="I27" s="11">
        <v>0.4</v>
      </c>
    </row>
    <row r="28" spans="1:9" x14ac:dyDescent="0.4">
      <c r="A28" s="6">
        <v>27</v>
      </c>
      <c r="B28" s="7" t="s">
        <v>59</v>
      </c>
      <c r="C28" s="8">
        <v>11.9</v>
      </c>
      <c r="D28" s="8">
        <v>5.8</v>
      </c>
      <c r="E28" s="8">
        <v>5.2</v>
      </c>
      <c r="F28" s="8">
        <v>17.100000000000001</v>
      </c>
      <c r="G28" s="8">
        <v>19.3</v>
      </c>
      <c r="H28" s="8">
        <v>137.5</v>
      </c>
      <c r="I28" s="8">
        <v>0.7</v>
      </c>
    </row>
    <row r="29" spans="1:9" x14ac:dyDescent="0.4">
      <c r="A29" s="9">
        <v>28</v>
      </c>
      <c r="B29" s="10" t="s">
        <v>69</v>
      </c>
      <c r="C29" s="11">
        <v>18.2</v>
      </c>
      <c r="D29" s="11">
        <v>5.6</v>
      </c>
      <c r="E29" s="11">
        <v>5.7</v>
      </c>
      <c r="F29" s="11">
        <v>17.899999999999999</v>
      </c>
      <c r="G29" s="11">
        <v>17.7</v>
      </c>
      <c r="H29" s="11">
        <v>285.2</v>
      </c>
      <c r="I29" s="11">
        <v>0.4</v>
      </c>
    </row>
    <row r="30" spans="1:9" x14ac:dyDescent="0.4">
      <c r="A30" s="6">
        <v>29</v>
      </c>
      <c r="B30" s="7" t="s">
        <v>19</v>
      </c>
      <c r="C30" s="8">
        <v>17.5</v>
      </c>
      <c r="D30" s="8">
        <v>6.2</v>
      </c>
      <c r="E30" s="8">
        <v>9.5</v>
      </c>
      <c r="F30" s="8">
        <v>16.100000000000001</v>
      </c>
      <c r="G30" s="8">
        <v>10.5</v>
      </c>
      <c r="H30" s="8">
        <v>195.9</v>
      </c>
      <c r="I30" s="8">
        <v>0.5</v>
      </c>
    </row>
    <row r="31" spans="1:9" x14ac:dyDescent="0.4">
      <c r="A31" s="9">
        <v>30</v>
      </c>
      <c r="B31" s="10" t="s">
        <v>67</v>
      </c>
      <c r="C31" s="11">
        <v>11.4</v>
      </c>
      <c r="D31" s="11">
        <v>3.2</v>
      </c>
      <c r="E31" s="11">
        <v>3.3</v>
      </c>
      <c r="F31" s="11">
        <v>30.9</v>
      </c>
      <c r="G31" s="11">
        <v>30</v>
      </c>
      <c r="H31" s="11">
        <v>91.4</v>
      </c>
      <c r="I31" s="11">
        <v>1.1000000000000001</v>
      </c>
    </row>
    <row r="32" spans="1:9" x14ac:dyDescent="0.4">
      <c r="A32" s="6">
        <v>31</v>
      </c>
      <c r="B32" s="7" t="s">
        <v>56</v>
      </c>
      <c r="C32" s="8">
        <v>47.1</v>
      </c>
      <c r="D32" s="8">
        <v>6</v>
      </c>
      <c r="E32" s="8">
        <v>5.4</v>
      </c>
      <c r="F32" s="8">
        <v>16.7</v>
      </c>
      <c r="G32" s="8">
        <v>18.600000000000001</v>
      </c>
      <c r="H32" s="8">
        <v>762.3</v>
      </c>
      <c r="I32" s="8">
        <v>0.1</v>
      </c>
    </row>
    <row r="33" spans="1:9" x14ac:dyDescent="0.4">
      <c r="A33" s="9">
        <v>32</v>
      </c>
      <c r="B33" s="10" t="s">
        <v>111</v>
      </c>
      <c r="C33" s="11">
        <v>8</v>
      </c>
      <c r="D33" s="11">
        <v>3.2</v>
      </c>
      <c r="E33" s="11">
        <v>4</v>
      </c>
      <c r="F33" s="11">
        <v>30.9</v>
      </c>
      <c r="G33" s="11">
        <v>24.7</v>
      </c>
      <c r="H33" s="11">
        <v>56.7</v>
      </c>
      <c r="I33" s="11">
        <v>1.8</v>
      </c>
    </row>
    <row r="34" spans="1:9" x14ac:dyDescent="0.4">
      <c r="A34" s="6">
        <v>33</v>
      </c>
      <c r="B34" s="7" t="s">
        <v>81</v>
      </c>
      <c r="C34" s="8">
        <v>10.3</v>
      </c>
      <c r="D34" s="8">
        <v>2.9</v>
      </c>
      <c r="E34" s="8">
        <v>3.4</v>
      </c>
      <c r="F34" s="8">
        <v>34.1</v>
      </c>
      <c r="G34" s="8">
        <v>29.4</v>
      </c>
      <c r="H34" s="8">
        <v>72.5</v>
      </c>
      <c r="I34" s="8">
        <v>1.4</v>
      </c>
    </row>
    <row r="35" spans="1:9" x14ac:dyDescent="0.4">
      <c r="A35" s="9">
        <v>34</v>
      </c>
      <c r="B35" s="10" t="s">
        <v>50</v>
      </c>
      <c r="C35" s="11">
        <v>12.7</v>
      </c>
      <c r="D35" s="11">
        <v>8.1</v>
      </c>
      <c r="E35" s="11">
        <v>8.8000000000000007</v>
      </c>
      <c r="F35" s="11">
        <v>12.3</v>
      </c>
      <c r="G35" s="11">
        <v>11.4</v>
      </c>
      <c r="H35" s="11">
        <v>165.4</v>
      </c>
      <c r="I35" s="11">
        <v>0.6</v>
      </c>
    </row>
    <row r="36" spans="1:9" x14ac:dyDescent="0.4">
      <c r="A36" s="6">
        <v>35</v>
      </c>
      <c r="B36" s="7" t="s">
        <v>107</v>
      </c>
      <c r="C36" s="8">
        <v>8.9</v>
      </c>
      <c r="D36" s="8">
        <v>3.5</v>
      </c>
      <c r="E36" s="8">
        <v>3.3</v>
      </c>
      <c r="F36" s="8">
        <v>28.3</v>
      </c>
      <c r="G36" s="8">
        <v>29.9</v>
      </c>
      <c r="H36" s="8">
        <v>64.599999999999994</v>
      </c>
      <c r="I36" s="8">
        <v>1.5</v>
      </c>
    </row>
    <row r="37" spans="1:9" x14ac:dyDescent="0.4">
      <c r="A37" s="9">
        <v>36</v>
      </c>
      <c r="B37" s="10" t="s">
        <v>91</v>
      </c>
      <c r="C37" s="11">
        <v>13</v>
      </c>
      <c r="D37" s="11">
        <v>3.7</v>
      </c>
      <c r="E37" s="11">
        <v>3.7</v>
      </c>
      <c r="F37" s="11">
        <v>26.8</v>
      </c>
      <c r="G37" s="11">
        <v>26.7</v>
      </c>
      <c r="H37" s="11">
        <v>99.2</v>
      </c>
      <c r="I37" s="11">
        <v>1</v>
      </c>
    </row>
    <row r="38" spans="1:9" ht="25.5" x14ac:dyDescent="0.4">
      <c r="A38" s="6">
        <v>37</v>
      </c>
      <c r="B38" s="7" t="s">
        <v>137</v>
      </c>
      <c r="C38" s="8">
        <v>29.1</v>
      </c>
      <c r="D38" s="8">
        <v>1.9</v>
      </c>
      <c r="E38" s="8">
        <v>2.2000000000000002</v>
      </c>
      <c r="F38" s="8">
        <v>52.2</v>
      </c>
      <c r="G38" s="8">
        <v>44.7</v>
      </c>
      <c r="H38" s="8">
        <v>211.2</v>
      </c>
      <c r="I38" s="8">
        <v>0.5</v>
      </c>
    </row>
    <row r="39" spans="1:9" x14ac:dyDescent="0.4">
      <c r="A39" s="9">
        <v>38</v>
      </c>
      <c r="B39" s="10" t="s">
        <v>97</v>
      </c>
      <c r="C39" s="11">
        <v>13</v>
      </c>
      <c r="D39" s="11">
        <v>3.5</v>
      </c>
      <c r="E39" s="11">
        <v>3.8</v>
      </c>
      <c r="F39" s="11">
        <v>28.3</v>
      </c>
      <c r="G39" s="11">
        <v>26.7</v>
      </c>
      <c r="H39" s="11">
        <v>127.1</v>
      </c>
      <c r="I39" s="11">
        <v>0.8</v>
      </c>
    </row>
    <row r="40" spans="1:9" x14ac:dyDescent="0.4">
      <c r="A40" s="6">
        <v>39</v>
      </c>
      <c r="B40" s="7" t="s">
        <v>126</v>
      </c>
      <c r="C40" s="8">
        <v>6.7</v>
      </c>
      <c r="D40" s="8">
        <v>6.1</v>
      </c>
      <c r="E40" s="8">
        <v>6.4</v>
      </c>
      <c r="F40" s="8">
        <v>16.3</v>
      </c>
      <c r="G40" s="8">
        <v>15.5</v>
      </c>
      <c r="H40" s="8">
        <v>74.599999999999994</v>
      </c>
      <c r="I40" s="8">
        <v>1.3</v>
      </c>
    </row>
    <row r="41" spans="1:9" x14ac:dyDescent="0.4">
      <c r="A41" s="9">
        <v>40</v>
      </c>
      <c r="B41" s="10" t="s">
        <v>83</v>
      </c>
      <c r="C41" s="11">
        <v>10.9</v>
      </c>
      <c r="D41" s="11">
        <v>2.9</v>
      </c>
      <c r="E41" s="11">
        <v>3.3</v>
      </c>
      <c r="F41" s="11">
        <v>34.799999999999997</v>
      </c>
      <c r="G41" s="11">
        <v>30.4</v>
      </c>
      <c r="H41" s="11">
        <v>117.7</v>
      </c>
      <c r="I41" s="11">
        <v>0.8</v>
      </c>
    </row>
    <row r="42" spans="1:9" x14ac:dyDescent="0.4">
      <c r="A42" s="6">
        <v>41</v>
      </c>
      <c r="B42" s="7" t="s">
        <v>27</v>
      </c>
      <c r="C42" s="8">
        <v>14.9</v>
      </c>
      <c r="D42" s="8">
        <v>6.2</v>
      </c>
      <c r="E42" s="8">
        <v>6.4</v>
      </c>
      <c r="F42" s="8">
        <v>16.100000000000001</v>
      </c>
      <c r="G42" s="8">
        <v>15.6</v>
      </c>
      <c r="H42" s="8">
        <v>163.30000000000001</v>
      </c>
      <c r="I42" s="8">
        <v>0.6</v>
      </c>
    </row>
    <row r="43" spans="1:9" x14ac:dyDescent="0.4">
      <c r="A43" s="9">
        <v>42</v>
      </c>
      <c r="B43" s="10" t="s">
        <v>37</v>
      </c>
      <c r="C43" s="11">
        <v>19.7</v>
      </c>
      <c r="D43" s="11">
        <v>6.3</v>
      </c>
      <c r="E43" s="11">
        <v>6.8</v>
      </c>
      <c r="F43" s="11">
        <v>15.9</v>
      </c>
      <c r="G43" s="11">
        <v>14.7</v>
      </c>
      <c r="H43" s="11">
        <v>454.8</v>
      </c>
      <c r="I43" s="11">
        <v>0.2</v>
      </c>
    </row>
    <row r="44" spans="1:9" x14ac:dyDescent="0.4">
      <c r="A44" s="6">
        <v>43</v>
      </c>
      <c r="B44" s="7" t="s">
        <v>95</v>
      </c>
      <c r="C44" s="8">
        <v>8.4</v>
      </c>
      <c r="D44" s="8">
        <v>6</v>
      </c>
      <c r="E44" s="8">
        <v>7.3</v>
      </c>
      <c r="F44" s="8">
        <v>16.600000000000001</v>
      </c>
      <c r="G44" s="8">
        <v>13.6</v>
      </c>
      <c r="H44" s="8">
        <v>86.9</v>
      </c>
      <c r="I44" s="8">
        <v>1.2</v>
      </c>
    </row>
    <row r="45" spans="1:9" x14ac:dyDescent="0.4">
      <c r="A45" s="9">
        <v>44</v>
      </c>
      <c r="B45" s="10" t="s">
        <v>94</v>
      </c>
      <c r="C45" s="11">
        <v>6.7</v>
      </c>
      <c r="D45" s="11">
        <v>7.7</v>
      </c>
      <c r="E45" s="11">
        <v>8.1</v>
      </c>
      <c r="F45" s="11">
        <v>13</v>
      </c>
      <c r="G45" s="11">
        <v>12.4</v>
      </c>
      <c r="H45" s="11">
        <v>51.1</v>
      </c>
      <c r="I45" s="11">
        <v>2</v>
      </c>
    </row>
    <row r="46" spans="1:9" x14ac:dyDescent="0.4">
      <c r="A46" s="6">
        <v>45</v>
      </c>
      <c r="B46" s="7" t="s">
        <v>78</v>
      </c>
      <c r="C46" s="8">
        <v>13.7</v>
      </c>
      <c r="D46" s="8">
        <v>2.9</v>
      </c>
      <c r="E46" s="8">
        <v>2.8</v>
      </c>
      <c r="F46" s="8">
        <v>35.1</v>
      </c>
      <c r="G46" s="8">
        <v>35.9</v>
      </c>
      <c r="H46" s="8">
        <v>106.5</v>
      </c>
      <c r="I46" s="8">
        <v>0.9</v>
      </c>
    </row>
    <row r="47" spans="1:9" x14ac:dyDescent="0.4">
      <c r="A47" s="9">
        <v>46</v>
      </c>
      <c r="B47" s="10" t="s">
        <v>72</v>
      </c>
      <c r="C47" s="11">
        <v>9.5</v>
      </c>
      <c r="D47" s="11">
        <v>4.2</v>
      </c>
      <c r="E47" s="11">
        <v>5</v>
      </c>
      <c r="F47" s="11">
        <v>23.8</v>
      </c>
      <c r="G47" s="11">
        <v>20</v>
      </c>
      <c r="H47" s="11">
        <v>72.7</v>
      </c>
      <c r="I47" s="11">
        <v>1.4</v>
      </c>
    </row>
    <row r="48" spans="1:9" x14ac:dyDescent="0.4">
      <c r="A48" s="6">
        <v>47</v>
      </c>
      <c r="B48" s="7" t="s">
        <v>36</v>
      </c>
      <c r="C48" s="8">
        <v>12.2</v>
      </c>
      <c r="D48" s="8">
        <v>2.1</v>
      </c>
      <c r="E48" s="8">
        <v>2.4</v>
      </c>
      <c r="F48" s="8">
        <v>47.1</v>
      </c>
      <c r="G48" s="8">
        <v>42.4</v>
      </c>
      <c r="H48" s="8">
        <v>72.900000000000006</v>
      </c>
      <c r="I48" s="8">
        <v>1.4</v>
      </c>
    </row>
    <row r="49" spans="1:9" x14ac:dyDescent="0.4">
      <c r="A49" s="9">
        <v>48</v>
      </c>
      <c r="B49" s="10" t="s">
        <v>100</v>
      </c>
      <c r="C49" s="11">
        <v>7</v>
      </c>
      <c r="D49" s="11">
        <v>6.5</v>
      </c>
      <c r="E49" s="11">
        <v>6.9</v>
      </c>
      <c r="F49" s="11">
        <v>15.3</v>
      </c>
      <c r="G49" s="11">
        <v>14.5</v>
      </c>
      <c r="H49" s="11">
        <v>67.3</v>
      </c>
      <c r="I49" s="11">
        <v>1.5</v>
      </c>
    </row>
    <row r="50" spans="1:9" x14ac:dyDescent="0.4">
      <c r="A50" s="6">
        <v>49</v>
      </c>
      <c r="B50" s="7" t="s">
        <v>62</v>
      </c>
      <c r="C50" s="8">
        <v>9.9</v>
      </c>
      <c r="D50" s="8">
        <v>7.8</v>
      </c>
      <c r="E50" s="8">
        <v>8.1999999999999993</v>
      </c>
      <c r="F50" s="8">
        <v>12.9</v>
      </c>
      <c r="G50" s="8">
        <v>12.2</v>
      </c>
      <c r="H50" s="8">
        <v>177.3</v>
      </c>
      <c r="I50" s="8">
        <v>0.6</v>
      </c>
    </row>
    <row r="51" spans="1:9" ht="25.5" x14ac:dyDescent="0.4">
      <c r="A51" s="9">
        <v>50</v>
      </c>
      <c r="B51" s="10" t="s">
        <v>51</v>
      </c>
      <c r="C51" s="11">
        <v>13.7</v>
      </c>
      <c r="D51" s="11">
        <v>3.9</v>
      </c>
      <c r="E51" s="11">
        <v>4.5</v>
      </c>
      <c r="F51" s="11">
        <v>25.9</v>
      </c>
      <c r="G51" s="11">
        <v>22.5</v>
      </c>
      <c r="H51" s="11">
        <v>100.7</v>
      </c>
      <c r="I51" s="11">
        <v>1</v>
      </c>
    </row>
    <row r="52" spans="1:9" x14ac:dyDescent="0.4">
      <c r="A52" s="6">
        <v>51</v>
      </c>
      <c r="B52" s="7" t="s">
        <v>120</v>
      </c>
      <c r="C52" s="8">
        <v>7.3</v>
      </c>
      <c r="D52" s="8">
        <v>3.2</v>
      </c>
      <c r="E52" s="8">
        <v>5</v>
      </c>
      <c r="F52" s="8">
        <v>30.8</v>
      </c>
      <c r="G52" s="8">
        <v>19.8</v>
      </c>
      <c r="H52" s="8">
        <v>60.7</v>
      </c>
      <c r="I52" s="8">
        <v>1.6</v>
      </c>
    </row>
    <row r="53" spans="1:9" x14ac:dyDescent="0.4">
      <c r="A53" s="9">
        <v>52</v>
      </c>
      <c r="B53" s="10" t="s">
        <v>138</v>
      </c>
      <c r="C53" s="11">
        <v>13.9</v>
      </c>
      <c r="D53" s="11">
        <v>8.5</v>
      </c>
      <c r="E53" s="11">
        <v>8.6999999999999993</v>
      </c>
      <c r="F53" s="11">
        <v>11.8</v>
      </c>
      <c r="G53" s="11">
        <v>11.5</v>
      </c>
      <c r="H53" s="11">
        <v>273.5</v>
      </c>
      <c r="I53" s="11">
        <v>0.4</v>
      </c>
    </row>
    <row r="54" spans="1:9" x14ac:dyDescent="0.4">
      <c r="A54" s="6">
        <v>53</v>
      </c>
      <c r="B54" s="7" t="s">
        <v>76</v>
      </c>
      <c r="C54" s="8">
        <v>8.6</v>
      </c>
      <c r="D54" s="8">
        <v>3.9</v>
      </c>
      <c r="E54" s="8">
        <v>4.3</v>
      </c>
      <c r="F54" s="8">
        <v>26</v>
      </c>
      <c r="G54" s="8">
        <v>23.4</v>
      </c>
      <c r="H54" s="8">
        <v>64.099999999999994</v>
      </c>
      <c r="I54" s="8">
        <v>1.6</v>
      </c>
    </row>
    <row r="55" spans="1:9" x14ac:dyDescent="0.4">
      <c r="A55" s="9">
        <v>54</v>
      </c>
      <c r="B55" s="10" t="s">
        <v>44</v>
      </c>
      <c r="C55" s="11">
        <v>15</v>
      </c>
      <c r="D55" s="11">
        <v>6.7</v>
      </c>
      <c r="E55" s="11">
        <v>6.9</v>
      </c>
      <c r="F55" s="11">
        <v>14.9</v>
      </c>
      <c r="G55" s="11">
        <v>14.5</v>
      </c>
      <c r="H55" s="11">
        <v>185.5</v>
      </c>
      <c r="I55" s="11">
        <v>0.5</v>
      </c>
    </row>
    <row r="56" spans="1:9" x14ac:dyDescent="0.4">
      <c r="A56" s="6">
        <v>55</v>
      </c>
      <c r="B56" s="7" t="s">
        <v>58</v>
      </c>
      <c r="C56" s="8">
        <v>12.4</v>
      </c>
      <c r="D56" s="8">
        <v>3.4</v>
      </c>
      <c r="E56" s="8">
        <v>3.9</v>
      </c>
      <c r="F56" s="8">
        <v>29.5</v>
      </c>
      <c r="G56" s="8">
        <v>25.9</v>
      </c>
      <c r="H56" s="8">
        <v>91.9</v>
      </c>
      <c r="I56" s="8">
        <v>1.1000000000000001</v>
      </c>
    </row>
    <row r="57" spans="1:9" x14ac:dyDescent="0.4">
      <c r="A57" s="9">
        <v>56</v>
      </c>
      <c r="B57" s="10" t="s">
        <v>86</v>
      </c>
      <c r="C57" s="11">
        <v>8.6</v>
      </c>
      <c r="D57" s="11">
        <v>3.6</v>
      </c>
      <c r="E57" s="11">
        <v>4</v>
      </c>
      <c r="F57" s="11">
        <v>28.1</v>
      </c>
      <c r="G57" s="11">
        <v>25</v>
      </c>
      <c r="H57" s="11">
        <v>58.7</v>
      </c>
      <c r="I57" s="11">
        <v>1.7</v>
      </c>
    </row>
    <row r="58" spans="1:9" x14ac:dyDescent="0.4">
      <c r="A58" s="6">
        <v>57</v>
      </c>
      <c r="B58" s="7" t="s">
        <v>87</v>
      </c>
      <c r="C58" s="8">
        <v>8.6999999999999993</v>
      </c>
      <c r="D58" s="8">
        <v>3.8</v>
      </c>
      <c r="E58" s="8">
        <v>4.7</v>
      </c>
      <c r="F58" s="8">
        <v>26.3</v>
      </c>
      <c r="G58" s="8">
        <v>21.1</v>
      </c>
      <c r="H58" s="8">
        <v>64.099999999999994</v>
      </c>
      <c r="I58" s="8">
        <v>1.6</v>
      </c>
    </row>
    <row r="59" spans="1:9" x14ac:dyDescent="0.4">
      <c r="A59" s="9">
        <v>58</v>
      </c>
      <c r="B59" s="10" t="s">
        <v>93</v>
      </c>
      <c r="C59" s="11">
        <v>11.2</v>
      </c>
      <c r="D59" s="11">
        <v>5.5</v>
      </c>
      <c r="E59" s="11">
        <v>5.8</v>
      </c>
      <c r="F59" s="11">
        <v>18.2</v>
      </c>
      <c r="G59" s="11">
        <v>17.2</v>
      </c>
      <c r="H59" s="11">
        <v>86.1</v>
      </c>
      <c r="I59" s="11">
        <v>1.2</v>
      </c>
    </row>
    <row r="60" spans="1:9" x14ac:dyDescent="0.4">
      <c r="A60" s="6">
        <v>59</v>
      </c>
      <c r="B60" s="7" t="s">
        <v>24</v>
      </c>
      <c r="C60" s="8">
        <v>18.5</v>
      </c>
      <c r="D60" s="8">
        <v>3.3</v>
      </c>
      <c r="E60" s="8">
        <v>3.3</v>
      </c>
      <c r="F60" s="8">
        <v>30.5</v>
      </c>
      <c r="G60" s="8">
        <v>30.7</v>
      </c>
      <c r="H60" s="8">
        <v>159.19999999999999</v>
      </c>
      <c r="I60" s="8">
        <v>0.6</v>
      </c>
    </row>
    <row r="61" spans="1:9" x14ac:dyDescent="0.4">
      <c r="A61" s="9">
        <v>60</v>
      </c>
      <c r="B61" s="10" t="s">
        <v>119</v>
      </c>
      <c r="C61" s="11">
        <v>11.8</v>
      </c>
      <c r="D61" s="11">
        <v>7.3</v>
      </c>
      <c r="E61" s="11">
        <v>7.5</v>
      </c>
      <c r="F61" s="11">
        <v>13.7</v>
      </c>
      <c r="G61" s="11">
        <v>13.4</v>
      </c>
      <c r="H61" s="11">
        <v>150</v>
      </c>
      <c r="I61" s="11">
        <v>0.7</v>
      </c>
    </row>
    <row r="62" spans="1:9" x14ac:dyDescent="0.4">
      <c r="A62" s="6">
        <v>61</v>
      </c>
      <c r="B62" s="7" t="s">
        <v>33</v>
      </c>
      <c r="C62" s="8">
        <v>13.3</v>
      </c>
      <c r="D62" s="8">
        <v>6.8</v>
      </c>
      <c r="E62" s="8">
        <v>6.6</v>
      </c>
      <c r="F62" s="8">
        <v>14.8</v>
      </c>
      <c r="G62" s="8">
        <v>15.2</v>
      </c>
      <c r="H62" s="8">
        <v>149.5</v>
      </c>
      <c r="I62" s="8">
        <v>0.7</v>
      </c>
    </row>
    <row r="63" spans="1:9" x14ac:dyDescent="0.4">
      <c r="A63" s="9">
        <v>62</v>
      </c>
      <c r="B63" s="10" t="s">
        <v>42</v>
      </c>
      <c r="C63" s="11">
        <v>12.9</v>
      </c>
      <c r="D63" s="11">
        <v>5.7</v>
      </c>
      <c r="E63" s="11">
        <v>5.6</v>
      </c>
      <c r="F63" s="11">
        <v>17.5</v>
      </c>
      <c r="G63" s="11">
        <v>18</v>
      </c>
      <c r="H63" s="11">
        <v>109.7</v>
      </c>
      <c r="I63" s="11">
        <v>0.9</v>
      </c>
    </row>
    <row r="64" spans="1:9" x14ac:dyDescent="0.4">
      <c r="A64" s="6">
        <v>63</v>
      </c>
      <c r="B64" s="7" t="s">
        <v>47</v>
      </c>
      <c r="C64" s="8">
        <v>13.4</v>
      </c>
      <c r="D64" s="8">
        <v>5.2</v>
      </c>
      <c r="E64" s="8">
        <v>5</v>
      </c>
      <c r="F64" s="8">
        <v>19.100000000000001</v>
      </c>
      <c r="G64" s="8">
        <v>20.100000000000001</v>
      </c>
      <c r="H64" s="8">
        <v>105.8</v>
      </c>
      <c r="I64" s="8">
        <v>0.9</v>
      </c>
    </row>
    <row r="65" spans="1:9" x14ac:dyDescent="0.4">
      <c r="A65" s="9">
        <v>64</v>
      </c>
      <c r="B65" s="10" t="s">
        <v>40</v>
      </c>
      <c r="C65" s="11">
        <v>32.1</v>
      </c>
      <c r="D65" s="11">
        <v>1.7</v>
      </c>
      <c r="E65" s="11">
        <v>1.8</v>
      </c>
      <c r="F65" s="11">
        <v>60</v>
      </c>
      <c r="G65" s="11">
        <v>56.3</v>
      </c>
      <c r="H65" s="11">
        <v>447.4</v>
      </c>
      <c r="I65" s="11">
        <v>0.2</v>
      </c>
    </row>
    <row r="66" spans="1:9" x14ac:dyDescent="0.4">
      <c r="A66" s="6">
        <v>65</v>
      </c>
      <c r="B66" s="7" t="s">
        <v>121</v>
      </c>
      <c r="C66" s="8">
        <v>7.7</v>
      </c>
      <c r="D66" s="8">
        <v>5</v>
      </c>
      <c r="E66" s="8">
        <v>5.3</v>
      </c>
      <c r="F66" s="8">
        <v>20</v>
      </c>
      <c r="G66" s="8">
        <v>19</v>
      </c>
      <c r="H66" s="8">
        <v>57.2</v>
      </c>
      <c r="I66" s="8">
        <v>1.7</v>
      </c>
    </row>
    <row r="67" spans="1:9" x14ac:dyDescent="0.4">
      <c r="A67" s="9">
        <v>66</v>
      </c>
      <c r="B67" s="10" t="s">
        <v>110</v>
      </c>
      <c r="C67" s="11">
        <v>7.3</v>
      </c>
      <c r="D67" s="11">
        <v>4.5</v>
      </c>
      <c r="E67" s="11">
        <v>4.5999999999999996</v>
      </c>
      <c r="F67" s="11">
        <v>22.2</v>
      </c>
      <c r="G67" s="11">
        <v>21.8</v>
      </c>
      <c r="H67" s="11">
        <v>67</v>
      </c>
      <c r="I67" s="11">
        <v>1.5</v>
      </c>
    </row>
    <row r="68" spans="1:9" x14ac:dyDescent="0.4">
      <c r="A68" s="6">
        <v>67</v>
      </c>
      <c r="B68" s="7" t="s">
        <v>46</v>
      </c>
      <c r="C68" s="8">
        <v>12.3</v>
      </c>
      <c r="D68" s="8">
        <v>3.5</v>
      </c>
      <c r="E68" s="8">
        <v>3.6</v>
      </c>
      <c r="F68" s="8">
        <v>28.2</v>
      </c>
      <c r="G68" s="8">
        <v>27.9</v>
      </c>
      <c r="H68" s="8">
        <v>96.5</v>
      </c>
      <c r="I68" s="8">
        <v>1</v>
      </c>
    </row>
    <row r="69" spans="1:9" x14ac:dyDescent="0.4">
      <c r="A69" s="9">
        <v>68</v>
      </c>
      <c r="B69" s="10" t="s">
        <v>105</v>
      </c>
      <c r="C69" s="11">
        <v>8.4</v>
      </c>
      <c r="D69" s="11">
        <v>3.7</v>
      </c>
      <c r="E69" s="11">
        <v>4.0999999999999996</v>
      </c>
      <c r="F69" s="11">
        <v>27.2</v>
      </c>
      <c r="G69" s="11">
        <v>24.4</v>
      </c>
      <c r="H69" s="11">
        <v>62.9</v>
      </c>
      <c r="I69" s="11">
        <v>1.6</v>
      </c>
    </row>
    <row r="70" spans="1:9" x14ac:dyDescent="0.4">
      <c r="A70" s="6">
        <v>69</v>
      </c>
      <c r="B70" s="7" t="s">
        <v>134</v>
      </c>
      <c r="C70" s="8">
        <v>3.1</v>
      </c>
      <c r="D70" s="8">
        <v>7.2</v>
      </c>
      <c r="E70" s="8">
        <v>6.8</v>
      </c>
      <c r="F70" s="8">
        <v>13.9</v>
      </c>
      <c r="G70" s="8">
        <v>14.8</v>
      </c>
      <c r="H70" s="8">
        <v>24.6</v>
      </c>
      <c r="I70" s="8">
        <v>4.0999999999999996</v>
      </c>
    </row>
    <row r="71" spans="1:9" x14ac:dyDescent="0.4">
      <c r="A71" s="9">
        <v>70</v>
      </c>
      <c r="B71" s="10" t="s">
        <v>45</v>
      </c>
      <c r="C71" s="11">
        <v>14.3</v>
      </c>
      <c r="D71" s="11">
        <v>4.5</v>
      </c>
      <c r="E71" s="11">
        <v>4</v>
      </c>
      <c r="F71" s="11">
        <v>22.2</v>
      </c>
      <c r="G71" s="11">
        <v>25.3</v>
      </c>
      <c r="H71" s="11">
        <v>292.60000000000002</v>
      </c>
      <c r="I71" s="11">
        <v>0.3</v>
      </c>
    </row>
    <row r="72" spans="1:9" x14ac:dyDescent="0.4">
      <c r="A72" s="6">
        <v>71</v>
      </c>
      <c r="B72" s="7" t="s">
        <v>103</v>
      </c>
      <c r="C72" s="8">
        <v>6.6</v>
      </c>
      <c r="D72" s="8">
        <v>7.1</v>
      </c>
      <c r="E72" s="8">
        <v>7.2</v>
      </c>
      <c r="F72" s="8">
        <v>14.2</v>
      </c>
      <c r="G72" s="8">
        <v>13.8</v>
      </c>
      <c r="H72" s="8">
        <v>64.7</v>
      </c>
      <c r="I72" s="8">
        <v>1.5</v>
      </c>
    </row>
    <row r="73" spans="1:9" x14ac:dyDescent="0.4">
      <c r="A73" s="9">
        <v>72</v>
      </c>
      <c r="B73" s="10" t="s">
        <v>64</v>
      </c>
      <c r="C73" s="11">
        <v>11.2</v>
      </c>
      <c r="D73" s="11">
        <v>8.6999999999999993</v>
      </c>
      <c r="E73" s="11">
        <v>9.8000000000000007</v>
      </c>
      <c r="F73" s="11">
        <v>11.4</v>
      </c>
      <c r="G73" s="11">
        <v>10.199999999999999</v>
      </c>
      <c r="H73" s="11">
        <v>98.8</v>
      </c>
      <c r="I73" s="11">
        <v>1</v>
      </c>
    </row>
    <row r="74" spans="1:9" x14ac:dyDescent="0.4">
      <c r="A74" s="6">
        <v>73</v>
      </c>
      <c r="B74" s="7" t="s">
        <v>25</v>
      </c>
      <c r="C74" s="8">
        <v>18.399999999999999</v>
      </c>
      <c r="D74" s="8">
        <v>5.2</v>
      </c>
      <c r="E74" s="8">
        <v>4.3</v>
      </c>
      <c r="F74" s="8">
        <v>19.2</v>
      </c>
      <c r="G74" s="8">
        <v>23.2</v>
      </c>
      <c r="H74" s="8">
        <v>218.4</v>
      </c>
      <c r="I74" s="8">
        <v>0.5</v>
      </c>
    </row>
    <row r="75" spans="1:9" x14ac:dyDescent="0.4">
      <c r="A75" s="9">
        <v>74</v>
      </c>
      <c r="B75" s="10" t="s">
        <v>32</v>
      </c>
      <c r="C75" s="11">
        <v>22.2</v>
      </c>
      <c r="D75" s="11">
        <v>3</v>
      </c>
      <c r="E75" s="11">
        <v>3.5</v>
      </c>
      <c r="F75" s="11">
        <v>33.1</v>
      </c>
      <c r="G75" s="11">
        <v>28.5</v>
      </c>
      <c r="H75" s="11">
        <v>211.5</v>
      </c>
      <c r="I75" s="11">
        <v>0.5</v>
      </c>
    </row>
    <row r="76" spans="1:9" x14ac:dyDescent="0.4">
      <c r="A76" s="6">
        <v>75</v>
      </c>
      <c r="B76" s="7" t="s">
        <v>75</v>
      </c>
      <c r="C76" s="8">
        <v>11</v>
      </c>
      <c r="D76" s="8">
        <v>4</v>
      </c>
      <c r="E76" s="8">
        <v>4.4000000000000004</v>
      </c>
      <c r="F76" s="8">
        <v>24.8</v>
      </c>
      <c r="G76" s="8">
        <v>22.6</v>
      </c>
      <c r="H76" s="8">
        <v>102.1</v>
      </c>
      <c r="I76" s="8">
        <v>1</v>
      </c>
    </row>
    <row r="77" spans="1:9" x14ac:dyDescent="0.4">
      <c r="A77" s="9">
        <v>76</v>
      </c>
      <c r="B77" s="10" t="s">
        <v>99</v>
      </c>
      <c r="C77" s="11">
        <v>14.7</v>
      </c>
      <c r="D77" s="11">
        <v>5.6</v>
      </c>
      <c r="E77" s="11">
        <v>6</v>
      </c>
      <c r="F77" s="11">
        <v>17.8</v>
      </c>
      <c r="G77" s="11">
        <v>16.600000000000001</v>
      </c>
      <c r="H77" s="11">
        <v>115.5</v>
      </c>
      <c r="I77" s="11">
        <v>0.9</v>
      </c>
    </row>
    <row r="78" spans="1:9" x14ac:dyDescent="0.4">
      <c r="A78" s="6">
        <v>77</v>
      </c>
      <c r="B78" s="7" t="s">
        <v>129</v>
      </c>
      <c r="C78" s="8">
        <v>4.2</v>
      </c>
      <c r="D78" s="8">
        <v>7.7</v>
      </c>
      <c r="E78" s="8">
        <v>7.8</v>
      </c>
      <c r="F78" s="8">
        <v>13</v>
      </c>
      <c r="G78" s="8">
        <v>12.8</v>
      </c>
      <c r="H78" s="8">
        <v>34.299999999999997</v>
      </c>
      <c r="I78" s="8">
        <v>2.9</v>
      </c>
    </row>
    <row r="79" spans="1:9" x14ac:dyDescent="0.4">
      <c r="A79" s="9">
        <v>78</v>
      </c>
      <c r="B79" s="10" t="s">
        <v>102</v>
      </c>
      <c r="C79" s="11">
        <v>5.2</v>
      </c>
      <c r="D79" s="11">
        <v>6.7</v>
      </c>
      <c r="E79" s="11">
        <v>6.3</v>
      </c>
      <c r="F79" s="11">
        <v>14.9</v>
      </c>
      <c r="G79" s="11">
        <v>15.8</v>
      </c>
      <c r="H79" s="11">
        <v>42.2</v>
      </c>
      <c r="I79" s="11">
        <v>2.4</v>
      </c>
    </row>
    <row r="80" spans="1:9" x14ac:dyDescent="0.4">
      <c r="A80" s="6">
        <v>79</v>
      </c>
      <c r="B80" s="7" t="s">
        <v>71</v>
      </c>
      <c r="C80" s="8">
        <v>10.3</v>
      </c>
      <c r="D80" s="8">
        <v>4.0999999999999996</v>
      </c>
      <c r="E80" s="8">
        <v>4.3</v>
      </c>
      <c r="F80" s="8">
        <v>24.4</v>
      </c>
      <c r="G80" s="8">
        <v>23.2</v>
      </c>
      <c r="H80" s="8">
        <v>95.2</v>
      </c>
      <c r="I80" s="8">
        <v>1.1000000000000001</v>
      </c>
    </row>
    <row r="81" spans="1:9" x14ac:dyDescent="0.4">
      <c r="A81" s="9">
        <v>80</v>
      </c>
      <c r="B81" s="10" t="s">
        <v>48</v>
      </c>
      <c r="C81" s="11">
        <v>14.3</v>
      </c>
      <c r="D81" s="11">
        <v>4.5</v>
      </c>
      <c r="E81" s="11">
        <v>4.2</v>
      </c>
      <c r="F81" s="11">
        <v>22.2</v>
      </c>
      <c r="G81" s="11">
        <v>23.6</v>
      </c>
      <c r="H81" s="11">
        <v>218.5</v>
      </c>
      <c r="I81" s="11">
        <v>0.5</v>
      </c>
    </row>
    <row r="82" spans="1:9" x14ac:dyDescent="0.4">
      <c r="A82" s="6">
        <v>81</v>
      </c>
      <c r="B82" s="7" t="s">
        <v>133</v>
      </c>
      <c r="C82" s="8">
        <v>3.1</v>
      </c>
      <c r="D82" s="8">
        <v>6.3</v>
      </c>
      <c r="E82" s="8">
        <v>7.4</v>
      </c>
      <c r="F82" s="8">
        <v>15.9</v>
      </c>
      <c r="G82" s="8">
        <v>13.5</v>
      </c>
      <c r="H82" s="8">
        <v>24</v>
      </c>
      <c r="I82" s="8">
        <v>4.2</v>
      </c>
    </row>
    <row r="83" spans="1:9" x14ac:dyDescent="0.4">
      <c r="A83" s="9">
        <v>82</v>
      </c>
      <c r="B83" s="10" t="s">
        <v>43</v>
      </c>
      <c r="C83" s="11">
        <v>16</v>
      </c>
      <c r="D83" s="11">
        <v>3.8</v>
      </c>
      <c r="E83" s="11">
        <v>3.9</v>
      </c>
      <c r="F83" s="11">
        <v>26.1</v>
      </c>
      <c r="G83" s="11">
        <v>25.7</v>
      </c>
      <c r="H83" s="11">
        <v>146.5</v>
      </c>
      <c r="I83" s="11">
        <v>0.7</v>
      </c>
    </row>
    <row r="84" spans="1:9" x14ac:dyDescent="0.4">
      <c r="A84" s="6">
        <v>83</v>
      </c>
      <c r="B84" s="7" t="s">
        <v>20</v>
      </c>
      <c r="C84" s="8">
        <v>23.2</v>
      </c>
      <c r="D84" s="8">
        <v>2.9</v>
      </c>
      <c r="E84" s="8">
        <v>3.1</v>
      </c>
      <c r="F84" s="8">
        <v>34.200000000000003</v>
      </c>
      <c r="G84" s="8">
        <v>32.4</v>
      </c>
      <c r="H84" s="8">
        <v>158.4</v>
      </c>
      <c r="I84" s="8">
        <v>0.6</v>
      </c>
    </row>
    <row r="85" spans="1:9" x14ac:dyDescent="0.4">
      <c r="A85" s="9">
        <v>84</v>
      </c>
      <c r="B85" s="10" t="s">
        <v>85</v>
      </c>
      <c r="C85" s="11">
        <v>14</v>
      </c>
      <c r="D85" s="11">
        <v>3.4</v>
      </c>
      <c r="E85" s="11">
        <v>3.6</v>
      </c>
      <c r="F85" s="11">
        <v>29.2</v>
      </c>
      <c r="G85" s="11">
        <v>27.9</v>
      </c>
      <c r="H85" s="11">
        <v>104.9</v>
      </c>
      <c r="I85" s="11">
        <v>1</v>
      </c>
    </row>
    <row r="86" spans="1:9" x14ac:dyDescent="0.4">
      <c r="A86" s="6">
        <v>85</v>
      </c>
      <c r="B86" s="7" t="s">
        <v>73</v>
      </c>
      <c r="C86" s="8">
        <v>13</v>
      </c>
      <c r="D86" s="8">
        <v>3.7</v>
      </c>
      <c r="E86" s="8">
        <v>3.8</v>
      </c>
      <c r="F86" s="8">
        <v>26.8</v>
      </c>
      <c r="G86" s="8">
        <v>26.1</v>
      </c>
      <c r="H86" s="8">
        <v>94</v>
      </c>
      <c r="I86" s="8">
        <v>1.1000000000000001</v>
      </c>
    </row>
    <row r="87" spans="1:9" x14ac:dyDescent="0.4">
      <c r="A87" s="9">
        <v>86</v>
      </c>
      <c r="B87" s="10" t="s">
        <v>132</v>
      </c>
      <c r="C87" s="11">
        <v>3.2</v>
      </c>
      <c r="D87" s="11">
        <v>10.3</v>
      </c>
      <c r="E87" s="11">
        <v>10.7</v>
      </c>
      <c r="F87" s="11">
        <v>9.6999999999999993</v>
      </c>
      <c r="G87" s="11">
        <v>9.3000000000000007</v>
      </c>
      <c r="H87" s="11">
        <v>41.6</v>
      </c>
      <c r="I87" s="11">
        <v>2.4</v>
      </c>
    </row>
    <row r="88" spans="1:9" x14ac:dyDescent="0.4">
      <c r="A88" s="6">
        <v>87</v>
      </c>
      <c r="B88" s="7" t="s">
        <v>53</v>
      </c>
      <c r="C88" s="8">
        <v>22.2</v>
      </c>
      <c r="D88" s="8">
        <v>1.2</v>
      </c>
      <c r="E88" s="8">
        <v>1.1000000000000001</v>
      </c>
      <c r="F88" s="8">
        <v>82.8</v>
      </c>
      <c r="G88" s="8">
        <v>88.1</v>
      </c>
      <c r="H88" s="8">
        <v>170.6</v>
      </c>
      <c r="I88" s="8">
        <v>0.6</v>
      </c>
    </row>
    <row r="89" spans="1:9" x14ac:dyDescent="0.4">
      <c r="A89" s="9">
        <v>88</v>
      </c>
      <c r="B89" s="10" t="s">
        <v>89</v>
      </c>
      <c r="C89" s="11">
        <v>8.5</v>
      </c>
      <c r="D89" s="11">
        <v>5.3</v>
      </c>
      <c r="E89" s="11">
        <v>6.5</v>
      </c>
      <c r="F89" s="11">
        <v>18.7</v>
      </c>
      <c r="G89" s="11">
        <v>15.4</v>
      </c>
      <c r="H89" s="11">
        <v>59.4</v>
      </c>
      <c r="I89" s="11">
        <v>1.7</v>
      </c>
    </row>
    <row r="90" spans="1:9" x14ac:dyDescent="0.4">
      <c r="A90" s="6">
        <v>89</v>
      </c>
      <c r="B90" s="7" t="s">
        <v>49</v>
      </c>
      <c r="C90" s="8">
        <v>34.200000000000003</v>
      </c>
      <c r="D90" s="8">
        <v>3.7</v>
      </c>
      <c r="E90" s="8">
        <v>2.7</v>
      </c>
      <c r="F90" s="8">
        <v>26.7</v>
      </c>
      <c r="G90" s="8">
        <v>36.5</v>
      </c>
      <c r="H90" s="8">
        <v>603.5</v>
      </c>
      <c r="I90" s="8">
        <v>0.2</v>
      </c>
    </row>
    <row r="91" spans="1:9" x14ac:dyDescent="0.4">
      <c r="A91" s="9">
        <v>90</v>
      </c>
      <c r="B91" s="10" t="s">
        <v>90</v>
      </c>
      <c r="C91" s="11">
        <v>7.7</v>
      </c>
      <c r="D91" s="11">
        <v>3.5</v>
      </c>
      <c r="E91" s="11">
        <v>4.0999999999999996</v>
      </c>
      <c r="F91" s="11">
        <v>28.3</v>
      </c>
      <c r="G91" s="11">
        <v>24.3</v>
      </c>
      <c r="H91" s="11">
        <v>58.6</v>
      </c>
      <c r="I91" s="11">
        <v>1.7</v>
      </c>
    </row>
    <row r="92" spans="1:9" x14ac:dyDescent="0.4">
      <c r="A92" s="6">
        <v>91</v>
      </c>
      <c r="B92" s="7" t="s">
        <v>96</v>
      </c>
      <c r="C92" s="8">
        <v>11</v>
      </c>
      <c r="D92" s="8">
        <v>2.5</v>
      </c>
      <c r="E92" s="8">
        <v>2.6</v>
      </c>
      <c r="F92" s="8">
        <v>40.1</v>
      </c>
      <c r="G92" s="8">
        <v>37.799999999999997</v>
      </c>
      <c r="H92" s="8">
        <v>69.599999999999994</v>
      </c>
      <c r="I92" s="8">
        <v>1.4</v>
      </c>
    </row>
    <row r="93" spans="1:9" x14ac:dyDescent="0.4">
      <c r="A93" s="9">
        <v>92</v>
      </c>
      <c r="B93" s="10" t="s">
        <v>13</v>
      </c>
      <c r="C93" s="11">
        <v>115.1</v>
      </c>
      <c r="D93" s="11">
        <v>2.4</v>
      </c>
      <c r="E93" s="11">
        <v>3.8</v>
      </c>
      <c r="F93" s="11">
        <v>41.1</v>
      </c>
      <c r="G93" s="11">
        <v>26.3</v>
      </c>
      <c r="H93" s="11">
        <v>1746.8</v>
      </c>
      <c r="I93" s="11">
        <v>0.1</v>
      </c>
    </row>
    <row r="94" spans="1:9" x14ac:dyDescent="0.4">
      <c r="A94" s="6">
        <v>93</v>
      </c>
      <c r="B94" s="7" t="s">
        <v>15</v>
      </c>
      <c r="C94" s="8">
        <v>21.3</v>
      </c>
      <c r="D94" s="8">
        <v>1.4</v>
      </c>
      <c r="E94" s="8">
        <v>1.5</v>
      </c>
      <c r="F94" s="8">
        <v>74.099999999999994</v>
      </c>
      <c r="G94" s="8">
        <v>67.2</v>
      </c>
      <c r="H94" s="8">
        <v>129.69999999999999</v>
      </c>
      <c r="I94" s="8">
        <v>0.8</v>
      </c>
    </row>
    <row r="95" spans="1:9" x14ac:dyDescent="0.4">
      <c r="A95" s="9">
        <v>94</v>
      </c>
      <c r="B95" s="10" t="s">
        <v>35</v>
      </c>
      <c r="C95" s="11">
        <v>25.2</v>
      </c>
      <c r="D95" s="11">
        <v>2.9</v>
      </c>
      <c r="E95" s="11">
        <v>3.2</v>
      </c>
      <c r="F95" s="11">
        <v>34</v>
      </c>
      <c r="G95" s="11">
        <v>31.5</v>
      </c>
      <c r="H95" s="11">
        <v>213.4</v>
      </c>
      <c r="I95" s="11">
        <v>0.5</v>
      </c>
    </row>
    <row r="96" spans="1:9" x14ac:dyDescent="0.4">
      <c r="A96" s="6">
        <v>95</v>
      </c>
      <c r="B96" s="7" t="s">
        <v>68</v>
      </c>
      <c r="C96" s="8">
        <v>12.2</v>
      </c>
      <c r="D96" s="8">
        <v>4.8</v>
      </c>
      <c r="E96" s="8">
        <v>5.6</v>
      </c>
      <c r="F96" s="8">
        <v>21</v>
      </c>
      <c r="G96" s="8">
        <v>17.899999999999999</v>
      </c>
      <c r="H96" s="8">
        <v>153.19999999999999</v>
      </c>
      <c r="I96" s="8">
        <v>0.7</v>
      </c>
    </row>
    <row r="97" spans="1:9" x14ac:dyDescent="0.4">
      <c r="A97" s="9">
        <v>96</v>
      </c>
      <c r="B97" s="10" t="s">
        <v>112</v>
      </c>
      <c r="C97" s="11">
        <v>10.7</v>
      </c>
      <c r="D97" s="11">
        <v>6.7</v>
      </c>
      <c r="E97" s="11">
        <v>7.6</v>
      </c>
      <c r="F97" s="11">
        <v>15</v>
      </c>
      <c r="G97" s="11">
        <v>13.1</v>
      </c>
      <c r="H97" s="11">
        <v>423.5</v>
      </c>
      <c r="I97" s="11">
        <v>0.2</v>
      </c>
    </row>
    <row r="98" spans="1:9" x14ac:dyDescent="0.4">
      <c r="A98" s="6">
        <v>97</v>
      </c>
      <c r="B98" s="7" t="s">
        <v>18</v>
      </c>
      <c r="C98" s="8">
        <v>13.6</v>
      </c>
      <c r="D98" s="8">
        <v>5.4</v>
      </c>
      <c r="E98" s="8">
        <v>5.5</v>
      </c>
      <c r="F98" s="8">
        <v>18.7</v>
      </c>
      <c r="G98" s="8">
        <v>18.2</v>
      </c>
      <c r="H98" s="8">
        <v>253.3</v>
      </c>
      <c r="I98" s="8">
        <v>0.4</v>
      </c>
    </row>
    <row r="99" spans="1:9" ht="25.5" x14ac:dyDescent="0.4">
      <c r="A99" s="9">
        <v>98</v>
      </c>
      <c r="B99" s="10" t="s">
        <v>116</v>
      </c>
      <c r="C99" s="11">
        <v>7</v>
      </c>
      <c r="D99" s="11">
        <v>6.2</v>
      </c>
      <c r="E99" s="11">
        <v>7.6</v>
      </c>
      <c r="F99" s="11">
        <v>16.2</v>
      </c>
      <c r="G99" s="11">
        <v>13.1</v>
      </c>
      <c r="H99" s="11">
        <v>53.9</v>
      </c>
      <c r="I99" s="11">
        <v>1.9</v>
      </c>
    </row>
    <row r="100" spans="1:9" x14ac:dyDescent="0.4">
      <c r="A100" s="6">
        <v>99</v>
      </c>
      <c r="B100" s="7" t="s">
        <v>92</v>
      </c>
      <c r="C100" s="8">
        <v>8.8000000000000007</v>
      </c>
      <c r="D100" s="8">
        <v>4.5999999999999996</v>
      </c>
      <c r="E100" s="8">
        <v>4.7</v>
      </c>
      <c r="F100" s="8">
        <v>21.7</v>
      </c>
      <c r="G100" s="8">
        <v>21.3</v>
      </c>
      <c r="H100" s="8">
        <v>74.2</v>
      </c>
      <c r="I100" s="8">
        <v>1.3</v>
      </c>
    </row>
    <row r="101" spans="1:9" x14ac:dyDescent="0.4">
      <c r="A101" s="9">
        <v>100</v>
      </c>
      <c r="B101" s="10" t="s">
        <v>131</v>
      </c>
      <c r="C101" s="11">
        <v>3.3</v>
      </c>
      <c r="D101" s="11">
        <v>11.7</v>
      </c>
      <c r="E101" s="11">
        <v>11.4</v>
      </c>
      <c r="F101" s="11">
        <v>8.6</v>
      </c>
      <c r="G101" s="11">
        <v>8.8000000000000007</v>
      </c>
      <c r="H101" s="11">
        <v>30.1</v>
      </c>
      <c r="I101" s="11">
        <v>3.3</v>
      </c>
    </row>
    <row r="102" spans="1:9" x14ac:dyDescent="0.4">
      <c r="A102" s="6">
        <v>101</v>
      </c>
      <c r="B102" s="7" t="s">
        <v>61</v>
      </c>
      <c r="C102" s="8">
        <v>13</v>
      </c>
      <c r="D102" s="8">
        <v>4.4000000000000004</v>
      </c>
      <c r="E102" s="8">
        <v>4.0999999999999996</v>
      </c>
      <c r="F102" s="8">
        <v>22.5</v>
      </c>
      <c r="G102" s="8">
        <v>24.6</v>
      </c>
      <c r="H102" s="8">
        <v>114.1</v>
      </c>
      <c r="I102" s="8">
        <v>0.9</v>
      </c>
    </row>
    <row r="103" spans="1:9" x14ac:dyDescent="0.4">
      <c r="A103" s="9">
        <v>102</v>
      </c>
      <c r="B103" s="10" t="s">
        <v>39</v>
      </c>
      <c r="C103" s="11">
        <v>13.5</v>
      </c>
      <c r="D103" s="11">
        <v>7.6</v>
      </c>
      <c r="E103" s="11">
        <v>8.6999999999999993</v>
      </c>
      <c r="F103" s="11">
        <v>13.2</v>
      </c>
      <c r="G103" s="11">
        <v>11.6</v>
      </c>
      <c r="H103" s="11">
        <v>307.7</v>
      </c>
      <c r="I103" s="11">
        <v>0.3</v>
      </c>
    </row>
    <row r="104" spans="1:9" x14ac:dyDescent="0.4">
      <c r="A104" s="6">
        <v>103</v>
      </c>
      <c r="B104" s="7" t="s">
        <v>29</v>
      </c>
      <c r="C104" s="8">
        <v>15.1</v>
      </c>
      <c r="D104" s="8">
        <v>9</v>
      </c>
      <c r="E104" s="8">
        <v>7.3</v>
      </c>
      <c r="F104" s="8">
        <v>11.1</v>
      </c>
      <c r="G104" s="8">
        <v>13.7</v>
      </c>
      <c r="H104" s="8">
        <v>363.5</v>
      </c>
      <c r="I104" s="8">
        <v>0.3</v>
      </c>
    </row>
    <row r="105" spans="1:9" x14ac:dyDescent="0.4">
      <c r="A105" s="9">
        <v>104</v>
      </c>
      <c r="B105" s="10" t="s">
        <v>16</v>
      </c>
      <c r="C105" s="11">
        <v>25.8</v>
      </c>
      <c r="D105" s="11">
        <v>3</v>
      </c>
      <c r="E105" s="11">
        <v>3.6</v>
      </c>
      <c r="F105" s="11">
        <v>33.299999999999997</v>
      </c>
      <c r="G105" s="11">
        <v>28</v>
      </c>
      <c r="H105" s="11">
        <v>296.2</v>
      </c>
      <c r="I105" s="11">
        <v>0.3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F2174-0268-451B-A0BB-630C633404FA}">
  <dimension ref="D2:Z268"/>
  <sheetViews>
    <sheetView topLeftCell="N105" workbookViewId="0">
      <selection activeCell="T3" sqref="T3:T125"/>
    </sheetView>
  </sheetViews>
  <sheetFormatPr defaultRowHeight="14.25" x14ac:dyDescent="0.45"/>
  <cols>
    <col min="4" max="4" width="15.265625" customWidth="1"/>
    <col min="5" max="5" width="14.6640625" customWidth="1"/>
    <col min="9" max="9" width="23.73046875" customWidth="1"/>
    <col min="19" max="19" width="18.796875" customWidth="1"/>
    <col min="20" max="20" width="22.73046875" customWidth="1"/>
    <col min="24" max="24" width="42.1328125" bestFit="1" customWidth="1"/>
  </cols>
  <sheetData>
    <row r="2" spans="4:26" x14ac:dyDescent="0.45">
      <c r="D2">
        <v>2015</v>
      </c>
      <c r="E2">
        <v>2025</v>
      </c>
      <c r="I2" s="14" t="s">
        <v>1</v>
      </c>
      <c r="J2" s="14">
        <v>2015</v>
      </c>
      <c r="K2" s="14">
        <v>2025</v>
      </c>
      <c r="L2" s="14" t="s">
        <v>214</v>
      </c>
      <c r="M2" s="14" t="s">
        <v>625</v>
      </c>
      <c r="N2" s="14">
        <v>2015</v>
      </c>
      <c r="O2" s="14">
        <v>2025</v>
      </c>
      <c r="P2" t="s">
        <v>214</v>
      </c>
      <c r="Q2" t="s">
        <v>625</v>
      </c>
      <c r="U2" t="s">
        <v>219</v>
      </c>
    </row>
    <row r="3" spans="4:26" x14ac:dyDescent="0.45">
      <c r="D3" s="9" t="s">
        <v>52</v>
      </c>
      <c r="E3" s="7" t="s">
        <v>52</v>
      </c>
      <c r="I3" s="9" t="s">
        <v>52</v>
      </c>
      <c r="J3" t="str">
        <f t="shared" ref="J3:J34" si="0">VLOOKUP(I3,$D$3:$D$129,1,FALSE)</f>
        <v>Albania</v>
      </c>
      <c r="K3" t="str">
        <f t="shared" ref="K3:K34" si="1">VLOOKUP(I3,$E$3:$E$106,1,FALSE)</f>
        <v>Albania</v>
      </c>
      <c r="L3" t="str">
        <f t="shared" ref="L3:L34" si="2">VLOOKUP(I3,$T$3:$T$125,1,FALSE)</f>
        <v>Albania</v>
      </c>
      <c r="M3" t="str">
        <f t="shared" ref="M3:M34" si="3">VLOOKUP(I3,$X$3:$X$268,1,FALSE)</f>
        <v>Albania</v>
      </c>
      <c r="N3" t="b">
        <f t="shared" ref="N3:N34" si="4">ISERROR(J3)</f>
        <v>0</v>
      </c>
      <c r="O3" t="b">
        <f t="shared" ref="O3:O34" si="5">ISERROR(K3)</f>
        <v>0</v>
      </c>
      <c r="P3" t="b">
        <f t="shared" ref="P3:P34" si="6">ISERROR(L3)</f>
        <v>0</v>
      </c>
      <c r="Q3" t="b">
        <f t="shared" ref="Q3:Q34" si="7">ISERROR(M3)</f>
        <v>0</v>
      </c>
      <c r="S3" s="20" t="s">
        <v>52</v>
      </c>
      <c r="T3" s="20" t="s">
        <v>52</v>
      </c>
      <c r="U3">
        <f>VLOOKUP(S3,'Mortgage loans to total loans'!$B$2:$M$124,MATCH($U$2,'Mortgage loans to total loans'!$B$1:$M$1,0),FALSE)</f>
        <v>6.0185511365144997</v>
      </c>
      <c r="X3" s="24" t="s">
        <v>227</v>
      </c>
      <c r="Y3" s="24" t="s">
        <v>227</v>
      </c>
      <c r="Z3">
        <f>VLOOKUP(Y3,'GDP per capita'!$A$5:$BP$270,MATCH(2023,'GDP per capita'!$A$4:$BP$4,0),FALSE)</f>
        <v>44967.344512707845</v>
      </c>
    </row>
    <row r="4" spans="4:26" x14ac:dyDescent="0.45">
      <c r="D4" s="9" t="s">
        <v>28</v>
      </c>
      <c r="E4" s="10" t="s">
        <v>28</v>
      </c>
      <c r="I4" s="6" t="s">
        <v>57</v>
      </c>
      <c r="J4" t="str">
        <f t="shared" si="0"/>
        <v>Argentina</v>
      </c>
      <c r="K4" t="str">
        <f t="shared" si="1"/>
        <v>Argentina</v>
      </c>
      <c r="L4" t="str">
        <f t="shared" si="2"/>
        <v>Argentina</v>
      </c>
      <c r="M4" t="str">
        <f t="shared" si="3"/>
        <v>Argentina</v>
      </c>
      <c r="N4" t="b">
        <f t="shared" si="4"/>
        <v>0</v>
      </c>
      <c r="O4" t="b">
        <f t="shared" si="5"/>
        <v>0</v>
      </c>
      <c r="P4" t="b">
        <f t="shared" si="6"/>
        <v>0</v>
      </c>
      <c r="Q4" t="b">
        <f t="shared" si="7"/>
        <v>0</v>
      </c>
      <c r="S4" s="20" t="s">
        <v>157</v>
      </c>
      <c r="T4" s="20" t="s">
        <v>157</v>
      </c>
      <c r="U4">
        <f>VLOOKUP(S4,'Mortgage loans to total loans'!$B$2:$M$124,MATCH($U$2,'Mortgage loans to total loans'!$B$1:$M$1,0),FALSE)</f>
        <v>19.059110731270799</v>
      </c>
      <c r="X4" s="24" t="s">
        <v>231</v>
      </c>
      <c r="Y4" s="24" t="s">
        <v>231</v>
      </c>
      <c r="Z4">
        <f>VLOOKUP(Y4,'GDP per capita'!$A$5:$BP$270,MATCH(2023,'GDP per capita'!$A$4:$BP$4,0),FALSE)</f>
        <v>4374.229531700229</v>
      </c>
    </row>
    <row r="5" spans="4:26" x14ac:dyDescent="0.45">
      <c r="D5" s="6" t="s">
        <v>57</v>
      </c>
      <c r="E5" s="7" t="s">
        <v>57</v>
      </c>
      <c r="I5" s="9" t="s">
        <v>54</v>
      </c>
      <c r="J5" t="str">
        <f t="shared" si="0"/>
        <v>Armenia</v>
      </c>
      <c r="K5" t="str">
        <f t="shared" si="1"/>
        <v>Armenia</v>
      </c>
      <c r="L5" t="str">
        <f t="shared" si="2"/>
        <v>Armenia</v>
      </c>
      <c r="M5" t="str">
        <f t="shared" si="3"/>
        <v>Armenia</v>
      </c>
      <c r="N5" t="b">
        <f t="shared" si="4"/>
        <v>0</v>
      </c>
      <c r="O5" t="b">
        <f t="shared" si="5"/>
        <v>0</v>
      </c>
      <c r="P5" t="b">
        <f t="shared" si="6"/>
        <v>0</v>
      </c>
      <c r="Q5" t="b">
        <f t="shared" si="7"/>
        <v>0</v>
      </c>
      <c r="S5" s="20" t="s">
        <v>158</v>
      </c>
      <c r="T5" s="20" t="s">
        <v>158</v>
      </c>
      <c r="U5">
        <f>VLOOKUP(S5,'Mortgage loans to total loans'!$B$2:$M$124,MATCH($U$2,'Mortgage loans to total loans'!$B$1:$M$1,0),FALSE)</f>
        <v>-1.1024841225324025</v>
      </c>
      <c r="X5" s="24" t="s">
        <v>233</v>
      </c>
      <c r="Y5" s="24" t="s">
        <v>233</v>
      </c>
      <c r="Z5">
        <f>VLOOKUP(Y5,'GDP per capita'!$A$5:$BP$270,MATCH(2023,'GDP per capita'!$A$4:$BP$4,0),FALSE)</f>
        <v>2211.2806345400686</v>
      </c>
    </row>
    <row r="6" spans="4:26" x14ac:dyDescent="0.45">
      <c r="D6" s="9" t="s">
        <v>54</v>
      </c>
      <c r="E6" s="10" t="s">
        <v>54</v>
      </c>
      <c r="I6" s="9" t="s">
        <v>98</v>
      </c>
      <c r="J6" t="str">
        <f t="shared" si="0"/>
        <v>Australia</v>
      </c>
      <c r="K6" t="str">
        <f t="shared" si="1"/>
        <v>Australia</v>
      </c>
      <c r="L6" t="str">
        <f t="shared" si="2"/>
        <v>Australia</v>
      </c>
      <c r="M6" t="str">
        <f t="shared" si="3"/>
        <v>Australia</v>
      </c>
      <c r="N6" t="b">
        <f t="shared" si="4"/>
        <v>0</v>
      </c>
      <c r="O6" t="b">
        <f t="shared" si="5"/>
        <v>0</v>
      </c>
      <c r="P6" t="b">
        <f t="shared" si="6"/>
        <v>0</v>
      </c>
      <c r="Q6" t="b">
        <f t="shared" si="7"/>
        <v>0</v>
      </c>
      <c r="S6" s="20" t="s">
        <v>57</v>
      </c>
      <c r="T6" s="20" t="s">
        <v>57</v>
      </c>
      <c r="U6">
        <f>VLOOKUP(S6,'Mortgage loans to total loans'!$B$2:$M$124,MATCH($U$2,'Mortgage loans to total loans'!$B$1:$M$1,0),FALSE)</f>
        <v>7.4781412567832195</v>
      </c>
      <c r="X6" s="24" t="s">
        <v>235</v>
      </c>
      <c r="Y6" s="24" t="s">
        <v>235</v>
      </c>
      <c r="Z6">
        <f>VLOOKUP(Y6,'GDP per capita'!$A$5:$BP$270,MATCH(2023,'GDP per capita'!$A$4:$BP$4,0),FALSE)</f>
        <v>5343.4685293793982</v>
      </c>
    </row>
    <row r="7" spans="4:26" x14ac:dyDescent="0.45">
      <c r="D7" s="9" t="s">
        <v>98</v>
      </c>
      <c r="E7" s="7" t="s">
        <v>98</v>
      </c>
      <c r="I7" s="9" t="s">
        <v>80</v>
      </c>
      <c r="J7" t="str">
        <f t="shared" si="0"/>
        <v>Austria</v>
      </c>
      <c r="K7" t="str">
        <f t="shared" si="1"/>
        <v>Austria</v>
      </c>
      <c r="L7" t="str">
        <f t="shared" si="2"/>
        <v>Austria</v>
      </c>
      <c r="M7" t="str">
        <f t="shared" si="3"/>
        <v>Austria</v>
      </c>
      <c r="N7" t="b">
        <f t="shared" si="4"/>
        <v>0</v>
      </c>
      <c r="O7" t="b">
        <f t="shared" si="5"/>
        <v>0</v>
      </c>
      <c r="P7" t="b">
        <f t="shared" si="6"/>
        <v>0</v>
      </c>
      <c r="Q7" t="b">
        <f t="shared" si="7"/>
        <v>0</v>
      </c>
      <c r="S7" s="20" t="s">
        <v>159</v>
      </c>
      <c r="T7" s="20" t="s">
        <v>54</v>
      </c>
      <c r="U7">
        <f>VLOOKUP(S7,'Mortgage loans to total loans'!$B$2:$M$124,MATCH($U$2,'Mortgage loans to total loans'!$B$1:$M$1,0),FALSE)</f>
        <v>10.06626139441531</v>
      </c>
      <c r="X7" s="24" t="s">
        <v>237</v>
      </c>
      <c r="Y7" s="24" t="s">
        <v>237</v>
      </c>
      <c r="Z7">
        <f>VLOOKUP(Y7,'GDP per capita'!$A$5:$BP$270,MATCH(2023,'GDP per capita'!$A$4:$BP$4,0),FALSE)</f>
        <v>8040.7024497181174</v>
      </c>
    </row>
    <row r="8" spans="4:26" x14ac:dyDescent="0.45">
      <c r="D8" s="9" t="s">
        <v>80</v>
      </c>
      <c r="E8" s="10" t="s">
        <v>80</v>
      </c>
      <c r="I8" s="9" t="s">
        <v>34</v>
      </c>
      <c r="J8" t="str">
        <f t="shared" si="0"/>
        <v>Azerbaijan</v>
      </c>
      <c r="K8" t="str">
        <f t="shared" si="1"/>
        <v>Azerbaijan</v>
      </c>
      <c r="L8" t="str">
        <f t="shared" si="2"/>
        <v>Azerbaijan</v>
      </c>
      <c r="M8" t="str">
        <f t="shared" si="3"/>
        <v>Azerbaijan</v>
      </c>
      <c r="N8" t="b">
        <f t="shared" si="4"/>
        <v>0</v>
      </c>
      <c r="O8" t="b">
        <f t="shared" si="5"/>
        <v>0</v>
      </c>
      <c r="P8" t="b">
        <f t="shared" si="6"/>
        <v>0</v>
      </c>
      <c r="Q8" t="b">
        <f t="shared" si="7"/>
        <v>0</v>
      </c>
      <c r="S8" s="20" t="s">
        <v>98</v>
      </c>
      <c r="T8" s="20" t="s">
        <v>98</v>
      </c>
      <c r="U8">
        <f>VLOOKUP(S8,'Mortgage loans to total loans'!$B$2:$M$124,MATCH($U$2,'Mortgage loans to total loans'!$B$1:$M$1,0),FALSE)</f>
        <v>3.5704620429659926</v>
      </c>
      <c r="X8" s="24" t="s">
        <v>52</v>
      </c>
      <c r="Y8" s="24" t="s">
        <v>52</v>
      </c>
      <c r="Z8">
        <f>VLOOKUP(Y8,'GDP per capita'!$A$5:$BP$270,MATCH(2023,'GDP per capita'!$A$4:$BP$4,0),FALSE)</f>
        <v>21208.210025453442</v>
      </c>
    </row>
    <row r="9" spans="4:26" x14ac:dyDescent="0.45">
      <c r="D9" s="9" t="s">
        <v>34</v>
      </c>
      <c r="E9" s="7" t="s">
        <v>34</v>
      </c>
      <c r="I9" s="9" t="s">
        <v>70</v>
      </c>
      <c r="J9" t="str">
        <f t="shared" si="0"/>
        <v>Bangladesh</v>
      </c>
      <c r="K9" t="str">
        <f t="shared" si="1"/>
        <v>Bangladesh</v>
      </c>
      <c r="L9" t="str">
        <f t="shared" si="2"/>
        <v>Bangladesh</v>
      </c>
      <c r="M9" t="str">
        <f t="shared" si="3"/>
        <v>Bangladesh</v>
      </c>
      <c r="N9" t="b">
        <f t="shared" si="4"/>
        <v>0</v>
      </c>
      <c r="O9" t="b">
        <f t="shared" si="5"/>
        <v>0</v>
      </c>
      <c r="P9" t="b">
        <f t="shared" si="6"/>
        <v>0</v>
      </c>
      <c r="Q9" t="b">
        <f t="shared" si="7"/>
        <v>0</v>
      </c>
      <c r="S9" s="20" t="s">
        <v>80</v>
      </c>
      <c r="T9" s="20" t="s">
        <v>80</v>
      </c>
      <c r="U9">
        <f>VLOOKUP(S9,'Mortgage loans to total loans'!$B$2:$M$124,MATCH($U$2,'Mortgage loans to total loans'!$B$1:$M$1,0),FALSE)</f>
        <v>0.28588093101949852</v>
      </c>
      <c r="X9" s="24" t="s">
        <v>240</v>
      </c>
      <c r="Y9" s="24" t="s">
        <v>240</v>
      </c>
      <c r="Z9">
        <f>VLOOKUP(Y9,'GDP per capita'!$A$5:$BP$270,MATCH(2023,'GDP per capita'!$A$4:$BP$4,0),FALSE)</f>
        <v>71730.668682164542</v>
      </c>
    </row>
    <row r="10" spans="4:26" x14ac:dyDescent="0.45">
      <c r="D10" s="6" t="s">
        <v>123</v>
      </c>
      <c r="E10" s="10" t="s">
        <v>70</v>
      </c>
      <c r="I10" s="6" t="s">
        <v>31</v>
      </c>
      <c r="J10" t="str">
        <f t="shared" si="0"/>
        <v>Belarus</v>
      </c>
      <c r="K10" t="str">
        <f t="shared" si="1"/>
        <v>Belarus</v>
      </c>
      <c r="L10" t="str">
        <f t="shared" si="2"/>
        <v>Belarus</v>
      </c>
      <c r="M10" t="str">
        <f t="shared" si="3"/>
        <v>Belarus</v>
      </c>
      <c r="N10" t="b">
        <f t="shared" si="4"/>
        <v>0</v>
      </c>
      <c r="O10" t="b">
        <f t="shared" si="5"/>
        <v>0</v>
      </c>
      <c r="P10" t="b">
        <f t="shared" si="6"/>
        <v>0</v>
      </c>
      <c r="Q10" t="b">
        <f t="shared" si="7"/>
        <v>0</v>
      </c>
      <c r="S10" s="20" t="s">
        <v>160</v>
      </c>
      <c r="T10" s="20" t="s">
        <v>34</v>
      </c>
      <c r="U10">
        <f>VLOOKUP(S10,'Mortgage loans to total loans'!$B$2:$M$124,MATCH($U$2,'Mortgage loans to total loans'!$B$1:$M$1,0),FALSE)</f>
        <v>11.2288915748001</v>
      </c>
      <c r="X10" s="24" t="s">
        <v>242</v>
      </c>
      <c r="Y10" s="24" t="s">
        <v>242</v>
      </c>
      <c r="Z10">
        <f>VLOOKUP(Y10,'GDP per capita'!$A$5:$BP$270,MATCH(2023,'GDP per capita'!$A$4:$BP$4,0),FALSE)</f>
        <v>17634.815608229655</v>
      </c>
    </row>
    <row r="11" spans="4:26" x14ac:dyDescent="0.45">
      <c r="D11" s="9" t="s">
        <v>82</v>
      </c>
      <c r="E11" s="7" t="s">
        <v>31</v>
      </c>
      <c r="I11" s="6" t="s">
        <v>113</v>
      </c>
      <c r="J11" t="str">
        <f t="shared" si="0"/>
        <v>Belgium</v>
      </c>
      <c r="K11" t="str">
        <f t="shared" si="1"/>
        <v>Belgium</v>
      </c>
      <c r="L11" t="str">
        <f t="shared" si="2"/>
        <v>Belgium</v>
      </c>
      <c r="M11" t="str">
        <f t="shared" si="3"/>
        <v>Belgium</v>
      </c>
      <c r="N11" t="b">
        <f t="shared" si="4"/>
        <v>0</v>
      </c>
      <c r="O11" t="b">
        <f t="shared" si="5"/>
        <v>0</v>
      </c>
      <c r="P11" t="b">
        <f t="shared" si="6"/>
        <v>0</v>
      </c>
      <c r="Q11" t="b">
        <f t="shared" si="7"/>
        <v>0</v>
      </c>
      <c r="S11" s="20" t="s">
        <v>70</v>
      </c>
      <c r="T11" s="20" t="s">
        <v>70</v>
      </c>
      <c r="U11">
        <f>VLOOKUP(S11,'Mortgage loans to total loans'!$B$2:$M$124,MATCH($U$2,'Mortgage loans to total loans'!$B$1:$M$1,0),FALSE)</f>
        <v>2.1762911971935703</v>
      </c>
      <c r="X11" s="24" t="s">
        <v>116</v>
      </c>
      <c r="Y11" s="24" t="s">
        <v>116</v>
      </c>
      <c r="Z11">
        <f>VLOOKUP(Y11,'GDP per capita'!$A$5:$BP$270,MATCH(2023,'GDP per capita'!$A$4:$BP$4,0),FALSE)</f>
        <v>76110.384845648281</v>
      </c>
    </row>
    <row r="12" spans="4:26" x14ac:dyDescent="0.45">
      <c r="D12" s="9" t="s">
        <v>70</v>
      </c>
      <c r="E12" s="10" t="s">
        <v>113</v>
      </c>
      <c r="I12" s="6" t="s">
        <v>65</v>
      </c>
      <c r="J12" t="str">
        <f t="shared" si="0"/>
        <v>Bolivia</v>
      </c>
      <c r="K12" t="str">
        <f t="shared" si="1"/>
        <v>Bolivia</v>
      </c>
      <c r="L12" t="str">
        <f t="shared" si="2"/>
        <v>Bolivia</v>
      </c>
      <c r="M12" t="str">
        <f t="shared" si="3"/>
        <v>Bolivia</v>
      </c>
      <c r="N12" t="b">
        <f t="shared" si="4"/>
        <v>0</v>
      </c>
      <c r="O12" t="b">
        <f t="shared" si="5"/>
        <v>0</v>
      </c>
      <c r="P12" t="b">
        <f t="shared" si="6"/>
        <v>0</v>
      </c>
      <c r="Q12" t="b">
        <f t="shared" si="7"/>
        <v>0</v>
      </c>
      <c r="S12" s="20" t="s">
        <v>144</v>
      </c>
      <c r="T12" s="20" t="s">
        <v>144</v>
      </c>
      <c r="U12">
        <f>VLOOKUP(S12,'Mortgage loans to total loans'!$B$2:$M$124,MATCH($U$2,'Mortgage loans to total loans'!$B$1:$M$1,0),FALSE)</f>
        <v>35.900567583940003</v>
      </c>
      <c r="X12" s="24" t="s">
        <v>57</v>
      </c>
      <c r="Y12" s="24" t="s">
        <v>57</v>
      </c>
      <c r="Z12">
        <f>VLOOKUP(Y12,'GDP per capita'!$A$5:$BP$270,MATCH(2023,'GDP per capita'!$A$4:$BP$4,0),FALSE)</f>
        <v>30082.304524732292</v>
      </c>
    </row>
    <row r="13" spans="4:26" x14ac:dyDescent="0.45">
      <c r="D13" s="6" t="s">
        <v>31</v>
      </c>
      <c r="E13" s="7" t="s">
        <v>65</v>
      </c>
      <c r="I13" s="9" t="s">
        <v>38</v>
      </c>
      <c r="J13" t="str">
        <f t="shared" si="0"/>
        <v>Brazil</v>
      </c>
      <c r="K13" t="str">
        <f t="shared" si="1"/>
        <v>Brazil</v>
      </c>
      <c r="L13" t="str">
        <f t="shared" si="2"/>
        <v>Brazil</v>
      </c>
      <c r="M13" t="str">
        <f t="shared" si="3"/>
        <v>Brazil</v>
      </c>
      <c r="N13" t="b">
        <f t="shared" si="4"/>
        <v>0</v>
      </c>
      <c r="O13" t="b">
        <f t="shared" si="5"/>
        <v>0</v>
      </c>
      <c r="P13" t="b">
        <f t="shared" si="6"/>
        <v>0</v>
      </c>
      <c r="Q13" t="b">
        <f t="shared" si="7"/>
        <v>0</v>
      </c>
      <c r="S13" s="20" t="s">
        <v>161</v>
      </c>
      <c r="T13" s="20" t="s">
        <v>31</v>
      </c>
      <c r="U13">
        <f>VLOOKUP(S13,'Mortgage loans to total loans'!$B$2:$M$124,MATCH($U$2,'Mortgage loans to total loans'!$B$1:$M$1,0),FALSE)</f>
        <v>0.90428665610209968</v>
      </c>
      <c r="X13" s="24" t="s">
        <v>54</v>
      </c>
      <c r="Y13" s="24" t="s">
        <v>54</v>
      </c>
      <c r="Z13">
        <f>VLOOKUP(Y13,'GDP per capita'!$A$5:$BP$270,MATCH(2023,'GDP per capita'!$A$4:$BP$4,0),FALSE)</f>
        <v>21342.514533488593</v>
      </c>
    </row>
    <row r="14" spans="4:26" ht="25.5" x14ac:dyDescent="0.45">
      <c r="D14" s="6" t="s">
        <v>113</v>
      </c>
      <c r="E14" s="10" t="s">
        <v>66</v>
      </c>
      <c r="I14" s="9" t="s">
        <v>88</v>
      </c>
      <c r="J14" t="str">
        <f t="shared" si="0"/>
        <v>Bulgaria</v>
      </c>
      <c r="K14" t="str">
        <f t="shared" si="1"/>
        <v>Bulgaria</v>
      </c>
      <c r="L14" t="str">
        <f t="shared" si="2"/>
        <v>Bulgaria</v>
      </c>
      <c r="M14" t="str">
        <f t="shared" si="3"/>
        <v>Bulgaria</v>
      </c>
      <c r="N14" t="b">
        <f t="shared" si="4"/>
        <v>0</v>
      </c>
      <c r="O14" t="b">
        <f t="shared" si="5"/>
        <v>0</v>
      </c>
      <c r="P14" t="b">
        <f t="shared" si="6"/>
        <v>0</v>
      </c>
      <c r="Q14" t="b">
        <f t="shared" si="7"/>
        <v>0</v>
      </c>
      <c r="S14" s="20" t="s">
        <v>113</v>
      </c>
      <c r="T14" s="20" t="s">
        <v>113</v>
      </c>
      <c r="U14">
        <f>VLOOKUP(S14,'Mortgage loans to total loans'!$B$2:$M$124,MATCH($U$2,'Mortgage loans to total loans'!$B$1:$M$1,0),FALSE)</f>
        <v>4.7330957494015991</v>
      </c>
      <c r="X14" s="24" t="s">
        <v>247</v>
      </c>
      <c r="Y14" s="24" t="s">
        <v>247</v>
      </c>
      <c r="Z14">
        <f>VLOOKUP(Y14,'GDP per capita'!$A$5:$BP$270,MATCH(2023,'GDP per capita'!$A$4:$BP$4,0),FALSE)</f>
        <v>0</v>
      </c>
    </row>
    <row r="15" spans="4:26" x14ac:dyDescent="0.45">
      <c r="D15" s="9" t="s">
        <v>108</v>
      </c>
      <c r="E15" s="7" t="s">
        <v>38</v>
      </c>
      <c r="I15" s="9" t="s">
        <v>118</v>
      </c>
      <c r="J15" t="str">
        <f t="shared" si="0"/>
        <v>Canada</v>
      </c>
      <c r="K15" t="str">
        <f t="shared" si="1"/>
        <v>Canada</v>
      </c>
      <c r="L15" t="str">
        <f t="shared" si="2"/>
        <v>Canada</v>
      </c>
      <c r="M15" t="str">
        <f t="shared" si="3"/>
        <v>Canada</v>
      </c>
      <c r="N15" t="b">
        <f t="shared" si="4"/>
        <v>0</v>
      </c>
      <c r="O15" t="b">
        <f t="shared" si="5"/>
        <v>0</v>
      </c>
      <c r="P15" t="b">
        <f t="shared" si="6"/>
        <v>0</v>
      </c>
      <c r="Q15" t="b">
        <f t="shared" si="7"/>
        <v>0</v>
      </c>
      <c r="S15" s="20" t="s">
        <v>108</v>
      </c>
      <c r="T15" s="20" t="s">
        <v>108</v>
      </c>
      <c r="U15">
        <f>VLOOKUP(S15,'Mortgage loans to total loans'!$B$2:$M$124,MATCH($U$2,'Mortgage loans to total loans'!$B$1:$M$1,0),FALSE)</f>
        <v>15.091061956121999</v>
      </c>
      <c r="X15" s="24" t="s">
        <v>158</v>
      </c>
      <c r="Y15" s="24" t="s">
        <v>158</v>
      </c>
      <c r="Z15">
        <f>VLOOKUP(Y15,'GDP per capita'!$A$5:$BP$270,MATCH(2023,'GDP per capita'!$A$4:$BP$4,0),FALSE)</f>
        <v>32149.140364882278</v>
      </c>
    </row>
    <row r="16" spans="4:26" x14ac:dyDescent="0.45">
      <c r="D16" s="6" t="s">
        <v>65</v>
      </c>
      <c r="E16" s="10" t="s">
        <v>88</v>
      </c>
      <c r="I16" s="9" t="s">
        <v>22</v>
      </c>
      <c r="J16" t="str">
        <f t="shared" si="0"/>
        <v>China</v>
      </c>
      <c r="K16" t="str">
        <f t="shared" si="1"/>
        <v>China</v>
      </c>
      <c r="L16" t="str">
        <f t="shared" si="2"/>
        <v>China</v>
      </c>
      <c r="M16" t="str">
        <f t="shared" si="3"/>
        <v>China</v>
      </c>
      <c r="N16" t="b">
        <f t="shared" si="4"/>
        <v>0</v>
      </c>
      <c r="O16" t="b">
        <f t="shared" si="5"/>
        <v>0</v>
      </c>
      <c r="P16" t="b">
        <f t="shared" si="6"/>
        <v>0</v>
      </c>
      <c r="Q16" t="b">
        <f t="shared" si="7"/>
        <v>0</v>
      </c>
      <c r="S16" s="20" t="s">
        <v>162</v>
      </c>
      <c r="T16" s="20" t="s">
        <v>162</v>
      </c>
      <c r="U16">
        <f>VLOOKUP(S16,'Mortgage loans to total loans'!$B$2:$M$124,MATCH($U$2,'Mortgage loans to total loans'!$B$1:$M$1,0),FALSE)</f>
        <v>-0.160369545938156</v>
      </c>
      <c r="X16" s="24" t="s">
        <v>98</v>
      </c>
      <c r="Y16" s="24" t="s">
        <v>98</v>
      </c>
      <c r="Z16">
        <f>VLOOKUP(Y16,'GDP per capita'!$A$5:$BP$270,MATCH(2023,'GDP per capita'!$A$4:$BP$4,0),FALSE)</f>
        <v>70340.217162223038</v>
      </c>
    </row>
    <row r="17" spans="4:26" ht="25.5" x14ac:dyDescent="0.45">
      <c r="D17" s="9" t="s">
        <v>66</v>
      </c>
      <c r="E17" s="7" t="s">
        <v>136</v>
      </c>
      <c r="I17" s="9" t="s">
        <v>106</v>
      </c>
      <c r="J17" t="str">
        <f t="shared" si="0"/>
        <v>Costa Rica</v>
      </c>
      <c r="K17" t="str">
        <f t="shared" si="1"/>
        <v>Costa Rica</v>
      </c>
      <c r="L17" t="str">
        <f t="shared" si="2"/>
        <v>Costa Rica</v>
      </c>
      <c r="M17" t="str">
        <f t="shared" si="3"/>
        <v>Costa Rica</v>
      </c>
      <c r="N17" t="b">
        <f t="shared" si="4"/>
        <v>0</v>
      </c>
      <c r="O17" t="b">
        <f t="shared" si="5"/>
        <v>0</v>
      </c>
      <c r="P17" t="b">
        <f t="shared" si="6"/>
        <v>0</v>
      </c>
      <c r="Q17" t="b">
        <f t="shared" si="7"/>
        <v>0</v>
      </c>
      <c r="S17" s="20" t="s">
        <v>65</v>
      </c>
      <c r="T17" s="20" t="s">
        <v>65</v>
      </c>
      <c r="U17">
        <f>VLOOKUP(S17,'Mortgage loans to total loans'!$B$2:$M$124,MATCH($U$2,'Mortgage loans to total loans'!$B$1:$M$1,0),FALSE)</f>
        <v>2.952123320525498</v>
      </c>
      <c r="X17" s="24" t="s">
        <v>80</v>
      </c>
      <c r="Y17" s="24" t="s">
        <v>80</v>
      </c>
      <c r="Z17">
        <f>VLOOKUP(Y17,'GDP per capita'!$A$5:$BP$270,MATCH(2023,'GDP per capita'!$A$4:$BP$4,0),FALSE)</f>
        <v>70296.660764155647</v>
      </c>
    </row>
    <row r="18" spans="4:26" x14ac:dyDescent="0.45">
      <c r="D18" s="9" t="s">
        <v>60</v>
      </c>
      <c r="E18" s="10" t="s">
        <v>118</v>
      </c>
      <c r="I18" s="6" t="s">
        <v>63</v>
      </c>
      <c r="J18" t="str">
        <f t="shared" si="0"/>
        <v>Croatia</v>
      </c>
      <c r="K18" t="str">
        <f t="shared" si="1"/>
        <v>Croatia</v>
      </c>
      <c r="L18" t="str">
        <f t="shared" si="2"/>
        <v>Croatia</v>
      </c>
      <c r="M18" t="str">
        <f t="shared" si="3"/>
        <v>Croatia</v>
      </c>
      <c r="N18" t="b">
        <f t="shared" si="4"/>
        <v>0</v>
      </c>
      <c r="O18" t="b">
        <f t="shared" si="5"/>
        <v>0</v>
      </c>
      <c r="P18" t="b">
        <f t="shared" si="6"/>
        <v>0</v>
      </c>
      <c r="Q18" t="b">
        <f t="shared" si="7"/>
        <v>0</v>
      </c>
      <c r="S18" s="20" t="s">
        <v>60</v>
      </c>
      <c r="T18" s="20" t="s">
        <v>60</v>
      </c>
      <c r="U18">
        <f>VLOOKUP(S18,'Mortgage loans to total loans'!$B$2:$M$124,MATCH($U$2,'Mortgage loans to total loans'!$B$1:$M$1,0),FALSE)</f>
        <v>1.4171297238726019</v>
      </c>
      <c r="X18" s="24" t="s">
        <v>34</v>
      </c>
      <c r="Y18" s="24" t="s">
        <v>34</v>
      </c>
      <c r="Z18">
        <f>VLOOKUP(Y18,'GDP per capita'!$A$5:$BP$270,MATCH(2023,'GDP per capita'!$A$4:$BP$4,0),FALSE)</f>
        <v>23597.837862175715</v>
      </c>
    </row>
    <row r="19" spans="4:26" x14ac:dyDescent="0.45">
      <c r="D19" s="9" t="s">
        <v>38</v>
      </c>
      <c r="E19" s="7" t="s">
        <v>84</v>
      </c>
      <c r="I19" s="6" t="s">
        <v>109</v>
      </c>
      <c r="J19" t="str">
        <f t="shared" si="0"/>
        <v>Cyprus</v>
      </c>
      <c r="K19" t="str">
        <f t="shared" si="1"/>
        <v>Cyprus</v>
      </c>
      <c r="L19" t="str">
        <f t="shared" si="2"/>
        <v>Cyprus</v>
      </c>
      <c r="M19" t="str">
        <f t="shared" si="3"/>
        <v>Cyprus</v>
      </c>
      <c r="N19" t="b">
        <f t="shared" si="4"/>
        <v>0</v>
      </c>
      <c r="O19" t="b">
        <f t="shared" si="5"/>
        <v>0</v>
      </c>
      <c r="P19" t="b">
        <f t="shared" si="6"/>
        <v>0</v>
      </c>
      <c r="Q19" t="b">
        <f t="shared" si="7"/>
        <v>0</v>
      </c>
      <c r="S19" s="20" t="s">
        <v>38</v>
      </c>
      <c r="T19" s="20" t="s">
        <v>38</v>
      </c>
      <c r="U19">
        <f>VLOOKUP(S19,'Mortgage loans to total loans'!$B$2:$M$124,MATCH($U$2,'Mortgage loans to total loans'!$B$1:$M$1,0),FALSE)</f>
        <v>3.2212093397026997</v>
      </c>
      <c r="X19" s="24" t="s">
        <v>253</v>
      </c>
      <c r="Y19" s="24" t="s">
        <v>253</v>
      </c>
      <c r="Z19">
        <f>VLOOKUP(Y19,'GDP per capita'!$A$5:$BP$270,MATCH(2023,'GDP per capita'!$A$4:$BP$4,0),FALSE)</f>
        <v>919.90664623563941</v>
      </c>
    </row>
    <row r="20" spans="4:26" x14ac:dyDescent="0.45">
      <c r="D20" s="6" t="s">
        <v>115</v>
      </c>
      <c r="E20" s="10" t="s">
        <v>22</v>
      </c>
      <c r="I20" s="6" t="s">
        <v>77</v>
      </c>
      <c r="J20" t="str">
        <f t="shared" si="0"/>
        <v>Czech Republic</v>
      </c>
      <c r="K20" t="str">
        <f t="shared" si="1"/>
        <v>Czech Republic</v>
      </c>
      <c r="L20" t="str">
        <f t="shared" si="2"/>
        <v>Czech Republic</v>
      </c>
      <c r="M20" t="str">
        <f t="shared" si="3"/>
        <v>Czech Republic</v>
      </c>
      <c r="N20" t="b">
        <f t="shared" si="4"/>
        <v>0</v>
      </c>
      <c r="O20" t="b">
        <f t="shared" si="5"/>
        <v>0</v>
      </c>
      <c r="P20" t="b">
        <f t="shared" si="6"/>
        <v>0</v>
      </c>
      <c r="Q20" t="b">
        <f t="shared" si="7"/>
        <v>0</v>
      </c>
      <c r="S20" s="20" t="s">
        <v>163</v>
      </c>
      <c r="T20" s="20" t="s">
        <v>163</v>
      </c>
      <c r="U20">
        <f>VLOOKUP(S20,'Mortgage loans to total loans'!$B$2:$M$124,MATCH($U$2,'Mortgage loans to total loans'!$B$1:$M$1,0),FALSE)</f>
        <v>-12.4916077669352</v>
      </c>
      <c r="X20" s="24" t="s">
        <v>113</v>
      </c>
      <c r="Y20" s="24" t="s">
        <v>113</v>
      </c>
      <c r="Z20">
        <f>VLOOKUP(Y20,'GDP per capita'!$A$5:$BP$270,MATCH(2023,'GDP per capita'!$A$4:$BP$4,0),FALSE)</f>
        <v>68894.391203190069</v>
      </c>
    </row>
    <row r="21" spans="4:26" x14ac:dyDescent="0.45">
      <c r="D21" s="9" t="s">
        <v>88</v>
      </c>
      <c r="E21" s="7" t="s">
        <v>41</v>
      </c>
      <c r="I21" s="9" t="s">
        <v>124</v>
      </c>
      <c r="J21" t="str">
        <f t="shared" si="0"/>
        <v>Denmark</v>
      </c>
      <c r="K21" t="str">
        <f t="shared" si="1"/>
        <v>Denmark</v>
      </c>
      <c r="L21" t="str">
        <f t="shared" si="2"/>
        <v>Denmark</v>
      </c>
      <c r="M21" t="str">
        <f t="shared" si="3"/>
        <v>Denmark</v>
      </c>
      <c r="N21" t="b">
        <f t="shared" si="4"/>
        <v>0</v>
      </c>
      <c r="O21" t="b">
        <f t="shared" si="5"/>
        <v>0</v>
      </c>
      <c r="P21" t="b">
        <f t="shared" si="6"/>
        <v>0</v>
      </c>
      <c r="Q21" t="b">
        <f t="shared" si="7"/>
        <v>0</v>
      </c>
      <c r="S21" s="20" t="s">
        <v>88</v>
      </c>
      <c r="T21" s="20" t="s">
        <v>88</v>
      </c>
      <c r="U21">
        <f>VLOOKUP(S21,'Mortgage loans to total loans'!$B$2:$M$124,MATCH($U$2,'Mortgage loans to total loans'!$B$1:$M$1,0),FALSE)</f>
        <v>20.716368255366199</v>
      </c>
      <c r="X21" s="24" t="s">
        <v>256</v>
      </c>
      <c r="Y21" s="24" t="s">
        <v>256</v>
      </c>
      <c r="Z21">
        <f>VLOOKUP(Y21,'GDP per capita'!$A$5:$BP$270,MATCH(2023,'GDP per capita'!$A$4:$BP$4,0),FALSE)</f>
        <v>4129.9794149329509</v>
      </c>
    </row>
    <row r="22" spans="4:26" x14ac:dyDescent="0.45">
      <c r="D22" s="9" t="s">
        <v>26</v>
      </c>
      <c r="E22" s="10" t="s">
        <v>106</v>
      </c>
      <c r="I22" s="6" t="s">
        <v>55</v>
      </c>
      <c r="J22" t="str">
        <f t="shared" si="0"/>
        <v>Dominican Republic</v>
      </c>
      <c r="K22" t="str">
        <f t="shared" si="1"/>
        <v>Dominican Republic</v>
      </c>
      <c r="L22" t="str">
        <f t="shared" si="2"/>
        <v>Dominican Republic</v>
      </c>
      <c r="M22" t="str">
        <f t="shared" si="3"/>
        <v>Dominican Republic</v>
      </c>
      <c r="N22" t="b">
        <f t="shared" si="4"/>
        <v>0</v>
      </c>
      <c r="O22" t="b">
        <f t="shared" si="5"/>
        <v>0</v>
      </c>
      <c r="P22" t="b">
        <f t="shared" si="6"/>
        <v>0</v>
      </c>
      <c r="Q22" t="b">
        <f t="shared" si="7"/>
        <v>0</v>
      </c>
      <c r="S22" s="20" t="s">
        <v>26</v>
      </c>
      <c r="T22" s="20" t="s">
        <v>26</v>
      </c>
      <c r="U22">
        <f>VLOOKUP(S22,'Mortgage loans to total loans'!$B$2:$M$124,MATCH($U$2,'Mortgage loans to total loans'!$B$1:$M$1,0),FALSE)</f>
        <v>4.2630195603586296</v>
      </c>
      <c r="X22" s="24" t="s">
        <v>258</v>
      </c>
      <c r="Y22" s="24" t="s">
        <v>258</v>
      </c>
      <c r="Z22">
        <f>VLOOKUP(Y22,'GDP per capita'!$A$5:$BP$270,MATCH(2023,'GDP per capita'!$A$4:$BP$4,0),FALSE)</f>
        <v>2754.7134654342458</v>
      </c>
    </row>
    <row r="23" spans="4:26" x14ac:dyDescent="0.45">
      <c r="D23" s="9" t="s">
        <v>118</v>
      </c>
      <c r="E23" s="7" t="s">
        <v>63</v>
      </c>
      <c r="I23" s="6" t="s">
        <v>59</v>
      </c>
      <c r="J23" t="str">
        <f t="shared" si="0"/>
        <v>Ecuador</v>
      </c>
      <c r="K23" t="str">
        <f t="shared" si="1"/>
        <v>Ecuador</v>
      </c>
      <c r="L23" t="str">
        <f t="shared" si="2"/>
        <v>Ecuador</v>
      </c>
      <c r="M23" t="str">
        <f t="shared" si="3"/>
        <v>Ecuador</v>
      </c>
      <c r="N23" t="b">
        <f t="shared" si="4"/>
        <v>0</v>
      </c>
      <c r="O23" t="b">
        <f t="shared" si="5"/>
        <v>0</v>
      </c>
      <c r="P23" t="b">
        <f t="shared" si="6"/>
        <v>0</v>
      </c>
      <c r="Q23" t="b">
        <f t="shared" si="7"/>
        <v>0</v>
      </c>
      <c r="S23" s="20" t="s">
        <v>136</v>
      </c>
      <c r="T23" s="20" t="s">
        <v>136</v>
      </c>
      <c r="U23">
        <f>VLOOKUP(S23,'Mortgage loans to total loans'!$B$2:$M$124,MATCH($U$2,'Mortgage loans to total loans'!$B$1:$M$1,0),FALSE)</f>
        <v>0.93414078450685012</v>
      </c>
      <c r="X23" s="24" t="s">
        <v>70</v>
      </c>
      <c r="Y23" s="24" t="s">
        <v>70</v>
      </c>
      <c r="Z23">
        <f>VLOOKUP(Y23,'GDP per capita'!$A$5:$BP$270,MATCH(2023,'GDP per capita'!$A$4:$BP$4,0),FALSE)</f>
        <v>9147.7775066554696</v>
      </c>
    </row>
    <row r="24" spans="4:26" x14ac:dyDescent="0.45">
      <c r="D24" s="9" t="s">
        <v>84</v>
      </c>
      <c r="E24" s="10" t="s">
        <v>10</v>
      </c>
      <c r="I24" s="6" t="s">
        <v>67</v>
      </c>
      <c r="J24" t="str">
        <f t="shared" si="0"/>
        <v>Estonia</v>
      </c>
      <c r="K24" t="str">
        <f t="shared" si="1"/>
        <v>Estonia</v>
      </c>
      <c r="L24" t="str">
        <f t="shared" si="2"/>
        <v>Estonia</v>
      </c>
      <c r="M24" t="str">
        <f t="shared" si="3"/>
        <v>Estonia</v>
      </c>
      <c r="N24" t="b">
        <f t="shared" si="4"/>
        <v>0</v>
      </c>
      <c r="O24" t="b">
        <f t="shared" si="5"/>
        <v>0</v>
      </c>
      <c r="P24" t="b">
        <f t="shared" si="6"/>
        <v>0</v>
      </c>
      <c r="Q24" t="b">
        <f t="shared" si="7"/>
        <v>0</v>
      </c>
      <c r="S24" s="20" t="s">
        <v>118</v>
      </c>
      <c r="T24" s="20" t="s">
        <v>118</v>
      </c>
      <c r="U24">
        <f>VLOOKUP(S24,'Mortgage loans to total loans'!$B$2:$M$124,MATCH($U$2,'Mortgage loans to total loans'!$B$1:$M$1,0),FALSE)</f>
        <v>-2.3181406403883003</v>
      </c>
      <c r="X24" s="24" t="s">
        <v>88</v>
      </c>
      <c r="Y24" s="24" t="s">
        <v>88</v>
      </c>
      <c r="Z24">
        <f>VLOOKUP(Y24,'GDP per capita'!$A$5:$BP$270,MATCH(2023,'GDP per capita'!$A$4:$BP$4,0),FALSE)</f>
        <v>37410.780041516409</v>
      </c>
    </row>
    <row r="25" spans="4:26" x14ac:dyDescent="0.45">
      <c r="D25" s="9" t="s">
        <v>22</v>
      </c>
      <c r="E25" s="7" t="s">
        <v>109</v>
      </c>
      <c r="I25" s="6" t="s">
        <v>111</v>
      </c>
      <c r="J25" t="str">
        <f t="shared" si="0"/>
        <v>Finland</v>
      </c>
      <c r="K25" t="str">
        <f t="shared" si="1"/>
        <v>Finland</v>
      </c>
      <c r="L25" t="str">
        <f t="shared" si="2"/>
        <v>Finland</v>
      </c>
      <c r="M25" t="str">
        <f t="shared" si="3"/>
        <v>Finland</v>
      </c>
      <c r="N25" t="b">
        <f t="shared" si="4"/>
        <v>0</v>
      </c>
      <c r="O25" t="b">
        <f t="shared" si="5"/>
        <v>0</v>
      </c>
      <c r="P25" t="b">
        <f t="shared" si="6"/>
        <v>0</v>
      </c>
      <c r="Q25" t="b">
        <f t="shared" si="7"/>
        <v>0</v>
      </c>
      <c r="S25" s="20" t="s">
        <v>164</v>
      </c>
      <c r="T25" s="20" t="s">
        <v>164</v>
      </c>
      <c r="U25">
        <f>VLOOKUP(S25,'Mortgage loans to total loans'!$B$2:$M$124,MATCH($U$2,'Mortgage loans to total loans'!$B$1:$M$1,0),FALSE)</f>
        <v>-3.0448955365741099</v>
      </c>
      <c r="X25" s="24" t="s">
        <v>82</v>
      </c>
      <c r="Y25" s="24" t="s">
        <v>82</v>
      </c>
      <c r="Z25">
        <f>VLOOKUP(Y25,'GDP per capita'!$A$5:$BP$270,MATCH(2023,'GDP per capita'!$A$4:$BP$4,0),FALSE)</f>
        <v>63497.616936233309</v>
      </c>
    </row>
    <row r="26" spans="4:26" x14ac:dyDescent="0.45">
      <c r="D26" s="6" t="s">
        <v>41</v>
      </c>
      <c r="E26" s="10" t="s">
        <v>77</v>
      </c>
      <c r="I26" s="6" t="s">
        <v>81</v>
      </c>
      <c r="J26" t="str">
        <f t="shared" si="0"/>
        <v>France</v>
      </c>
      <c r="K26" t="str">
        <f t="shared" si="1"/>
        <v>France</v>
      </c>
      <c r="L26" t="str">
        <f t="shared" si="2"/>
        <v>France</v>
      </c>
      <c r="M26" t="str">
        <f t="shared" si="3"/>
        <v>France</v>
      </c>
      <c r="N26" t="b">
        <f t="shared" si="4"/>
        <v>0</v>
      </c>
      <c r="O26" t="b">
        <f t="shared" si="5"/>
        <v>0</v>
      </c>
      <c r="P26" t="b">
        <f t="shared" si="6"/>
        <v>0</v>
      </c>
      <c r="Q26" t="b">
        <f t="shared" si="7"/>
        <v>0</v>
      </c>
      <c r="S26" s="20" t="s">
        <v>165</v>
      </c>
      <c r="T26" s="20" t="s">
        <v>165</v>
      </c>
      <c r="U26">
        <f>VLOOKUP(S26,'Mortgage loans to total loans'!$B$2:$M$124,MATCH($U$2,'Mortgage loans to total loans'!$B$1:$M$1,0),FALSE)</f>
        <v>-1.29892680799501</v>
      </c>
      <c r="X26" s="24" t="s">
        <v>263</v>
      </c>
      <c r="Y26" s="24" t="s">
        <v>263</v>
      </c>
      <c r="Z26">
        <f>VLOOKUP(Y26,'GDP per capita'!$A$5:$BP$270,MATCH(2023,'GDP per capita'!$A$4:$BP$4,0),FALSE)</f>
        <v>36742.06204324562</v>
      </c>
    </row>
    <row r="27" spans="4:26" ht="24.75" x14ac:dyDescent="0.45">
      <c r="D27" s="9" t="s">
        <v>106</v>
      </c>
      <c r="E27" s="7" t="s">
        <v>124</v>
      </c>
      <c r="I27" s="9" t="s">
        <v>50</v>
      </c>
      <c r="J27" t="str">
        <f t="shared" si="0"/>
        <v>Georgia</v>
      </c>
      <c r="K27" t="str">
        <f t="shared" si="1"/>
        <v>Georgia</v>
      </c>
      <c r="L27" t="str">
        <f t="shared" si="2"/>
        <v>Georgia</v>
      </c>
      <c r="M27" t="str">
        <f t="shared" si="3"/>
        <v>Georgia</v>
      </c>
      <c r="N27" t="b">
        <f t="shared" si="4"/>
        <v>0</v>
      </c>
      <c r="O27" t="b">
        <f t="shared" si="5"/>
        <v>0</v>
      </c>
      <c r="P27" t="b">
        <f t="shared" si="6"/>
        <v>0</v>
      </c>
      <c r="Q27" t="b">
        <f t="shared" si="7"/>
        <v>0</v>
      </c>
      <c r="S27" s="20" t="s">
        <v>166</v>
      </c>
      <c r="T27" s="20" t="s">
        <v>22</v>
      </c>
      <c r="U27">
        <f>VLOOKUP(S27,'Mortgage loans to total loans'!$B$2:$M$124,MATCH($U$2,'Mortgage loans to total loans'!$B$1:$M$1,0),FALSE)</f>
        <v>4.5971836622510001</v>
      </c>
      <c r="X27" s="24" t="s">
        <v>265</v>
      </c>
      <c r="Y27" s="24" t="s">
        <v>265</v>
      </c>
      <c r="Z27">
        <f>VLOOKUP(Y27,'GDP per capita'!$A$5:$BP$270,MATCH(2023,'GDP per capita'!$A$4:$BP$4,0),FALSE)</f>
        <v>22391.097844669785</v>
      </c>
    </row>
    <row r="28" spans="4:26" ht="25.5" x14ac:dyDescent="0.45">
      <c r="D28" s="6" t="s">
        <v>63</v>
      </c>
      <c r="E28" s="10" t="s">
        <v>55</v>
      </c>
      <c r="I28" s="6" t="s">
        <v>107</v>
      </c>
      <c r="J28" t="str">
        <f t="shared" si="0"/>
        <v>Germany</v>
      </c>
      <c r="K28" t="str">
        <f t="shared" si="1"/>
        <v>Germany</v>
      </c>
      <c r="L28" t="str">
        <f t="shared" si="2"/>
        <v>Germany</v>
      </c>
      <c r="M28" t="str">
        <f t="shared" si="3"/>
        <v>Germany</v>
      </c>
      <c r="N28" t="b">
        <f t="shared" si="4"/>
        <v>0</v>
      </c>
      <c r="O28" t="b">
        <f t="shared" si="5"/>
        <v>0</v>
      </c>
      <c r="P28" t="b">
        <f t="shared" si="6"/>
        <v>0</v>
      </c>
      <c r="Q28" t="b">
        <f t="shared" si="7"/>
        <v>0</v>
      </c>
      <c r="S28" s="20" t="s">
        <v>167</v>
      </c>
      <c r="T28" s="20" t="s">
        <v>167</v>
      </c>
      <c r="U28">
        <f>VLOOKUP(S28,'Mortgage loans to total loans'!$B$2:$M$124,MATCH($U$2,'Mortgage loans to total loans'!$B$1:$M$1,0),FALSE)</f>
        <v>-3.1013999893509983</v>
      </c>
      <c r="X28" s="24" t="s">
        <v>31</v>
      </c>
      <c r="Y28" s="24" t="s">
        <v>31</v>
      </c>
      <c r="Z28">
        <f>VLOOKUP(Y28,'GDP per capita'!$A$5:$BP$270,MATCH(2023,'GDP per capita'!$A$4:$BP$4,0),FALSE)</f>
        <v>30763.019821595743</v>
      </c>
    </row>
    <row r="29" spans="4:26" ht="24.75" x14ac:dyDescent="0.45">
      <c r="D29" s="9" t="s">
        <v>10</v>
      </c>
      <c r="E29" s="7" t="s">
        <v>59</v>
      </c>
      <c r="I29" s="6" t="s">
        <v>91</v>
      </c>
      <c r="J29" t="str">
        <f t="shared" si="0"/>
        <v>Greece</v>
      </c>
      <c r="K29" t="str">
        <f t="shared" si="1"/>
        <v>Greece</v>
      </c>
      <c r="L29" t="str">
        <f t="shared" si="2"/>
        <v>Greece</v>
      </c>
      <c r="M29" t="str">
        <f t="shared" si="3"/>
        <v>Greece</v>
      </c>
      <c r="N29" t="b">
        <f t="shared" si="4"/>
        <v>0</v>
      </c>
      <c r="O29" t="b">
        <f t="shared" si="5"/>
        <v>0</v>
      </c>
      <c r="P29" t="b">
        <f t="shared" si="6"/>
        <v>0</v>
      </c>
      <c r="Q29" t="b">
        <f t="shared" si="7"/>
        <v>0</v>
      </c>
      <c r="S29" s="20" t="s">
        <v>168</v>
      </c>
      <c r="T29" s="20" t="s">
        <v>168</v>
      </c>
      <c r="U29">
        <f>VLOOKUP(S29,'Mortgage loans to total loans'!$B$2:$M$124,MATCH($U$2,'Mortgage loans to total loans'!$B$1:$M$1,0),FALSE)</f>
        <v>0</v>
      </c>
      <c r="X29" s="24" t="s">
        <v>108</v>
      </c>
      <c r="Y29" s="24" t="s">
        <v>108</v>
      </c>
      <c r="Z29">
        <f>VLOOKUP(Y29,'GDP per capita'!$A$5:$BP$270,MATCH(2023,'GDP per capita'!$A$4:$BP$4,0),FALSE)</f>
        <v>13823.437951375803</v>
      </c>
    </row>
    <row r="30" spans="4:26" x14ac:dyDescent="0.45">
      <c r="D30" s="6" t="s">
        <v>109</v>
      </c>
      <c r="E30" s="10" t="s">
        <v>69</v>
      </c>
      <c r="I30" s="6" t="s">
        <v>97</v>
      </c>
      <c r="J30" t="str">
        <f t="shared" si="0"/>
        <v>Hungary</v>
      </c>
      <c r="K30" t="str">
        <f t="shared" si="1"/>
        <v>Hungary</v>
      </c>
      <c r="L30" t="str">
        <f t="shared" si="2"/>
        <v>Hungary</v>
      </c>
      <c r="M30" t="str">
        <f t="shared" si="3"/>
        <v>Hungary</v>
      </c>
      <c r="N30" t="b">
        <f t="shared" si="4"/>
        <v>0</v>
      </c>
      <c r="O30" t="b">
        <f t="shared" si="5"/>
        <v>0</v>
      </c>
      <c r="P30" t="b">
        <f t="shared" si="6"/>
        <v>0</v>
      </c>
      <c r="Q30" t="b">
        <f t="shared" si="7"/>
        <v>0</v>
      </c>
      <c r="S30" s="20" t="s">
        <v>169</v>
      </c>
      <c r="T30" s="20" t="s">
        <v>169</v>
      </c>
      <c r="U30">
        <f>VLOOKUP(S30,'Mortgage loans to total loans'!$B$2:$M$124,MATCH($U$2,'Mortgage loans to total loans'!$B$1:$M$1,0),FALSE)</f>
        <v>0.72760685880087017</v>
      </c>
      <c r="X30" s="24" t="s">
        <v>269</v>
      </c>
      <c r="Y30" s="24" t="s">
        <v>269</v>
      </c>
      <c r="Z30">
        <f>VLOOKUP(Y30,'GDP per capita'!$A$5:$BP$270,MATCH(2023,'GDP per capita'!$A$4:$BP$4,0),FALSE)</f>
        <v>108810.99843855092</v>
      </c>
    </row>
    <row r="31" spans="4:26" x14ac:dyDescent="0.45">
      <c r="D31" s="6" t="s">
        <v>77</v>
      </c>
      <c r="E31" s="7" t="s">
        <v>19</v>
      </c>
      <c r="I31" s="9" t="s">
        <v>126</v>
      </c>
      <c r="J31" t="str">
        <f t="shared" si="0"/>
        <v>Iceland</v>
      </c>
      <c r="K31" t="str">
        <f t="shared" si="1"/>
        <v>Iceland</v>
      </c>
      <c r="L31" t="str">
        <f t="shared" si="2"/>
        <v>Iceland</v>
      </c>
      <c r="M31" t="str">
        <f t="shared" si="3"/>
        <v>Iceland</v>
      </c>
      <c r="N31" t="b">
        <f t="shared" si="4"/>
        <v>0</v>
      </c>
      <c r="O31" t="b">
        <f t="shared" si="5"/>
        <v>0</v>
      </c>
      <c r="P31" t="b">
        <f t="shared" si="6"/>
        <v>0</v>
      </c>
      <c r="Q31" t="b">
        <f t="shared" si="7"/>
        <v>0</v>
      </c>
      <c r="S31" s="20" t="s">
        <v>106</v>
      </c>
      <c r="T31" s="20" t="s">
        <v>106</v>
      </c>
      <c r="U31">
        <f>VLOOKUP(S31,'Mortgage loans to total loans'!$B$2:$M$124,MATCH($U$2,'Mortgage loans to total loans'!$B$1:$M$1,0),FALSE)</f>
        <v>-0.55311997641139854</v>
      </c>
      <c r="X31" s="24" t="s">
        <v>65</v>
      </c>
      <c r="Y31" s="24" t="s">
        <v>65</v>
      </c>
      <c r="Z31">
        <f>VLOOKUP(Y31,'GDP per capita'!$A$5:$BP$270,MATCH(2023,'GDP per capita'!$A$4:$BP$4,0),FALSE)</f>
        <v>10925.273051670554</v>
      </c>
    </row>
    <row r="32" spans="4:26" x14ac:dyDescent="0.45">
      <c r="D32" s="9" t="s">
        <v>124</v>
      </c>
      <c r="E32" s="10" t="s">
        <v>67</v>
      </c>
      <c r="I32" s="6" t="s">
        <v>83</v>
      </c>
      <c r="J32" t="str">
        <f t="shared" si="0"/>
        <v>India</v>
      </c>
      <c r="K32" t="str">
        <f t="shared" si="1"/>
        <v>India</v>
      </c>
      <c r="L32" t="str">
        <f t="shared" si="2"/>
        <v>India</v>
      </c>
      <c r="M32" t="str">
        <f t="shared" si="3"/>
        <v>India</v>
      </c>
      <c r="N32" t="b">
        <f t="shared" si="4"/>
        <v>0</v>
      </c>
      <c r="O32" t="b">
        <f t="shared" si="5"/>
        <v>0</v>
      </c>
      <c r="P32" t="b">
        <f t="shared" si="6"/>
        <v>0</v>
      </c>
      <c r="Q32" t="b">
        <f t="shared" si="7"/>
        <v>0</v>
      </c>
      <c r="S32" s="20" t="s">
        <v>170</v>
      </c>
      <c r="T32" s="20" t="s">
        <v>63</v>
      </c>
      <c r="U32">
        <f>VLOOKUP(S32,'Mortgage loans to total loans'!$B$2:$M$124,MATCH($U$2,'Mortgage loans to total loans'!$B$1:$M$1,0),FALSE)</f>
        <v>-6.1908895764101857E-2</v>
      </c>
      <c r="X32" s="24" t="s">
        <v>38</v>
      </c>
      <c r="Y32" s="24" t="s">
        <v>38</v>
      </c>
      <c r="Z32">
        <f>VLOOKUP(Y32,'GDP per capita'!$A$5:$BP$270,MATCH(2023,'GDP per capita'!$A$4:$BP$4,0),FALSE)</f>
        <v>21107.282103379126</v>
      </c>
    </row>
    <row r="33" spans="4:26" ht="25.5" x14ac:dyDescent="0.45">
      <c r="D33" s="6" t="s">
        <v>55</v>
      </c>
      <c r="E33" s="7" t="s">
        <v>56</v>
      </c>
      <c r="I33" s="6" t="s">
        <v>27</v>
      </c>
      <c r="J33" t="str">
        <f t="shared" si="0"/>
        <v>Indonesia</v>
      </c>
      <c r="K33" t="str">
        <f t="shared" si="1"/>
        <v>Indonesia</v>
      </c>
      <c r="L33" t="str">
        <f t="shared" si="2"/>
        <v>Indonesia</v>
      </c>
      <c r="M33" t="str">
        <f t="shared" si="3"/>
        <v>Indonesia</v>
      </c>
      <c r="N33" t="b">
        <f t="shared" si="4"/>
        <v>0</v>
      </c>
      <c r="O33" t="b">
        <f t="shared" si="5"/>
        <v>0</v>
      </c>
      <c r="P33" t="b">
        <f t="shared" si="6"/>
        <v>0</v>
      </c>
      <c r="Q33" t="b">
        <f t="shared" si="7"/>
        <v>0</v>
      </c>
      <c r="S33" s="20" t="s">
        <v>171</v>
      </c>
      <c r="T33" s="20" t="s">
        <v>171</v>
      </c>
      <c r="U33">
        <f>VLOOKUP(S33,'Mortgage loans to total loans'!$B$2:$M$124,MATCH($U$2,'Mortgage loans to total loans'!$B$1:$M$1,0),FALSE)</f>
        <v>0</v>
      </c>
      <c r="X33" s="24" t="s">
        <v>144</v>
      </c>
      <c r="Y33" s="24" t="s">
        <v>144</v>
      </c>
      <c r="Z33">
        <f>VLOOKUP(Y33,'GDP per capita'!$A$5:$BP$270,MATCH(2023,'GDP per capita'!$A$4:$BP$4,0),FALSE)</f>
        <v>21336.157555301517</v>
      </c>
    </row>
    <row r="34" spans="4:26" x14ac:dyDescent="0.45">
      <c r="D34" s="6" t="s">
        <v>59</v>
      </c>
      <c r="E34" s="10" t="s">
        <v>111</v>
      </c>
      <c r="I34" s="9" t="s">
        <v>94</v>
      </c>
      <c r="J34" t="str">
        <f t="shared" si="0"/>
        <v>Ireland</v>
      </c>
      <c r="K34" t="str">
        <f t="shared" si="1"/>
        <v>Ireland</v>
      </c>
      <c r="L34" t="str">
        <f t="shared" si="2"/>
        <v>Ireland</v>
      </c>
      <c r="M34" t="str">
        <f t="shared" si="3"/>
        <v>Ireland</v>
      </c>
      <c r="N34" t="b">
        <f t="shared" si="4"/>
        <v>0</v>
      </c>
      <c r="O34" t="b">
        <f t="shared" si="5"/>
        <v>0</v>
      </c>
      <c r="P34" t="b">
        <f t="shared" si="6"/>
        <v>0</v>
      </c>
      <c r="Q34" t="b">
        <f t="shared" si="7"/>
        <v>0</v>
      </c>
      <c r="S34" s="20" t="s">
        <v>109</v>
      </c>
      <c r="T34" s="20" t="s">
        <v>109</v>
      </c>
      <c r="U34">
        <f>VLOOKUP(S34,'Mortgage loans to total loans'!$B$2:$M$124,MATCH($U$2,'Mortgage loans to total loans'!$B$1:$M$1,0),FALSE)</f>
        <v>11.673191939135396</v>
      </c>
      <c r="X34" s="24" t="s">
        <v>163</v>
      </c>
      <c r="Y34" s="24" t="s">
        <v>163</v>
      </c>
      <c r="Z34">
        <f>VLOOKUP(Y34,'GDP per capita'!$A$5:$BP$270,MATCH(2023,'GDP per capita'!$A$4:$BP$4,0),FALSE)</f>
        <v>85267.553049850481</v>
      </c>
    </row>
    <row r="35" spans="4:26" x14ac:dyDescent="0.45">
      <c r="D35" s="6" t="s">
        <v>69</v>
      </c>
      <c r="E35" s="7" t="s">
        <v>81</v>
      </c>
      <c r="I35" s="9" t="s">
        <v>78</v>
      </c>
      <c r="J35" t="str">
        <f t="shared" ref="J35:J66" si="8">VLOOKUP(I35,$D$3:$D$129,1,FALSE)</f>
        <v>Israel</v>
      </c>
      <c r="K35" t="str">
        <f t="shared" ref="K35:K66" si="9">VLOOKUP(I35,$E$3:$E$106,1,FALSE)</f>
        <v>Israel</v>
      </c>
      <c r="L35" t="str">
        <f t="shared" ref="L35:L66" si="10">VLOOKUP(I35,$T$3:$T$125,1,FALSE)</f>
        <v>Israel</v>
      </c>
      <c r="M35" t="str">
        <f t="shared" ref="M35:M66" si="11">VLOOKUP(I35,$X$3:$X$268,1,FALSE)</f>
        <v>Israel</v>
      </c>
      <c r="N35" t="b">
        <f t="shared" ref="N35:N66" si="12">ISERROR(J35)</f>
        <v>0</v>
      </c>
      <c r="O35" t="b">
        <f t="shared" ref="O35:O66" si="13">ISERROR(K35)</f>
        <v>0</v>
      </c>
      <c r="P35" t="b">
        <f t="shared" ref="P35:P66" si="14">ISERROR(L35)</f>
        <v>0</v>
      </c>
      <c r="Q35" t="b">
        <f t="shared" ref="Q35:Q66" si="15">ISERROR(M35)</f>
        <v>0</v>
      </c>
      <c r="S35" s="20" t="s">
        <v>172</v>
      </c>
      <c r="T35" s="6" t="s">
        <v>77</v>
      </c>
      <c r="U35">
        <f>VLOOKUP(S35,'Mortgage loans to total loans'!$B$2:$M$124,MATCH($U$2,'Mortgage loans to total loans'!$B$1:$M$1,0),FALSE)</f>
        <v>24.833889063049099</v>
      </c>
      <c r="X35" s="24" t="s">
        <v>162</v>
      </c>
      <c r="Y35" s="24" t="s">
        <v>162</v>
      </c>
      <c r="Z35">
        <f>VLOOKUP(Y35,'GDP per capita'!$A$5:$BP$270,MATCH(2023,'GDP per capita'!$A$4:$BP$4,0),FALSE)</f>
        <v>0</v>
      </c>
    </row>
    <row r="36" spans="4:26" x14ac:dyDescent="0.45">
      <c r="D36" s="6" t="s">
        <v>19</v>
      </c>
      <c r="E36" s="10" t="s">
        <v>50</v>
      </c>
      <c r="I36" s="9" t="s">
        <v>72</v>
      </c>
      <c r="J36" t="str">
        <f t="shared" si="8"/>
        <v>Italy</v>
      </c>
      <c r="K36" t="str">
        <f t="shared" si="9"/>
        <v>Italy</v>
      </c>
      <c r="L36" t="str">
        <f t="shared" si="10"/>
        <v>Italy</v>
      </c>
      <c r="M36" t="str">
        <f t="shared" si="11"/>
        <v>Italy</v>
      </c>
      <c r="N36" t="b">
        <f t="shared" si="12"/>
        <v>0</v>
      </c>
      <c r="O36" t="b">
        <f t="shared" si="13"/>
        <v>0</v>
      </c>
      <c r="P36" t="b">
        <f t="shared" si="14"/>
        <v>0</v>
      </c>
      <c r="Q36" t="b">
        <f t="shared" si="15"/>
        <v>0</v>
      </c>
      <c r="S36" s="20" t="s">
        <v>124</v>
      </c>
      <c r="T36" s="20" t="s">
        <v>124</v>
      </c>
      <c r="U36">
        <f>VLOOKUP(S36,'Mortgage loans to total loans'!$B$2:$M$124,MATCH($U$2,'Mortgage loans to total loans'!$B$1:$M$1,0),FALSE)</f>
        <v>-1.3342269337400978</v>
      </c>
      <c r="X36" s="24" t="s">
        <v>60</v>
      </c>
      <c r="Y36" s="24" t="s">
        <v>60</v>
      </c>
      <c r="Z36">
        <f>VLOOKUP(Y36,'GDP per capita'!$A$5:$BP$270,MATCH(2023,'GDP per capita'!$A$4:$BP$4,0),FALSE)</f>
        <v>20916.401545730125</v>
      </c>
    </row>
    <row r="37" spans="4:26" x14ac:dyDescent="0.45">
      <c r="D37" s="6" t="s">
        <v>67</v>
      </c>
      <c r="E37" s="7" t="s">
        <v>107</v>
      </c>
      <c r="I37" s="9" t="s">
        <v>100</v>
      </c>
      <c r="J37" t="str">
        <f t="shared" si="8"/>
        <v>Jordan</v>
      </c>
      <c r="K37" t="str">
        <f t="shared" si="9"/>
        <v>Jordan</v>
      </c>
      <c r="L37" t="str">
        <f t="shared" si="10"/>
        <v>Jordan</v>
      </c>
      <c r="M37" t="str">
        <f t="shared" si="11"/>
        <v>Jordan</v>
      </c>
      <c r="N37" t="b">
        <f t="shared" si="12"/>
        <v>0</v>
      </c>
      <c r="O37" t="b">
        <f t="shared" si="13"/>
        <v>0</v>
      </c>
      <c r="P37" t="b">
        <f t="shared" si="14"/>
        <v>0</v>
      </c>
      <c r="Q37" t="b">
        <f t="shared" si="15"/>
        <v>0</v>
      </c>
      <c r="S37" s="20" t="s">
        <v>173</v>
      </c>
      <c r="T37" s="20" t="s">
        <v>173</v>
      </c>
      <c r="U37">
        <f>VLOOKUP(S37,'Mortgage loans to total loans'!$B$2:$M$124,MATCH($U$2,'Mortgage loans to total loans'!$B$1:$M$1,0),FALSE)</f>
        <v>-1.0795083510294994</v>
      </c>
      <c r="X37" s="24" t="s">
        <v>277</v>
      </c>
      <c r="Y37" s="24" t="s">
        <v>277</v>
      </c>
      <c r="Z37">
        <f>VLOOKUP(Y37,'GDP per capita'!$A$5:$BP$270,MATCH(2023,'GDP per capita'!$A$4:$BP$4,0),FALSE)</f>
        <v>1259.8243997610164</v>
      </c>
    </row>
    <row r="38" spans="4:26" x14ac:dyDescent="0.45">
      <c r="D38" s="9" t="s">
        <v>56</v>
      </c>
      <c r="E38" s="10" t="s">
        <v>91</v>
      </c>
      <c r="I38" s="9" t="s">
        <v>62</v>
      </c>
      <c r="J38" t="str">
        <f t="shared" si="8"/>
        <v>Kazakhstan</v>
      </c>
      <c r="K38" t="str">
        <f t="shared" si="9"/>
        <v>Kazakhstan</v>
      </c>
      <c r="L38" t="str">
        <f t="shared" si="10"/>
        <v>Kazakhstan</v>
      </c>
      <c r="M38" t="str">
        <f t="shared" si="11"/>
        <v>Kazakhstan</v>
      </c>
      <c r="N38" t="b">
        <f t="shared" si="12"/>
        <v>0</v>
      </c>
      <c r="O38" t="b">
        <f t="shared" si="13"/>
        <v>0</v>
      </c>
      <c r="P38" t="b">
        <f t="shared" si="14"/>
        <v>0</v>
      </c>
      <c r="Q38" t="b">
        <f t="shared" si="15"/>
        <v>0</v>
      </c>
      <c r="S38" s="20" t="s">
        <v>174</v>
      </c>
      <c r="T38" s="20" t="s">
        <v>174</v>
      </c>
      <c r="U38">
        <f>VLOOKUP(S38,'Mortgage loans to total loans'!$B$2:$M$124,MATCH($U$2,'Mortgage loans to total loans'!$B$1:$M$1,0),FALSE)</f>
        <v>-8.8657617035344991</v>
      </c>
      <c r="X38" s="24" t="s">
        <v>118</v>
      </c>
      <c r="Y38" s="24" t="s">
        <v>118</v>
      </c>
      <c r="Z38">
        <f>VLOOKUP(Y38,'GDP per capita'!$A$5:$BP$270,MATCH(2023,'GDP per capita'!$A$4:$BP$4,0),FALSE)</f>
        <v>63419.081740101225</v>
      </c>
    </row>
    <row r="39" spans="4:26" ht="25.5" x14ac:dyDescent="0.45">
      <c r="D39" s="9" t="s">
        <v>114</v>
      </c>
      <c r="E39" s="7" t="s">
        <v>137</v>
      </c>
      <c r="I39" s="9" t="s">
        <v>76</v>
      </c>
      <c r="J39" t="str">
        <f t="shared" si="8"/>
        <v>Latvia</v>
      </c>
      <c r="K39" t="str">
        <f t="shared" si="9"/>
        <v>Latvia</v>
      </c>
      <c r="L39" t="str">
        <f t="shared" si="10"/>
        <v>Latvia</v>
      </c>
      <c r="M39" t="str">
        <f t="shared" si="11"/>
        <v>Latvia</v>
      </c>
      <c r="N39" t="b">
        <f t="shared" si="12"/>
        <v>0</v>
      </c>
      <c r="O39" t="b">
        <f t="shared" si="13"/>
        <v>0</v>
      </c>
      <c r="P39" t="b">
        <f t="shared" si="14"/>
        <v>0</v>
      </c>
      <c r="Q39" t="b">
        <f t="shared" si="15"/>
        <v>0</v>
      </c>
      <c r="S39" s="20" t="s">
        <v>175</v>
      </c>
      <c r="T39" s="6" t="s">
        <v>55</v>
      </c>
      <c r="U39">
        <f>VLOOKUP(S39,'Mortgage loans to total loans'!$B$2:$M$124,MATCH($U$2,'Mortgage loans to total loans'!$B$1:$M$1,0),FALSE)</f>
        <v>17.740176524878901</v>
      </c>
      <c r="X39" s="24" t="s">
        <v>280</v>
      </c>
      <c r="Y39" s="24" t="s">
        <v>280</v>
      </c>
      <c r="Z39">
        <f>VLOOKUP(Y39,'GDP per capita'!$A$5:$BP$270,MATCH(2023,'GDP per capita'!$A$4:$BP$4,0),FALSE)</f>
        <v>46280.663643080377</v>
      </c>
    </row>
    <row r="40" spans="4:26" ht="37.15" x14ac:dyDescent="0.45">
      <c r="D40" s="6" t="s">
        <v>111</v>
      </c>
      <c r="E40" s="10" t="s">
        <v>97</v>
      </c>
      <c r="I40" s="9" t="s">
        <v>58</v>
      </c>
      <c r="J40" t="str">
        <f t="shared" si="8"/>
        <v>Lithuania</v>
      </c>
      <c r="K40" t="str">
        <f t="shared" si="9"/>
        <v>Lithuania</v>
      </c>
      <c r="L40" t="str">
        <f t="shared" si="10"/>
        <v>Lithuania</v>
      </c>
      <c r="M40" t="str">
        <f t="shared" si="11"/>
        <v>Lithuania</v>
      </c>
      <c r="N40" t="b">
        <f t="shared" si="12"/>
        <v>0</v>
      </c>
      <c r="O40" t="b">
        <f t="shared" si="13"/>
        <v>0</v>
      </c>
      <c r="P40" t="b">
        <f t="shared" si="14"/>
        <v>0</v>
      </c>
      <c r="Q40" t="b">
        <f t="shared" si="15"/>
        <v>0</v>
      </c>
      <c r="S40" s="20" t="s">
        <v>176</v>
      </c>
      <c r="T40" s="20" t="s">
        <v>176</v>
      </c>
      <c r="U40">
        <f>VLOOKUP(S40,'Mortgage loans to total loans'!$B$2:$M$124,MATCH($U$2,'Mortgage loans to total loans'!$B$1:$M$1,0),FALSE)</f>
        <v>0.84310499999999777</v>
      </c>
      <c r="X40" s="24" t="s">
        <v>96</v>
      </c>
      <c r="Y40" s="24" t="s">
        <v>96</v>
      </c>
      <c r="Z40">
        <f>VLOOKUP(Y40,'GDP per capita'!$A$5:$BP$270,MATCH(2023,'GDP per capita'!$A$4:$BP$4,0),FALSE)</f>
        <v>89314.903151445629</v>
      </c>
    </row>
    <row r="41" spans="4:26" x14ac:dyDescent="0.45">
      <c r="D41" s="6" t="s">
        <v>81</v>
      </c>
      <c r="E41" s="7" t="s">
        <v>126</v>
      </c>
      <c r="I41" s="9" t="s">
        <v>86</v>
      </c>
      <c r="J41" t="str">
        <f t="shared" si="8"/>
        <v>Luxembourg</v>
      </c>
      <c r="K41" t="str">
        <f t="shared" si="9"/>
        <v>Luxembourg</v>
      </c>
      <c r="L41" t="str">
        <f t="shared" si="10"/>
        <v>Luxembourg</v>
      </c>
      <c r="M41" t="str">
        <f t="shared" si="11"/>
        <v>Luxembourg</v>
      </c>
      <c r="N41" t="b">
        <f t="shared" si="12"/>
        <v>0</v>
      </c>
      <c r="O41" t="b">
        <f t="shared" si="13"/>
        <v>0</v>
      </c>
      <c r="P41" t="b">
        <f t="shared" si="14"/>
        <v>0</v>
      </c>
      <c r="Q41" t="b">
        <f t="shared" si="15"/>
        <v>0</v>
      </c>
      <c r="S41" s="20" t="s">
        <v>59</v>
      </c>
      <c r="T41" s="20" t="s">
        <v>59</v>
      </c>
      <c r="U41">
        <f>VLOOKUP(S41,'Mortgage loans to total loans'!$B$2:$M$124,MATCH($U$2,'Mortgage loans to total loans'!$B$1:$M$1,0),FALSE)</f>
        <v>-2.6568594192331103</v>
      </c>
      <c r="X41" s="24" t="s">
        <v>283</v>
      </c>
      <c r="Y41" s="24" t="s">
        <v>283</v>
      </c>
      <c r="Z41">
        <f>VLOOKUP(Y41,'GDP per capita'!$A$5:$BP$270,MATCH(2023,'GDP per capita'!$A$4:$BP$4,0),FALSE)</f>
        <v>0</v>
      </c>
    </row>
    <row r="42" spans="4:26" ht="24.75" x14ac:dyDescent="0.45">
      <c r="D42" s="9" t="s">
        <v>50</v>
      </c>
      <c r="E42" s="10" t="s">
        <v>83</v>
      </c>
      <c r="I42" s="6" t="s">
        <v>87</v>
      </c>
      <c r="J42" t="str">
        <f t="shared" si="8"/>
        <v>Malaysia</v>
      </c>
      <c r="K42" t="str">
        <f t="shared" si="9"/>
        <v>Malaysia</v>
      </c>
      <c r="L42" t="str">
        <f t="shared" si="10"/>
        <v>Malaysia</v>
      </c>
      <c r="M42" t="str">
        <f t="shared" si="11"/>
        <v>Malaysia</v>
      </c>
      <c r="N42" t="b">
        <f t="shared" si="12"/>
        <v>0</v>
      </c>
      <c r="O42" t="b">
        <f t="shared" si="13"/>
        <v>0</v>
      </c>
      <c r="P42" t="b">
        <f t="shared" si="14"/>
        <v>0</v>
      </c>
      <c r="Q42" t="b">
        <f t="shared" si="15"/>
        <v>0</v>
      </c>
      <c r="S42" s="20" t="s">
        <v>177</v>
      </c>
      <c r="T42" s="20" t="s">
        <v>177</v>
      </c>
      <c r="U42">
        <f>VLOOKUP(S42,'Mortgage loans to total loans'!$B$2:$M$124,MATCH($U$2,'Mortgage loans to total loans'!$B$1:$M$1,0),FALSE)</f>
        <v>1.1693303757200013E-2</v>
      </c>
      <c r="X42" s="24" t="s">
        <v>84</v>
      </c>
      <c r="Y42" s="24" t="s">
        <v>84</v>
      </c>
      <c r="Z42">
        <f>VLOOKUP(Y42,'GDP per capita'!$A$5:$BP$270,MATCH(2023,'GDP per capita'!$A$4:$BP$4,0),FALSE)</f>
        <v>32893.427965010051</v>
      </c>
    </row>
    <row r="43" spans="4:26" x14ac:dyDescent="0.45">
      <c r="D43" s="6" t="s">
        <v>107</v>
      </c>
      <c r="E43" s="7" t="s">
        <v>27</v>
      </c>
      <c r="I43" s="6" t="s">
        <v>93</v>
      </c>
      <c r="J43" t="str">
        <f t="shared" si="8"/>
        <v>Malta</v>
      </c>
      <c r="K43" t="str">
        <f t="shared" si="9"/>
        <v>Malta</v>
      </c>
      <c r="L43" t="str">
        <f t="shared" si="10"/>
        <v>Malta</v>
      </c>
      <c r="M43" t="str">
        <f t="shared" si="11"/>
        <v>Malta</v>
      </c>
      <c r="N43" t="b">
        <f t="shared" si="12"/>
        <v>0</v>
      </c>
      <c r="O43" t="b">
        <f t="shared" si="13"/>
        <v>0</v>
      </c>
      <c r="P43" t="b">
        <f t="shared" si="14"/>
        <v>0</v>
      </c>
      <c r="Q43" t="b">
        <f t="shared" si="15"/>
        <v>0</v>
      </c>
      <c r="S43" s="20" t="s">
        <v>178</v>
      </c>
      <c r="T43" s="6" t="s">
        <v>67</v>
      </c>
      <c r="U43">
        <f>VLOOKUP(S43,'Mortgage loans to total loans'!$B$2:$M$124,MATCH($U$2,'Mortgage loans to total loans'!$B$1:$M$1,0),FALSE)</f>
        <v>2.4534164869883028</v>
      </c>
      <c r="X43" s="24" t="s">
        <v>22</v>
      </c>
      <c r="Y43" s="24" t="s">
        <v>22</v>
      </c>
      <c r="Z43">
        <f>VLOOKUP(Y43,'GDP per capita'!$A$5:$BP$270,MATCH(2023,'GDP per capita'!$A$4:$BP$4,0),FALSE)</f>
        <v>24569.286511872593</v>
      </c>
    </row>
    <row r="44" spans="4:26" x14ac:dyDescent="0.45">
      <c r="D44" s="9" t="s">
        <v>12</v>
      </c>
      <c r="E44" s="10" t="s">
        <v>37</v>
      </c>
      <c r="I44" s="9" t="s">
        <v>24</v>
      </c>
      <c r="J44" t="str">
        <f t="shared" si="8"/>
        <v>Mauritius</v>
      </c>
      <c r="K44" t="str">
        <f t="shared" si="9"/>
        <v>Mauritius</v>
      </c>
      <c r="L44" t="str">
        <f t="shared" si="10"/>
        <v>Mauritius</v>
      </c>
      <c r="M44" t="str">
        <f t="shared" si="11"/>
        <v>Mauritius</v>
      </c>
      <c r="N44" t="b">
        <f t="shared" si="12"/>
        <v>0</v>
      </c>
      <c r="O44" t="b">
        <f t="shared" si="13"/>
        <v>0</v>
      </c>
      <c r="P44" t="b">
        <f t="shared" si="14"/>
        <v>0</v>
      </c>
      <c r="Q44" t="b">
        <f t="shared" si="15"/>
        <v>0</v>
      </c>
      <c r="S44" s="20" t="s">
        <v>179</v>
      </c>
      <c r="T44" s="20" t="s">
        <v>179</v>
      </c>
      <c r="U44">
        <f>VLOOKUP(S44,'Mortgage loans to total loans'!$B$2:$M$124,MATCH($U$2,'Mortgage loans to total loans'!$B$1:$M$1,0),FALSE)</f>
        <v>1.7670546268392009</v>
      </c>
      <c r="X44" s="24" t="s">
        <v>287</v>
      </c>
      <c r="Y44" s="24" t="s">
        <v>287</v>
      </c>
      <c r="Z44">
        <f>VLOOKUP(Y44,'GDP per capita'!$A$5:$BP$270,MATCH(2023,'GDP per capita'!$A$4:$BP$4,0),FALSE)</f>
        <v>7197.690104362001</v>
      </c>
    </row>
    <row r="45" spans="4:26" x14ac:dyDescent="0.45">
      <c r="D45" s="6" t="s">
        <v>91</v>
      </c>
      <c r="E45" s="7" t="s">
        <v>95</v>
      </c>
      <c r="I45" s="6" t="s">
        <v>119</v>
      </c>
      <c r="J45" t="str">
        <f t="shared" si="8"/>
        <v>Mexico</v>
      </c>
      <c r="K45" t="str">
        <f t="shared" si="9"/>
        <v>Mexico</v>
      </c>
      <c r="L45" t="str">
        <f t="shared" si="10"/>
        <v>Mexico</v>
      </c>
      <c r="M45" t="str">
        <f t="shared" si="11"/>
        <v>Mexico</v>
      </c>
      <c r="N45" t="b">
        <f t="shared" si="12"/>
        <v>0</v>
      </c>
      <c r="O45" t="b">
        <f t="shared" si="13"/>
        <v>0</v>
      </c>
      <c r="P45" t="b">
        <f t="shared" si="14"/>
        <v>0</v>
      </c>
      <c r="Q45" t="b">
        <f t="shared" si="15"/>
        <v>0</v>
      </c>
      <c r="S45" s="20" t="s">
        <v>180</v>
      </c>
      <c r="T45" s="20" t="s">
        <v>180</v>
      </c>
      <c r="U45">
        <f>VLOOKUP(S45,'Mortgage loans to total loans'!$B$2:$M$124,MATCH($U$2,'Mortgage loans to total loans'!$B$1:$M$1,0),FALSE)</f>
        <v>4.3700126272822004</v>
      </c>
      <c r="X45" s="24" t="s">
        <v>136</v>
      </c>
      <c r="Y45" s="24" t="s">
        <v>136</v>
      </c>
      <c r="Z45">
        <f>VLOOKUP(Y45,'GDP per capita'!$A$5:$BP$270,MATCH(2023,'GDP per capita'!$A$4:$BP$4,0),FALSE)</f>
        <v>5405.574657428665</v>
      </c>
    </row>
    <row r="46" spans="4:26" x14ac:dyDescent="0.45">
      <c r="D46" s="9" t="s">
        <v>74</v>
      </c>
      <c r="E46" s="10" t="s">
        <v>94</v>
      </c>
      <c r="I46" s="9" t="s">
        <v>42</v>
      </c>
      <c r="J46" t="str">
        <f t="shared" si="8"/>
        <v>Montenegro</v>
      </c>
      <c r="K46" t="str">
        <f t="shared" si="9"/>
        <v>Montenegro</v>
      </c>
      <c r="L46" t="str">
        <f t="shared" si="10"/>
        <v>Montenegro</v>
      </c>
      <c r="M46" t="str">
        <f t="shared" si="11"/>
        <v>Montenegro</v>
      </c>
      <c r="N46" t="b">
        <f t="shared" si="12"/>
        <v>0</v>
      </c>
      <c r="O46" t="b">
        <f t="shared" si="13"/>
        <v>0</v>
      </c>
      <c r="P46" t="b">
        <f t="shared" si="14"/>
        <v>0</v>
      </c>
      <c r="Q46" t="b">
        <f t="shared" si="15"/>
        <v>0</v>
      </c>
      <c r="S46" s="20" t="s">
        <v>111</v>
      </c>
      <c r="T46" s="20" t="s">
        <v>111</v>
      </c>
      <c r="U46">
        <f>VLOOKUP(S46,'Mortgage loans to total loans'!$B$2:$M$124,MATCH($U$2,'Mortgage loans to total loans'!$B$1:$M$1,0),FALSE)</f>
        <v>14.757700368107301</v>
      </c>
      <c r="X46" s="24" t="s">
        <v>290</v>
      </c>
      <c r="Y46" s="24" t="s">
        <v>290</v>
      </c>
      <c r="Z46">
        <f>VLOOKUP(Y46,'GDP per capita'!$A$5:$BP$270,MATCH(2023,'GDP per capita'!$A$4:$BP$4,0),FALSE)</f>
        <v>1615.7507052839151</v>
      </c>
    </row>
    <row r="47" spans="4:26" x14ac:dyDescent="0.45">
      <c r="D47" s="9" t="s">
        <v>128</v>
      </c>
      <c r="E47" s="7" t="s">
        <v>78</v>
      </c>
      <c r="I47" s="6" t="s">
        <v>47</v>
      </c>
      <c r="J47" t="str">
        <f t="shared" si="8"/>
        <v>Morocco</v>
      </c>
      <c r="K47" t="str">
        <f t="shared" si="9"/>
        <v>Morocco</v>
      </c>
      <c r="L47" t="str">
        <f t="shared" si="10"/>
        <v>Morocco</v>
      </c>
      <c r="M47" t="str">
        <f t="shared" si="11"/>
        <v>Morocco</v>
      </c>
      <c r="N47" t="b">
        <f t="shared" si="12"/>
        <v>0</v>
      </c>
      <c r="O47" t="b">
        <f t="shared" si="13"/>
        <v>0</v>
      </c>
      <c r="P47" t="b">
        <f t="shared" si="14"/>
        <v>0</v>
      </c>
      <c r="Q47" t="b">
        <f t="shared" si="15"/>
        <v>0</v>
      </c>
      <c r="S47" s="20" t="s">
        <v>81</v>
      </c>
      <c r="T47" s="20" t="s">
        <v>81</v>
      </c>
      <c r="U47">
        <f>VLOOKUP(S47,'Mortgage loans to total loans'!$B$2:$M$124,MATCH($U$2,'Mortgage loans to total loans'!$B$1:$M$1,0),FALSE)</f>
        <v>-3.1268788392451992</v>
      </c>
      <c r="X47" s="24" t="s">
        <v>292</v>
      </c>
      <c r="Y47" s="24" t="s">
        <v>292</v>
      </c>
      <c r="Z47">
        <f>VLOOKUP(Y47,'GDP per capita'!$A$5:$BP$270,MATCH(2023,'GDP per capita'!$A$4:$BP$4,0),FALSE)</f>
        <v>6850.2777062109262</v>
      </c>
    </row>
    <row r="48" spans="4:26" x14ac:dyDescent="0.45">
      <c r="D48" s="6" t="s">
        <v>11</v>
      </c>
      <c r="E48" s="10" t="s">
        <v>72</v>
      </c>
      <c r="I48" s="9" t="s">
        <v>40</v>
      </c>
      <c r="J48" t="str">
        <f t="shared" si="8"/>
        <v>Nepal</v>
      </c>
      <c r="K48" t="str">
        <f t="shared" si="9"/>
        <v>Nepal</v>
      </c>
      <c r="L48" t="str">
        <f t="shared" si="10"/>
        <v>Nepal</v>
      </c>
      <c r="M48" t="str">
        <f t="shared" si="11"/>
        <v>Nepal</v>
      </c>
      <c r="N48" t="b">
        <f t="shared" si="12"/>
        <v>0</v>
      </c>
      <c r="O48" t="b">
        <f t="shared" si="13"/>
        <v>0</v>
      </c>
      <c r="P48" t="b">
        <f t="shared" si="14"/>
        <v>0</v>
      </c>
      <c r="Q48" t="b">
        <f t="shared" si="15"/>
        <v>0</v>
      </c>
      <c r="S48" s="20" t="s">
        <v>181</v>
      </c>
      <c r="T48" s="20" t="s">
        <v>181</v>
      </c>
      <c r="U48">
        <f>VLOOKUP(S48,'Mortgage loans to total loans'!$B$2:$M$124,MATCH($U$2,'Mortgage loans to total loans'!$B$1:$M$1,0),FALSE)</f>
        <v>-0.29554966373570513</v>
      </c>
      <c r="X48" s="24" t="s">
        <v>41</v>
      </c>
      <c r="Y48" s="24" t="s">
        <v>41</v>
      </c>
      <c r="Z48">
        <f>VLOOKUP(Y48,'GDP per capita'!$A$5:$BP$270,MATCH(2023,'GDP per capita'!$A$4:$BP$4,0),FALSE)</f>
        <v>20675.75028651518</v>
      </c>
    </row>
    <row r="49" spans="4:26" x14ac:dyDescent="0.45">
      <c r="D49" s="6" t="s">
        <v>97</v>
      </c>
      <c r="E49" s="7" t="s">
        <v>36</v>
      </c>
      <c r="I49" s="6" t="s">
        <v>121</v>
      </c>
      <c r="J49" t="str">
        <f t="shared" si="8"/>
        <v>Netherlands</v>
      </c>
      <c r="K49" t="str">
        <f t="shared" si="9"/>
        <v>Netherlands</v>
      </c>
      <c r="L49" t="str">
        <f t="shared" si="10"/>
        <v>Netherlands</v>
      </c>
      <c r="M49" t="str">
        <f t="shared" si="11"/>
        <v>Netherlands</v>
      </c>
      <c r="N49" t="b">
        <f t="shared" si="12"/>
        <v>0</v>
      </c>
      <c r="O49" t="b">
        <f t="shared" si="13"/>
        <v>0</v>
      </c>
      <c r="P49" t="b">
        <f t="shared" si="14"/>
        <v>0</v>
      </c>
      <c r="Q49" t="b">
        <f t="shared" si="15"/>
        <v>0</v>
      </c>
      <c r="S49" s="20" t="s">
        <v>50</v>
      </c>
      <c r="T49" s="20" t="s">
        <v>50</v>
      </c>
      <c r="U49">
        <f>VLOOKUP(S49,'Mortgage loans to total loans'!$B$2:$M$124,MATCH($U$2,'Mortgage loans to total loans'!$B$1:$M$1,0),FALSE)</f>
        <v>5.0684669341749995</v>
      </c>
      <c r="X49" s="24" t="s">
        <v>295</v>
      </c>
      <c r="Y49" s="24" t="s">
        <v>295</v>
      </c>
      <c r="Z49">
        <f>VLOOKUP(Y49,'GDP per capita'!$A$5:$BP$270,MATCH(2023,'GDP per capita'!$A$4:$BP$4,0),FALSE)</f>
        <v>3883.126475952326</v>
      </c>
    </row>
    <row r="50" spans="4:26" x14ac:dyDescent="0.45">
      <c r="D50" s="9" t="s">
        <v>126</v>
      </c>
      <c r="E50" s="10" t="s">
        <v>100</v>
      </c>
      <c r="I50" s="9" t="s">
        <v>46</v>
      </c>
      <c r="J50" t="str">
        <f t="shared" si="8"/>
        <v>North Macedonia</v>
      </c>
      <c r="K50" t="str">
        <f t="shared" si="9"/>
        <v>North Macedonia</v>
      </c>
      <c r="L50" t="str">
        <f t="shared" si="10"/>
        <v>North Macedonia</v>
      </c>
      <c r="M50" t="str">
        <f t="shared" si="11"/>
        <v>North Macedonia</v>
      </c>
      <c r="N50" t="b">
        <f t="shared" si="12"/>
        <v>0</v>
      </c>
      <c r="O50" t="b">
        <f t="shared" si="13"/>
        <v>0</v>
      </c>
      <c r="P50" t="b">
        <f t="shared" si="14"/>
        <v>0</v>
      </c>
      <c r="Q50" t="b">
        <f t="shared" si="15"/>
        <v>0</v>
      </c>
      <c r="S50" s="20" t="s">
        <v>107</v>
      </c>
      <c r="T50" s="20" t="s">
        <v>107</v>
      </c>
      <c r="U50">
        <f>VLOOKUP(S50,'Mortgage loans to total loans'!$B$2:$M$124,MATCH($U$2,'Mortgage loans to total loans'!$B$1:$M$1,0),FALSE)</f>
        <v>8.9160622597350994</v>
      </c>
      <c r="X50" s="24" t="s">
        <v>297</v>
      </c>
      <c r="Y50" s="24" t="s">
        <v>297</v>
      </c>
      <c r="Z50">
        <f>VLOOKUP(Y50,'GDP per capita'!$A$5:$BP$270,MATCH(2023,'GDP per capita'!$A$4:$BP$4,0),FALSE)</f>
        <v>10308.679167462764</v>
      </c>
    </row>
    <row r="51" spans="4:26" x14ac:dyDescent="0.45">
      <c r="D51" s="6" t="s">
        <v>83</v>
      </c>
      <c r="E51" s="7" t="s">
        <v>62</v>
      </c>
      <c r="I51" s="6" t="s">
        <v>105</v>
      </c>
      <c r="J51" t="str">
        <f t="shared" si="8"/>
        <v>Norway</v>
      </c>
      <c r="K51" t="str">
        <f t="shared" si="9"/>
        <v>Norway</v>
      </c>
      <c r="L51" t="str">
        <f t="shared" si="10"/>
        <v>Norway</v>
      </c>
      <c r="M51" t="str">
        <f t="shared" si="11"/>
        <v>Norway</v>
      </c>
      <c r="N51" t="b">
        <f t="shared" si="12"/>
        <v>0</v>
      </c>
      <c r="O51" t="b">
        <f t="shared" si="13"/>
        <v>0</v>
      </c>
      <c r="P51" t="b">
        <f t="shared" si="14"/>
        <v>0</v>
      </c>
      <c r="Q51" t="b">
        <f t="shared" si="15"/>
        <v>0</v>
      </c>
      <c r="S51" s="20" t="s">
        <v>91</v>
      </c>
      <c r="T51" s="20" t="s">
        <v>91</v>
      </c>
      <c r="U51">
        <f>VLOOKUP(S51,'Mortgage loans to total loans'!$B$2:$M$124,MATCH($U$2,'Mortgage loans to total loans'!$B$1:$M$1,0),FALSE)</f>
        <v>-9.794259018376497</v>
      </c>
      <c r="X51" s="24" t="s">
        <v>106</v>
      </c>
      <c r="Y51" s="24" t="s">
        <v>106</v>
      </c>
      <c r="Z51">
        <f>VLOOKUP(Y51,'GDP per capita'!$A$5:$BP$270,MATCH(2023,'GDP per capita'!$A$4:$BP$4,0),FALSE)</f>
        <v>28111.589476128302</v>
      </c>
    </row>
    <row r="52" spans="4:26" ht="38.25" x14ac:dyDescent="0.45">
      <c r="D52" s="6" t="s">
        <v>27</v>
      </c>
      <c r="E52" s="10" t="s">
        <v>51</v>
      </c>
      <c r="I52" s="6" t="s">
        <v>45</v>
      </c>
      <c r="J52" t="str">
        <f t="shared" si="8"/>
        <v>Pakistan</v>
      </c>
      <c r="K52" t="str">
        <f t="shared" si="9"/>
        <v>Pakistan</v>
      </c>
      <c r="L52" t="str">
        <f t="shared" si="10"/>
        <v>Pakistan</v>
      </c>
      <c r="M52" t="str">
        <f t="shared" si="11"/>
        <v>Pakistan</v>
      </c>
      <c r="N52" t="b">
        <f t="shared" si="12"/>
        <v>0</v>
      </c>
      <c r="O52" t="b">
        <f t="shared" si="13"/>
        <v>0</v>
      </c>
      <c r="P52" t="b">
        <f t="shared" si="14"/>
        <v>0</v>
      </c>
      <c r="Q52" t="b">
        <f t="shared" si="15"/>
        <v>0</v>
      </c>
      <c r="S52" s="20" t="s">
        <v>182</v>
      </c>
      <c r="T52" s="20" t="s">
        <v>182</v>
      </c>
      <c r="U52">
        <f>VLOOKUP(S52,'Mortgage loans to total loans'!$B$2:$M$124,MATCH($U$2,'Mortgage loans to total loans'!$B$1:$M$1,0),FALSE)</f>
        <v>14.832535209047997</v>
      </c>
      <c r="X52" s="24" t="s">
        <v>300</v>
      </c>
      <c r="Y52" s="24" t="s">
        <v>300</v>
      </c>
      <c r="Z52">
        <f>VLOOKUP(Y52,'GDP per capita'!$A$5:$BP$270,MATCH(2023,'GDP per capita'!$A$4:$BP$4,0),FALSE)</f>
        <v>31622.855861820834</v>
      </c>
    </row>
    <row r="53" spans="4:26" x14ac:dyDescent="0.45">
      <c r="D53" s="6" t="s">
        <v>37</v>
      </c>
      <c r="E53" s="7" t="s">
        <v>120</v>
      </c>
      <c r="I53" s="9" t="s">
        <v>32</v>
      </c>
      <c r="J53" t="str">
        <f t="shared" si="8"/>
        <v>Philippines</v>
      </c>
      <c r="K53" t="str">
        <f t="shared" si="9"/>
        <v>Philippines</v>
      </c>
      <c r="L53" t="str">
        <f t="shared" si="10"/>
        <v>Philippines</v>
      </c>
      <c r="M53" t="str">
        <f t="shared" si="11"/>
        <v>Philippines</v>
      </c>
      <c r="N53" t="b">
        <f t="shared" si="12"/>
        <v>0</v>
      </c>
      <c r="O53" t="b">
        <f t="shared" si="13"/>
        <v>0</v>
      </c>
      <c r="P53" t="b">
        <f t="shared" si="14"/>
        <v>0</v>
      </c>
      <c r="Q53" t="b">
        <f t="shared" si="15"/>
        <v>0</v>
      </c>
      <c r="S53" s="20" t="s">
        <v>74</v>
      </c>
      <c r="T53" s="20" t="s">
        <v>74</v>
      </c>
      <c r="U53">
        <f>VLOOKUP(S53,'Mortgage loans to total loans'!$B$2:$M$124,MATCH($U$2,'Mortgage loans to total loans'!$B$1:$M$1,0),FALSE)</f>
        <v>0.62113393935243977</v>
      </c>
      <c r="X53" s="24" t="s">
        <v>10</v>
      </c>
      <c r="Y53" s="24" t="s">
        <v>10</v>
      </c>
      <c r="Z53">
        <f>VLOOKUP(Y53,'GDP per capita'!$A$5:$BP$270,MATCH(2023,'GDP per capita'!$A$4:$BP$4,0),FALSE)</f>
        <v>0</v>
      </c>
    </row>
    <row r="54" spans="4:26" x14ac:dyDescent="0.45">
      <c r="D54" s="6" t="s">
        <v>95</v>
      </c>
      <c r="E54" s="10" t="s">
        <v>138</v>
      </c>
      <c r="I54" s="6" t="s">
        <v>75</v>
      </c>
      <c r="J54" t="str">
        <f t="shared" si="8"/>
        <v>Poland</v>
      </c>
      <c r="K54" t="str">
        <f t="shared" si="9"/>
        <v>Poland</v>
      </c>
      <c r="L54" t="str">
        <f t="shared" si="10"/>
        <v>Poland</v>
      </c>
      <c r="M54" t="str">
        <f t="shared" si="11"/>
        <v>Poland</v>
      </c>
      <c r="N54" t="b">
        <f t="shared" si="12"/>
        <v>0</v>
      </c>
      <c r="O54" t="b">
        <f t="shared" si="13"/>
        <v>0</v>
      </c>
      <c r="P54" t="b">
        <f t="shared" si="14"/>
        <v>0</v>
      </c>
      <c r="Q54" t="b">
        <f t="shared" si="15"/>
        <v>0</v>
      </c>
      <c r="S54" s="20" t="s">
        <v>183</v>
      </c>
      <c r="T54" s="20" t="s">
        <v>183</v>
      </c>
      <c r="U54">
        <f>VLOOKUP(S54,'Mortgage loans to total loans'!$B$2:$M$124,MATCH($U$2,'Mortgage loans to total loans'!$B$1:$M$1,0),FALSE)</f>
        <v>-0.66898349110799105</v>
      </c>
      <c r="X54" s="24" t="s">
        <v>303</v>
      </c>
      <c r="Y54" s="24" t="s">
        <v>303</v>
      </c>
      <c r="Z54">
        <f>VLOOKUP(Y54,'GDP per capita'!$A$5:$BP$270,MATCH(2023,'GDP per capita'!$A$4:$BP$4,0),FALSE)</f>
        <v>32059.722232826298</v>
      </c>
    </row>
    <row r="55" spans="4:26" x14ac:dyDescent="0.45">
      <c r="D55" s="9" t="s">
        <v>94</v>
      </c>
      <c r="E55" s="7" t="s">
        <v>76</v>
      </c>
      <c r="I55" s="6" t="s">
        <v>99</v>
      </c>
      <c r="J55" t="str">
        <f t="shared" si="8"/>
        <v>Portugal</v>
      </c>
      <c r="K55" t="str">
        <f t="shared" si="9"/>
        <v>Portugal</v>
      </c>
      <c r="L55" t="str">
        <f t="shared" si="10"/>
        <v>Portugal</v>
      </c>
      <c r="M55" t="str">
        <f t="shared" si="11"/>
        <v>Portugal</v>
      </c>
      <c r="N55" t="b">
        <f t="shared" si="12"/>
        <v>0</v>
      </c>
      <c r="O55" t="b">
        <f t="shared" si="13"/>
        <v>0</v>
      </c>
      <c r="P55" t="b">
        <f t="shared" si="14"/>
        <v>0</v>
      </c>
      <c r="Q55" t="b">
        <f t="shared" si="15"/>
        <v>0</v>
      </c>
      <c r="S55" s="20" t="s">
        <v>97</v>
      </c>
      <c r="T55" s="20" t="s">
        <v>97</v>
      </c>
      <c r="U55">
        <f>VLOOKUP(S55,'Mortgage loans to total loans'!$B$2:$M$124,MATCH($U$2,'Mortgage loans to total loans'!$B$1:$M$1,0),FALSE)</f>
        <v>16.949097753751701</v>
      </c>
      <c r="X55" s="24" t="s">
        <v>305</v>
      </c>
      <c r="Y55" s="24" t="s">
        <v>305</v>
      </c>
      <c r="Z55">
        <f>VLOOKUP(Y55,'GDP per capita'!$A$5:$BP$270,MATCH(2023,'GDP per capita'!$A$4:$BP$4,0),FALSE)</f>
        <v>86689.208881642524</v>
      </c>
    </row>
    <row r="56" spans="4:26" x14ac:dyDescent="0.45">
      <c r="D56" s="9" t="s">
        <v>78</v>
      </c>
      <c r="E56" s="10" t="s">
        <v>44</v>
      </c>
      <c r="I56" s="6" t="s">
        <v>71</v>
      </c>
      <c r="J56" t="str">
        <f t="shared" si="8"/>
        <v>Romania</v>
      </c>
      <c r="K56" t="str">
        <f t="shared" si="9"/>
        <v>Romania</v>
      </c>
      <c r="L56" t="str">
        <f t="shared" si="10"/>
        <v>Romania</v>
      </c>
      <c r="M56" t="str">
        <f t="shared" si="11"/>
        <v>Romania</v>
      </c>
      <c r="N56" t="b">
        <f t="shared" si="12"/>
        <v>0</v>
      </c>
      <c r="O56" t="b">
        <f t="shared" si="13"/>
        <v>0</v>
      </c>
      <c r="P56" t="b">
        <f t="shared" si="14"/>
        <v>0</v>
      </c>
      <c r="Q56" t="b">
        <f t="shared" si="15"/>
        <v>0</v>
      </c>
      <c r="S56" s="20" t="s">
        <v>126</v>
      </c>
      <c r="T56" s="20" t="s">
        <v>126</v>
      </c>
      <c r="U56">
        <f>VLOOKUP(S56,'Mortgage loans to total loans'!$B$2:$M$124,MATCH($U$2,'Mortgage loans to total loans'!$B$1:$M$1,0),FALSE)</f>
        <v>44.511040250673602</v>
      </c>
      <c r="X56" s="24" t="s">
        <v>109</v>
      </c>
      <c r="Y56" s="24" t="s">
        <v>109</v>
      </c>
      <c r="Z56">
        <f>VLOOKUP(Y56,'GDP per capita'!$A$5:$BP$270,MATCH(2023,'GDP per capita'!$A$4:$BP$4,0),FALSE)</f>
        <v>57065.87109375</v>
      </c>
    </row>
    <row r="57" spans="4:26" x14ac:dyDescent="0.45">
      <c r="D57" s="9" t="s">
        <v>72</v>
      </c>
      <c r="E57" s="7" t="s">
        <v>58</v>
      </c>
      <c r="I57" s="9" t="s">
        <v>48</v>
      </c>
      <c r="J57" t="str">
        <f t="shared" si="8"/>
        <v>Russia</v>
      </c>
      <c r="K57" t="str">
        <f t="shared" si="9"/>
        <v>Russia</v>
      </c>
      <c r="L57" t="str">
        <f t="shared" si="10"/>
        <v>Russia</v>
      </c>
      <c r="M57" t="str">
        <f t="shared" si="11"/>
        <v>Russia</v>
      </c>
      <c r="N57" t="b">
        <f t="shared" si="12"/>
        <v>0</v>
      </c>
      <c r="O57" t="b">
        <f t="shared" si="13"/>
        <v>0</v>
      </c>
      <c r="P57" t="b">
        <f t="shared" si="14"/>
        <v>0</v>
      </c>
      <c r="Q57" t="b">
        <f t="shared" si="15"/>
        <v>0</v>
      </c>
      <c r="S57" s="20" t="s">
        <v>83</v>
      </c>
      <c r="T57" s="20" t="s">
        <v>83</v>
      </c>
      <c r="U57">
        <f>VLOOKUP(S57,'Mortgage loans to total loans'!$B$2:$M$124,MATCH($U$2,'Mortgage loans to total loans'!$B$1:$M$1,0),FALSE)</f>
        <v>5.3404239456833995</v>
      </c>
      <c r="X57" s="24" t="s">
        <v>77</v>
      </c>
      <c r="Y57" s="24" t="s">
        <v>308</v>
      </c>
      <c r="Z57">
        <f>VLOOKUP(Y57,'GDP per capita'!$A$5:$BP$270,MATCH(2023,'GDP per capita'!$A$4:$BP$4,0),FALSE)</f>
        <v>53079.893609980725</v>
      </c>
    </row>
    <row r="58" spans="4:26" x14ac:dyDescent="0.45">
      <c r="D58" s="9" t="s">
        <v>130</v>
      </c>
      <c r="E58" s="10" t="s">
        <v>86</v>
      </c>
      <c r="I58" s="6" t="s">
        <v>133</v>
      </c>
      <c r="J58" t="str">
        <f t="shared" si="8"/>
        <v>Saudi Arabia</v>
      </c>
      <c r="K58" t="str">
        <f t="shared" si="9"/>
        <v>Saudi Arabia</v>
      </c>
      <c r="L58" t="str">
        <f t="shared" si="10"/>
        <v>Saudi Arabia</v>
      </c>
      <c r="M58" t="str">
        <f t="shared" si="11"/>
        <v>Saudi Arabia</v>
      </c>
      <c r="N58" t="b">
        <f t="shared" si="12"/>
        <v>0</v>
      </c>
      <c r="O58" t="b">
        <f t="shared" si="13"/>
        <v>0</v>
      </c>
      <c r="P58" t="b">
        <f t="shared" si="14"/>
        <v>0</v>
      </c>
      <c r="Q58" t="b">
        <f t="shared" si="15"/>
        <v>0</v>
      </c>
      <c r="S58" s="20" t="s">
        <v>27</v>
      </c>
      <c r="T58" s="20" t="s">
        <v>27</v>
      </c>
      <c r="U58">
        <f>VLOOKUP(S58,'Mortgage loans to total loans'!$B$2:$M$124,MATCH($U$2,'Mortgage loans to total loans'!$B$1:$M$1,0),FALSE)</f>
        <v>3.5127022734647397</v>
      </c>
      <c r="X58" s="24" t="s">
        <v>107</v>
      </c>
      <c r="Y58" s="24" t="s">
        <v>107</v>
      </c>
      <c r="Z58">
        <f>VLOOKUP(Y58,'GDP per capita'!$A$5:$BP$270,MATCH(2023,'GDP per capita'!$A$4:$BP$4,0),FALSE)</f>
        <v>69027.094569154477</v>
      </c>
    </row>
    <row r="59" spans="4:26" x14ac:dyDescent="0.45">
      <c r="D59" s="9" t="s">
        <v>36</v>
      </c>
      <c r="E59" s="7" t="s">
        <v>87</v>
      </c>
      <c r="I59" s="6" t="s">
        <v>85</v>
      </c>
      <c r="J59" t="str">
        <f t="shared" si="8"/>
        <v>Slovakia</v>
      </c>
      <c r="K59" t="str">
        <f t="shared" si="9"/>
        <v>Slovakia</v>
      </c>
      <c r="L59" t="str">
        <f t="shared" si="10"/>
        <v>Slovakia</v>
      </c>
      <c r="M59" t="str">
        <f t="shared" si="11"/>
        <v>Slovakia</v>
      </c>
      <c r="N59" t="b">
        <f t="shared" si="12"/>
        <v>0</v>
      </c>
      <c r="O59" t="b">
        <f t="shared" si="13"/>
        <v>0</v>
      </c>
      <c r="P59" t="b">
        <f t="shared" si="14"/>
        <v>0</v>
      </c>
      <c r="Q59" t="b">
        <f t="shared" si="15"/>
        <v>0</v>
      </c>
      <c r="S59" s="20" t="s">
        <v>94</v>
      </c>
      <c r="T59" s="20" t="s">
        <v>94</v>
      </c>
      <c r="U59">
        <f>VLOOKUP(S59,'Mortgage loans to total loans'!$B$2:$M$124,MATCH($U$2,'Mortgage loans to total loans'!$B$1:$M$1,0),FALSE)</f>
        <v>-26.954182803468598</v>
      </c>
      <c r="X59" s="24" t="s">
        <v>173</v>
      </c>
      <c r="Y59" s="24" t="s">
        <v>173</v>
      </c>
      <c r="Z59">
        <f>VLOOKUP(Y59,'GDP per capita'!$A$5:$BP$270,MATCH(2023,'GDP per capita'!$A$4:$BP$4,0),FALSE)</f>
        <v>7103.6910898466012</v>
      </c>
    </row>
    <row r="60" spans="4:26" x14ac:dyDescent="0.45">
      <c r="D60" s="9" t="s">
        <v>100</v>
      </c>
      <c r="E60" s="10" t="s">
        <v>93</v>
      </c>
      <c r="I60" s="6" t="s">
        <v>73</v>
      </c>
      <c r="J60" t="str">
        <f t="shared" si="8"/>
        <v>Slovenia</v>
      </c>
      <c r="K60" t="str">
        <f t="shared" si="9"/>
        <v>Slovenia</v>
      </c>
      <c r="L60" t="str">
        <f t="shared" si="10"/>
        <v>Slovenia</v>
      </c>
      <c r="M60" t="str">
        <f t="shared" si="11"/>
        <v>Slovenia</v>
      </c>
      <c r="N60" t="b">
        <f t="shared" si="12"/>
        <v>0</v>
      </c>
      <c r="O60" t="b">
        <f t="shared" si="13"/>
        <v>0</v>
      </c>
      <c r="P60" t="b">
        <f t="shared" si="14"/>
        <v>0</v>
      </c>
      <c r="Q60" t="b">
        <f t="shared" si="15"/>
        <v>0</v>
      </c>
      <c r="S60" s="20" t="s">
        <v>78</v>
      </c>
      <c r="T60" s="20" t="s">
        <v>78</v>
      </c>
      <c r="U60">
        <f>VLOOKUP(S60,'Mortgage loans to total loans'!$B$2:$M$124,MATCH($U$2,'Mortgage loans to total loans'!$B$1:$M$1,0),FALSE)</f>
        <v>5.113768780534599</v>
      </c>
      <c r="X60" s="24" t="s">
        <v>174</v>
      </c>
      <c r="Y60" s="24" t="s">
        <v>174</v>
      </c>
      <c r="Z60">
        <f>VLOOKUP(Y60,'GDP per capita'!$A$5:$BP$270,MATCH(2023,'GDP per capita'!$A$4:$BP$4,0),FALSE)</f>
        <v>19333.764605872238</v>
      </c>
    </row>
    <row r="61" spans="4:26" x14ac:dyDescent="0.45">
      <c r="D61" s="9" t="s">
        <v>62</v>
      </c>
      <c r="E61" s="7" t="s">
        <v>24</v>
      </c>
      <c r="I61" s="9" t="s">
        <v>132</v>
      </c>
      <c r="J61" t="str">
        <f t="shared" si="8"/>
        <v>South Africa</v>
      </c>
      <c r="K61" t="str">
        <f t="shared" si="9"/>
        <v>South Africa</v>
      </c>
      <c r="L61" t="str">
        <f t="shared" si="10"/>
        <v>South Africa</v>
      </c>
      <c r="M61" t="str">
        <f t="shared" si="11"/>
        <v>South Africa</v>
      </c>
      <c r="N61" t="b">
        <f t="shared" si="12"/>
        <v>0</v>
      </c>
      <c r="O61" t="b">
        <f t="shared" si="13"/>
        <v>0</v>
      </c>
      <c r="P61" t="b">
        <f t="shared" si="14"/>
        <v>0</v>
      </c>
      <c r="Q61" t="b">
        <f t="shared" si="15"/>
        <v>0</v>
      </c>
      <c r="S61" s="20" t="s">
        <v>72</v>
      </c>
      <c r="T61" s="20" t="s">
        <v>72</v>
      </c>
      <c r="U61">
        <f>VLOOKUP(S61,'Mortgage loans to total loans'!$B$2:$M$124,MATCH($U$2,'Mortgage loans to total loans'!$B$1:$M$1,0),FALSE)</f>
        <v>3.4651399721463996</v>
      </c>
      <c r="X61" s="24" t="s">
        <v>124</v>
      </c>
      <c r="Y61" s="24" t="s">
        <v>124</v>
      </c>
      <c r="Z61">
        <f>VLOOKUP(Y61,'GDP per capita'!$A$5:$BP$270,MATCH(2023,'GDP per capita'!$A$4:$BP$4,0),FALSE)</f>
        <v>73546.888833711448</v>
      </c>
    </row>
    <row r="62" spans="4:26" x14ac:dyDescent="0.45">
      <c r="D62" s="6" t="s">
        <v>21</v>
      </c>
      <c r="E62" s="10" t="s">
        <v>119</v>
      </c>
      <c r="I62" s="6" t="s">
        <v>53</v>
      </c>
      <c r="J62" t="str">
        <f t="shared" si="8"/>
        <v>South Korea</v>
      </c>
      <c r="K62" t="str">
        <f t="shared" si="9"/>
        <v>South Korea</v>
      </c>
      <c r="L62" t="str">
        <f t="shared" si="10"/>
        <v>South Korea</v>
      </c>
      <c r="M62" t="str">
        <f t="shared" si="11"/>
        <v>South Korea</v>
      </c>
      <c r="N62" t="b">
        <f t="shared" si="12"/>
        <v>0</v>
      </c>
      <c r="O62" t="b">
        <f t="shared" si="13"/>
        <v>0</v>
      </c>
      <c r="P62" t="b">
        <f t="shared" si="14"/>
        <v>0</v>
      </c>
      <c r="Q62" t="b">
        <f t="shared" si="15"/>
        <v>0</v>
      </c>
      <c r="S62" s="20" t="s">
        <v>100</v>
      </c>
      <c r="T62" s="20" t="s">
        <v>100</v>
      </c>
      <c r="U62">
        <f>VLOOKUP(S62,'Mortgage loans to total loans'!$B$2:$M$124,MATCH($U$2,'Mortgage loans to total loans'!$B$1:$M$1,0),FALSE)</f>
        <v>2.5799772897566005</v>
      </c>
      <c r="X62" s="24" t="s">
        <v>55</v>
      </c>
      <c r="Y62" s="24" t="s">
        <v>55</v>
      </c>
      <c r="Z62">
        <f>VLOOKUP(Y62,'GDP per capita'!$A$5:$BP$270,MATCH(2023,'GDP per capita'!$A$4:$BP$4,0),FALSE)</f>
        <v>25624.009772421818</v>
      </c>
    </row>
    <row r="63" spans="4:26" ht="25.5" x14ac:dyDescent="0.45">
      <c r="D63" s="6" t="s">
        <v>51</v>
      </c>
      <c r="E63" s="7" t="s">
        <v>33</v>
      </c>
      <c r="I63" s="6" t="s">
        <v>89</v>
      </c>
      <c r="J63" t="str">
        <f t="shared" si="8"/>
        <v>Spain</v>
      </c>
      <c r="K63" t="str">
        <f t="shared" si="9"/>
        <v>Spain</v>
      </c>
      <c r="L63" t="str">
        <f t="shared" si="10"/>
        <v>Spain</v>
      </c>
      <c r="M63" t="str">
        <f t="shared" si="11"/>
        <v>Spain</v>
      </c>
      <c r="N63" t="b">
        <f t="shared" si="12"/>
        <v>0</v>
      </c>
      <c r="O63" t="b">
        <f t="shared" si="13"/>
        <v>0</v>
      </c>
      <c r="P63" t="b">
        <f t="shared" si="14"/>
        <v>0</v>
      </c>
      <c r="Q63" t="b">
        <f t="shared" si="15"/>
        <v>0</v>
      </c>
      <c r="S63" s="20" t="s">
        <v>184</v>
      </c>
      <c r="T63" s="9" t="s">
        <v>62</v>
      </c>
      <c r="U63">
        <f>VLOOKUP(S63,'Mortgage loans to total loans'!$B$2:$M$124,MATCH($U$2,'Mortgage loans to total loans'!$B$1:$M$1,0),FALSE)</f>
        <v>9.6022986426431789</v>
      </c>
      <c r="X63" s="24" t="s">
        <v>28</v>
      </c>
      <c r="Y63" s="24" t="s">
        <v>28</v>
      </c>
      <c r="Z63">
        <f>VLOOKUP(Y63,'GDP per capita'!$A$5:$BP$270,MATCH(2023,'GDP per capita'!$A$4:$BP$4,0),FALSE)</f>
        <v>16824.487903298697</v>
      </c>
    </row>
    <row r="64" spans="4:26" x14ac:dyDescent="0.45">
      <c r="D64" s="9" t="s">
        <v>120</v>
      </c>
      <c r="E64" s="10" t="s">
        <v>42</v>
      </c>
      <c r="I64" s="6" t="s">
        <v>49</v>
      </c>
      <c r="J64" t="str">
        <f t="shared" si="8"/>
        <v>Sri Lanka</v>
      </c>
      <c r="K64" t="str">
        <f t="shared" si="9"/>
        <v>Sri Lanka</v>
      </c>
      <c r="L64" t="str">
        <f t="shared" si="10"/>
        <v>Sri Lanka</v>
      </c>
      <c r="M64" t="str">
        <f t="shared" si="11"/>
        <v>Sri Lanka</v>
      </c>
      <c r="N64" t="b">
        <f t="shared" si="12"/>
        <v>0</v>
      </c>
      <c r="O64" t="b">
        <f t="shared" si="13"/>
        <v>0</v>
      </c>
      <c r="P64" t="b">
        <f t="shared" si="14"/>
        <v>0</v>
      </c>
      <c r="Q64" t="b">
        <f t="shared" si="15"/>
        <v>0</v>
      </c>
      <c r="S64" s="20" t="s">
        <v>21</v>
      </c>
      <c r="T64" s="20" t="s">
        <v>21</v>
      </c>
      <c r="U64">
        <f>VLOOKUP(S64,'Mortgage loans to total loans'!$B$2:$M$124,MATCH($U$2,'Mortgage loans to total loans'!$B$1:$M$1,0),FALSE)</f>
        <v>-2.0514162984852198</v>
      </c>
      <c r="X64" s="24" t="s">
        <v>316</v>
      </c>
      <c r="Y64" s="24" t="s">
        <v>316</v>
      </c>
      <c r="Z64">
        <f>VLOOKUP(Y64,'GDP per capita'!$A$5:$BP$270,MATCH(2023,'GDP per capita'!$A$4:$BP$4,0),FALSE)</f>
        <v>21258.247836977527</v>
      </c>
    </row>
    <row r="65" spans="4:26" x14ac:dyDescent="0.45">
      <c r="D65" s="9" t="s">
        <v>76</v>
      </c>
      <c r="E65" s="7" t="s">
        <v>47</v>
      </c>
      <c r="I65" s="9" t="s">
        <v>90</v>
      </c>
      <c r="J65" t="str">
        <f t="shared" si="8"/>
        <v>Sweden</v>
      </c>
      <c r="K65" t="str">
        <f t="shared" si="9"/>
        <v>Sweden</v>
      </c>
      <c r="L65" t="str">
        <f t="shared" si="10"/>
        <v>Sweden</v>
      </c>
      <c r="M65" t="str">
        <f t="shared" si="11"/>
        <v>Sweden</v>
      </c>
      <c r="N65" t="b">
        <f t="shared" si="12"/>
        <v>0</v>
      </c>
      <c r="O65" t="b">
        <f t="shared" si="13"/>
        <v>0</v>
      </c>
      <c r="P65" t="b">
        <f t="shared" si="14"/>
        <v>0</v>
      </c>
      <c r="Q65" t="b">
        <f t="shared" si="15"/>
        <v>0</v>
      </c>
      <c r="S65" s="20" t="s">
        <v>185</v>
      </c>
      <c r="T65" s="6" t="s">
        <v>53</v>
      </c>
      <c r="U65">
        <f>VLOOKUP(S65,'Mortgage loans to total loans'!$B$2:$M$124,MATCH($U$2,'Mortgage loans to total loans'!$B$1:$M$1,0),FALSE)</f>
        <v>-2.5042474799894983</v>
      </c>
      <c r="X65" s="24" t="s">
        <v>318</v>
      </c>
      <c r="Y65" s="24" t="s">
        <v>318</v>
      </c>
      <c r="Z65">
        <f>VLOOKUP(Y65,'GDP per capita'!$A$5:$BP$270,MATCH(2023,'GDP per capita'!$A$4:$BP$4,0),FALSE)</f>
        <v>12987.472532659747</v>
      </c>
    </row>
    <row r="66" spans="4:26" ht="25.5" x14ac:dyDescent="0.45">
      <c r="D66" s="9" t="s">
        <v>44</v>
      </c>
      <c r="E66" s="10" t="s">
        <v>40</v>
      </c>
      <c r="I66" s="9" t="s">
        <v>96</v>
      </c>
      <c r="J66" t="str">
        <f t="shared" si="8"/>
        <v>Switzerland</v>
      </c>
      <c r="K66" t="str">
        <f t="shared" si="9"/>
        <v>Switzerland</v>
      </c>
      <c r="L66" t="str">
        <f t="shared" si="10"/>
        <v>Switzerland</v>
      </c>
      <c r="M66" t="str">
        <f t="shared" si="11"/>
        <v>Switzerland</v>
      </c>
      <c r="N66" t="b">
        <f t="shared" si="12"/>
        <v>0</v>
      </c>
      <c r="O66" t="b">
        <f t="shared" si="13"/>
        <v>0</v>
      </c>
      <c r="P66" t="b">
        <f t="shared" si="14"/>
        <v>0</v>
      </c>
      <c r="Q66" t="b">
        <f t="shared" si="15"/>
        <v>0</v>
      </c>
      <c r="S66" s="20" t="s">
        <v>186</v>
      </c>
      <c r="T66" s="6" t="s">
        <v>51</v>
      </c>
      <c r="U66">
        <f>VLOOKUP(S66,'Mortgage loans to total loans'!$B$2:$M$124,MATCH($U$2,'Mortgage loans to total loans'!$B$1:$M$1,0),FALSE)</f>
        <v>6.5260371706116702</v>
      </c>
      <c r="X66" s="24" t="s">
        <v>320</v>
      </c>
      <c r="Y66" s="24" t="s">
        <v>320</v>
      </c>
      <c r="Z66">
        <f>VLOOKUP(Y66,'GDP per capita'!$A$5:$BP$270,MATCH(2023,'GDP per capita'!$A$4:$BP$4,0),FALSE)</f>
        <v>25059.838417222691</v>
      </c>
    </row>
    <row r="67" spans="4:26" x14ac:dyDescent="0.45">
      <c r="D67" s="6" t="s">
        <v>127</v>
      </c>
      <c r="E67" s="7" t="s">
        <v>121</v>
      </c>
      <c r="I67" s="6" t="s">
        <v>35</v>
      </c>
      <c r="J67" t="str">
        <f t="shared" ref="J67:J98" si="16">VLOOKUP(I67,$D$3:$D$129,1,FALSE)</f>
        <v>Thailand</v>
      </c>
      <c r="K67" t="str">
        <f t="shared" ref="K67:K98" si="17">VLOOKUP(I67,$E$3:$E$106,1,FALSE)</f>
        <v>Thailand</v>
      </c>
      <c r="L67" t="str">
        <f t="shared" ref="L67:L98" si="18">VLOOKUP(I67,$T$3:$T$125,1,FALSE)</f>
        <v>Thailand</v>
      </c>
      <c r="M67" t="str">
        <f t="shared" ref="M67:M98" si="19">VLOOKUP(I67,$X$3:$X$268,1,FALSE)</f>
        <v>Thailand</v>
      </c>
      <c r="N67" t="b">
        <f t="shared" ref="N67:N98" si="20">ISERROR(J67)</f>
        <v>0</v>
      </c>
      <c r="O67" t="b">
        <f t="shared" ref="O67:O98" si="21">ISERROR(K67)</f>
        <v>0</v>
      </c>
      <c r="P67" t="b">
        <f t="shared" ref="P67:P98" si="22">ISERROR(L67)</f>
        <v>0</v>
      </c>
      <c r="Q67" t="b">
        <f t="shared" ref="Q67:Q98" si="23">ISERROR(M67)</f>
        <v>0</v>
      </c>
      <c r="S67" s="20" t="s">
        <v>187</v>
      </c>
      <c r="T67" s="20" t="s">
        <v>187</v>
      </c>
      <c r="U67">
        <f>VLOOKUP(S67,'Mortgage loans to total loans'!$B$2:$M$124,MATCH($U$2,'Mortgage loans to total loans'!$B$1:$M$1,0),FALSE)</f>
        <v>1.7986588694272694</v>
      </c>
      <c r="X67" s="24" t="s">
        <v>322</v>
      </c>
      <c r="Y67" s="24" t="s">
        <v>322</v>
      </c>
      <c r="Z67">
        <f>VLOOKUP(Y67,'GDP per capita'!$A$5:$BP$270,MATCH(2023,'GDP per capita'!$A$4:$BP$4,0),FALSE)</f>
        <v>27223.549850676391</v>
      </c>
    </row>
    <row r="68" spans="4:26" x14ac:dyDescent="0.45">
      <c r="D68" s="9" t="s">
        <v>58</v>
      </c>
      <c r="E68" s="10" t="s">
        <v>110</v>
      </c>
      <c r="I68" s="9" t="s">
        <v>112</v>
      </c>
      <c r="J68" t="str">
        <f t="shared" si="16"/>
        <v>Turkey</v>
      </c>
      <c r="K68" t="str">
        <f t="shared" si="17"/>
        <v>Turkey</v>
      </c>
      <c r="L68" t="str">
        <f t="shared" si="18"/>
        <v>Turkey</v>
      </c>
      <c r="M68" t="str">
        <f t="shared" si="19"/>
        <v>Turkey</v>
      </c>
      <c r="N68" t="b">
        <f t="shared" si="20"/>
        <v>0</v>
      </c>
      <c r="O68" t="b">
        <f t="shared" si="21"/>
        <v>0</v>
      </c>
      <c r="P68" t="b">
        <f t="shared" si="22"/>
        <v>0</v>
      </c>
      <c r="Q68" t="b">
        <f t="shared" si="23"/>
        <v>0</v>
      </c>
      <c r="S68" s="20" t="s">
        <v>76</v>
      </c>
      <c r="T68" s="20" t="s">
        <v>76</v>
      </c>
      <c r="U68">
        <f>VLOOKUP(S68,'Mortgage loans to total loans'!$B$2:$M$124,MATCH($U$2,'Mortgage loans to total loans'!$B$1:$M$1,0),FALSE)</f>
        <v>4.9911497104590019</v>
      </c>
      <c r="X68" s="24" t="s">
        <v>324</v>
      </c>
      <c r="Y68" s="24" t="s">
        <v>324</v>
      </c>
      <c r="Z68">
        <f>VLOOKUP(Y68,'GDP per capita'!$A$5:$BP$270,MATCH(2023,'GDP per capita'!$A$4:$BP$4,0),FALSE)</f>
        <v>48732.141562292156</v>
      </c>
    </row>
    <row r="69" spans="4:26" x14ac:dyDescent="0.45">
      <c r="D69" s="9" t="s">
        <v>86</v>
      </c>
      <c r="E69" s="7" t="s">
        <v>46</v>
      </c>
      <c r="I69" s="9" t="s">
        <v>18</v>
      </c>
      <c r="J69" t="str">
        <f t="shared" si="16"/>
        <v>Ukraine</v>
      </c>
      <c r="K69" t="str">
        <f t="shared" si="17"/>
        <v>Ukraine</v>
      </c>
      <c r="L69" t="str">
        <f t="shared" si="18"/>
        <v>Ukraine</v>
      </c>
      <c r="M69" t="str">
        <f t="shared" si="19"/>
        <v>Ukraine</v>
      </c>
      <c r="N69" t="b">
        <f t="shared" si="20"/>
        <v>0</v>
      </c>
      <c r="O69" t="b">
        <f t="shared" si="21"/>
        <v>0</v>
      </c>
      <c r="P69" t="b">
        <f t="shared" si="22"/>
        <v>0</v>
      </c>
      <c r="Q69" t="b">
        <f t="shared" si="23"/>
        <v>0</v>
      </c>
      <c r="S69" s="20" t="s">
        <v>188</v>
      </c>
      <c r="T69" s="20" t="s">
        <v>188</v>
      </c>
      <c r="U69">
        <f>VLOOKUP(S69,'Mortgage loans to total loans'!$B$2:$M$124,MATCH($U$2,'Mortgage loans to total loans'!$B$1:$M$1,0),FALSE)</f>
        <v>2.2448978159388293</v>
      </c>
      <c r="X69" s="24" t="s">
        <v>59</v>
      </c>
      <c r="Y69" s="24" t="s">
        <v>59</v>
      </c>
      <c r="Z69">
        <f>VLOOKUP(Y69,'GDP per capita'!$A$5:$BP$270,MATCH(2023,'GDP per capita'!$A$4:$BP$4,0),FALSE)</f>
        <v>16062.016364834086</v>
      </c>
    </row>
    <row r="70" spans="4:26" x14ac:dyDescent="0.45">
      <c r="D70" s="6" t="s">
        <v>17</v>
      </c>
      <c r="E70" s="10" t="s">
        <v>105</v>
      </c>
      <c r="I70" s="9" t="s">
        <v>116</v>
      </c>
      <c r="J70" t="str">
        <f t="shared" si="16"/>
        <v>United Arab Emirates</v>
      </c>
      <c r="K70" t="str">
        <f t="shared" si="17"/>
        <v>United Arab Emirates</v>
      </c>
      <c r="L70" t="str">
        <f t="shared" si="18"/>
        <v>United Arab Emirates</v>
      </c>
      <c r="M70" t="str">
        <f t="shared" si="19"/>
        <v>United Arab Emirates</v>
      </c>
      <c r="N70" t="b">
        <f t="shared" si="20"/>
        <v>0</v>
      </c>
      <c r="O70" t="b">
        <f t="shared" si="21"/>
        <v>0</v>
      </c>
      <c r="P70" t="b">
        <f t="shared" si="22"/>
        <v>0</v>
      </c>
      <c r="Q70" t="b">
        <f t="shared" si="23"/>
        <v>0</v>
      </c>
      <c r="S70" s="20" t="s">
        <v>58</v>
      </c>
      <c r="T70" s="20" t="s">
        <v>58</v>
      </c>
      <c r="U70">
        <f>VLOOKUP(S70,'Mortgage loans to total loans'!$B$2:$M$124,MATCH($U$2,'Mortgage loans to total loans'!$B$1:$M$1,0),FALSE)</f>
        <v>-9.6392014512730011</v>
      </c>
      <c r="X70" s="24" t="s">
        <v>327</v>
      </c>
      <c r="Y70" s="24" t="s">
        <v>327</v>
      </c>
      <c r="Z70">
        <f>VLOOKUP(Y70,'GDP per capita'!$A$5:$BP$270,MATCH(2023,'GDP per capita'!$A$4:$BP$4,0),FALSE)</f>
        <v>18524.557219703071</v>
      </c>
    </row>
    <row r="71" spans="4:26" x14ac:dyDescent="0.45">
      <c r="D71" s="6" t="s">
        <v>87</v>
      </c>
      <c r="E71" s="7" t="s">
        <v>134</v>
      </c>
      <c r="I71" s="9" t="s">
        <v>92</v>
      </c>
      <c r="J71" t="str">
        <f t="shared" si="16"/>
        <v>United Kingdom</v>
      </c>
      <c r="K71" t="str">
        <f t="shared" si="17"/>
        <v>United Kingdom</v>
      </c>
      <c r="L71" t="str">
        <f t="shared" si="18"/>
        <v>United Kingdom</v>
      </c>
      <c r="M71" t="str">
        <f t="shared" si="19"/>
        <v>United Kingdom</v>
      </c>
      <c r="N71" t="b">
        <f t="shared" si="20"/>
        <v>0</v>
      </c>
      <c r="O71" t="b">
        <f t="shared" si="21"/>
        <v>0</v>
      </c>
      <c r="P71" t="b">
        <f t="shared" si="22"/>
        <v>0</v>
      </c>
      <c r="Q71" t="b">
        <f t="shared" si="23"/>
        <v>0</v>
      </c>
      <c r="S71" s="20" t="s">
        <v>86</v>
      </c>
      <c r="T71" s="20" t="s">
        <v>86</v>
      </c>
      <c r="U71">
        <f>VLOOKUP(S71,'Mortgage loans to total loans'!$B$2:$M$124,MATCH($U$2,'Mortgage loans to total loans'!$B$1:$M$1,0),FALSE)</f>
        <v>6.2303651903020807</v>
      </c>
      <c r="X71" s="24" t="s">
        <v>329</v>
      </c>
      <c r="Y71" s="24" t="s">
        <v>329</v>
      </c>
      <c r="Z71">
        <f>VLOOKUP(Y71,'GDP per capita'!$A$5:$BP$270,MATCH(2023,'GDP per capita'!$A$4:$BP$4,0),FALSE)</f>
        <v>61385.216828871431</v>
      </c>
    </row>
    <row r="72" spans="4:26" x14ac:dyDescent="0.45">
      <c r="D72" s="6" t="s">
        <v>93</v>
      </c>
      <c r="E72" s="10" t="s">
        <v>45</v>
      </c>
      <c r="I72" s="6" t="s">
        <v>131</v>
      </c>
      <c r="J72" t="str">
        <f t="shared" si="16"/>
        <v>United States</v>
      </c>
      <c r="K72" t="str">
        <f t="shared" si="17"/>
        <v>United States</v>
      </c>
      <c r="L72" t="str">
        <f t="shared" si="18"/>
        <v>United States</v>
      </c>
      <c r="M72" t="str">
        <f t="shared" si="19"/>
        <v>United States</v>
      </c>
      <c r="N72" t="b">
        <f t="shared" si="20"/>
        <v>0</v>
      </c>
      <c r="O72" t="b">
        <f t="shared" si="21"/>
        <v>0</v>
      </c>
      <c r="P72" t="b">
        <f t="shared" si="22"/>
        <v>0</v>
      </c>
      <c r="Q72" t="b">
        <f t="shared" si="23"/>
        <v>0</v>
      </c>
      <c r="S72" s="20" t="s">
        <v>189</v>
      </c>
      <c r="T72" s="20" t="s">
        <v>189</v>
      </c>
      <c r="U72">
        <f>VLOOKUP(S72,'Mortgage loans to total loans'!$B$2:$M$124,MATCH($U$2,'Mortgage loans to total loans'!$B$1:$M$1,0),FALSE)</f>
        <v>0.27384807448837001</v>
      </c>
      <c r="X72" s="24" t="s">
        <v>331</v>
      </c>
      <c r="Y72" s="24" t="s">
        <v>331</v>
      </c>
      <c r="Z72">
        <f>VLOOKUP(Y72,'GDP per capita'!$A$5:$BP$270,MATCH(2023,'GDP per capita'!$A$4:$BP$4,0),FALSE)</f>
        <v>0</v>
      </c>
    </row>
    <row r="73" spans="4:26" x14ac:dyDescent="0.45">
      <c r="D73" s="9" t="s">
        <v>24</v>
      </c>
      <c r="E73" s="7" t="s">
        <v>103</v>
      </c>
      <c r="I73" s="6" t="s">
        <v>61</v>
      </c>
      <c r="J73" t="str">
        <f t="shared" si="16"/>
        <v>Uruguay</v>
      </c>
      <c r="K73" t="str">
        <f t="shared" si="17"/>
        <v>Uruguay</v>
      </c>
      <c r="L73" t="str">
        <f t="shared" si="18"/>
        <v>Uruguay</v>
      </c>
      <c r="M73" t="str">
        <f t="shared" si="19"/>
        <v>Uruguay</v>
      </c>
      <c r="N73" t="b">
        <f t="shared" si="20"/>
        <v>0</v>
      </c>
      <c r="O73" t="b">
        <f t="shared" si="21"/>
        <v>0</v>
      </c>
      <c r="P73" t="b">
        <f t="shared" si="22"/>
        <v>0</v>
      </c>
      <c r="Q73" t="b">
        <f t="shared" si="23"/>
        <v>0</v>
      </c>
      <c r="S73" s="20" t="s">
        <v>190</v>
      </c>
      <c r="T73" s="20" t="s">
        <v>190</v>
      </c>
      <c r="U73">
        <f>VLOOKUP(S73,'Mortgage loans to total loans'!$B$2:$M$124,MATCH($U$2,'Mortgage loans to total loans'!$B$1:$M$1,0),FALSE)</f>
        <v>-0.58952155968054987</v>
      </c>
      <c r="X73" s="24" t="s">
        <v>89</v>
      </c>
      <c r="Y73" s="24" t="s">
        <v>89</v>
      </c>
      <c r="Z73">
        <f>VLOOKUP(Y73,'GDP per capita'!$A$5:$BP$270,MATCH(2023,'GDP per capita'!$A$4:$BP$4,0),FALSE)</f>
        <v>53092.312438370587</v>
      </c>
    </row>
    <row r="74" spans="4:26" x14ac:dyDescent="0.45">
      <c r="D74" s="6" t="s">
        <v>119</v>
      </c>
      <c r="E74" s="10" t="s">
        <v>64</v>
      </c>
      <c r="I74" s="6" t="s">
        <v>39</v>
      </c>
      <c r="J74" t="str">
        <f t="shared" si="16"/>
        <v>Uzbekistan</v>
      </c>
      <c r="K74" t="str">
        <f t="shared" si="17"/>
        <v>Uzbekistan</v>
      </c>
      <c r="L74" t="str">
        <f t="shared" si="18"/>
        <v>Uzbekistan</v>
      </c>
      <c r="M74" t="str">
        <f t="shared" si="19"/>
        <v>Uzbekistan</v>
      </c>
      <c r="N74" t="b">
        <f t="shared" si="20"/>
        <v>0</v>
      </c>
      <c r="O74" t="b">
        <f t="shared" si="21"/>
        <v>0</v>
      </c>
      <c r="P74" t="b">
        <f t="shared" si="22"/>
        <v>0</v>
      </c>
      <c r="Q74" t="b">
        <f t="shared" si="23"/>
        <v>0</v>
      </c>
      <c r="S74" s="20" t="s">
        <v>87</v>
      </c>
      <c r="T74" s="20" t="s">
        <v>87</v>
      </c>
      <c r="U74">
        <f>VLOOKUP(S74,'Mortgage loans to total loans'!$B$2:$M$124,MATCH($U$2,'Mortgage loans to total loans'!$B$1:$M$1,0),FALSE)</f>
        <v>37.754680329364597</v>
      </c>
      <c r="X74" s="24" t="s">
        <v>67</v>
      </c>
      <c r="Y74" s="24" t="s">
        <v>67</v>
      </c>
      <c r="Z74">
        <f>VLOOKUP(Y74,'GDP per capita'!$A$5:$BP$270,MATCH(2023,'GDP per capita'!$A$4:$BP$4,0),FALSE)</f>
        <v>46669.287987602889</v>
      </c>
    </row>
    <row r="75" spans="4:26" x14ac:dyDescent="0.45">
      <c r="D75" s="6" t="s">
        <v>33</v>
      </c>
      <c r="E75" s="7" t="s">
        <v>25</v>
      </c>
      <c r="I75" s="6" t="s">
        <v>51</v>
      </c>
      <c r="J75" t="str">
        <f t="shared" si="16"/>
        <v>Kosovo (Disputed Territory)</v>
      </c>
      <c r="K75" t="str">
        <f t="shared" si="17"/>
        <v>Kosovo (Disputed Territory)</v>
      </c>
      <c r="L75" t="str">
        <f t="shared" si="18"/>
        <v>Kosovo (Disputed Territory)</v>
      </c>
      <c r="M75" t="e">
        <f t="shared" si="19"/>
        <v>#N/A</v>
      </c>
      <c r="N75" t="b">
        <f t="shared" si="20"/>
        <v>0</v>
      </c>
      <c r="O75" t="b">
        <f t="shared" si="21"/>
        <v>0</v>
      </c>
      <c r="P75" t="b">
        <f t="shared" si="22"/>
        <v>0</v>
      </c>
      <c r="Q75" t="b">
        <f t="shared" si="23"/>
        <v>1</v>
      </c>
      <c r="S75" s="20" t="s">
        <v>191</v>
      </c>
      <c r="T75" s="20" t="s">
        <v>191</v>
      </c>
      <c r="U75">
        <f>VLOOKUP(S75,'Mortgage loans to total loans'!$B$2:$M$124,MATCH($U$2,'Mortgage loans to total loans'!$B$1:$M$1,0),FALSE)</f>
        <v>5.1051127642559013</v>
      </c>
      <c r="X75" s="24" t="s">
        <v>56</v>
      </c>
      <c r="Y75" s="24" t="s">
        <v>56</v>
      </c>
      <c r="Z75">
        <f>VLOOKUP(Y75,'GDP per capita'!$A$5:$BP$270,MATCH(2023,'GDP per capita'!$A$4:$BP$4,0),FALSE)</f>
        <v>3058.1280438763297</v>
      </c>
    </row>
    <row r="76" spans="4:26" x14ac:dyDescent="0.45">
      <c r="D76" s="9" t="s">
        <v>42</v>
      </c>
      <c r="E76" s="10" t="s">
        <v>32</v>
      </c>
      <c r="I76" s="9" t="s">
        <v>28</v>
      </c>
      <c r="J76" t="str">
        <f t="shared" si="16"/>
        <v>Algeria</v>
      </c>
      <c r="K76" t="str">
        <f t="shared" si="17"/>
        <v>Algeria</v>
      </c>
      <c r="L76" t="e">
        <f t="shared" si="18"/>
        <v>#N/A</v>
      </c>
      <c r="M76" t="str">
        <f t="shared" si="19"/>
        <v>Algeria</v>
      </c>
      <c r="N76" t="b">
        <f t="shared" si="20"/>
        <v>0</v>
      </c>
      <c r="O76" t="b">
        <f t="shared" si="21"/>
        <v>0</v>
      </c>
      <c r="P76" t="b">
        <f t="shared" si="22"/>
        <v>1</v>
      </c>
      <c r="Q76" t="b">
        <f t="shared" si="23"/>
        <v>0</v>
      </c>
      <c r="S76" s="20" t="s">
        <v>93</v>
      </c>
      <c r="T76" s="20" t="s">
        <v>93</v>
      </c>
      <c r="U76">
        <f>VLOOKUP(S76,'Mortgage loans to total loans'!$B$2:$M$124,MATCH($U$2,'Mortgage loans to total loans'!$B$1:$M$1,0),FALSE)</f>
        <v>17.566180368290901</v>
      </c>
      <c r="X76" s="24" t="s">
        <v>336</v>
      </c>
      <c r="Y76" s="24" t="s">
        <v>336</v>
      </c>
      <c r="Z76">
        <f>VLOOKUP(Y76,'GDP per capita'!$A$5:$BP$270,MATCH(2023,'GDP per capita'!$A$4:$BP$4,0),FALSE)</f>
        <v>58892.387707812173</v>
      </c>
    </row>
    <row r="77" spans="4:26" x14ac:dyDescent="0.45">
      <c r="D77" s="6" t="s">
        <v>47</v>
      </c>
      <c r="E77" s="7" t="s">
        <v>75</v>
      </c>
      <c r="I77" s="9" t="s">
        <v>66</v>
      </c>
      <c r="J77" t="str">
        <f t="shared" si="16"/>
        <v>Bosnia And Herzegovina</v>
      </c>
      <c r="K77" t="str">
        <f t="shared" si="17"/>
        <v>Bosnia And Herzegovina</v>
      </c>
      <c r="L77" t="e">
        <f t="shared" si="18"/>
        <v>#N/A</v>
      </c>
      <c r="M77" t="str">
        <f t="shared" si="19"/>
        <v>Bosnia and Herzegovina</v>
      </c>
      <c r="N77" t="b">
        <f t="shared" si="20"/>
        <v>0</v>
      </c>
      <c r="O77" t="b">
        <f t="shared" si="21"/>
        <v>0</v>
      </c>
      <c r="P77" t="b">
        <f t="shared" si="22"/>
        <v>1</v>
      </c>
      <c r="Q77" t="b">
        <f t="shared" si="23"/>
        <v>0</v>
      </c>
      <c r="S77" s="20" t="s">
        <v>24</v>
      </c>
      <c r="T77" s="20" t="s">
        <v>24</v>
      </c>
      <c r="U77">
        <f>VLOOKUP(S77,'Mortgage loans to total loans'!$B$2:$M$124,MATCH($U$2,'Mortgage loans to total loans'!$B$1:$M$1,0),FALSE)</f>
        <v>3.8853547343240589</v>
      </c>
      <c r="X77" s="24" t="s">
        <v>338</v>
      </c>
      <c r="Y77" s="24" t="s">
        <v>338</v>
      </c>
      <c r="Z77">
        <f>VLOOKUP(Y77,'GDP per capita'!$A$5:$BP$270,MATCH(2023,'GDP per capita'!$A$4:$BP$4,0),FALSE)</f>
        <v>5492.4231403146214</v>
      </c>
    </row>
    <row r="78" spans="4:26" x14ac:dyDescent="0.45">
      <c r="D78" s="9" t="s">
        <v>122</v>
      </c>
      <c r="E78" s="10" t="s">
        <v>99</v>
      </c>
      <c r="I78" s="9" t="s">
        <v>84</v>
      </c>
      <c r="J78" t="str">
        <f t="shared" si="16"/>
        <v>Chile</v>
      </c>
      <c r="K78" t="str">
        <f t="shared" si="17"/>
        <v>Chile</v>
      </c>
      <c r="L78" t="e">
        <f t="shared" si="18"/>
        <v>#N/A</v>
      </c>
      <c r="M78" t="str">
        <f t="shared" si="19"/>
        <v>Chile</v>
      </c>
      <c r="N78" t="b">
        <f t="shared" si="20"/>
        <v>0</v>
      </c>
      <c r="O78" t="b">
        <f t="shared" si="21"/>
        <v>0</v>
      </c>
      <c r="P78" t="b">
        <f t="shared" si="22"/>
        <v>1</v>
      </c>
      <c r="Q78" t="b">
        <f t="shared" si="23"/>
        <v>0</v>
      </c>
      <c r="S78" s="20" t="s">
        <v>119</v>
      </c>
      <c r="T78" s="20" t="s">
        <v>119</v>
      </c>
      <c r="U78">
        <f>VLOOKUP(S78,'Mortgage loans to total loans'!$B$2:$M$124,MATCH($U$2,'Mortgage loans to total loans'!$B$1:$M$1,0),FALSE)</f>
        <v>3.3823485846678025</v>
      </c>
      <c r="X78" s="24" t="s">
        <v>111</v>
      </c>
      <c r="Y78" s="24" t="s">
        <v>111</v>
      </c>
      <c r="Z78">
        <f>VLOOKUP(Y78,'GDP per capita'!$A$5:$BP$270,MATCH(2023,'GDP per capita'!$A$4:$BP$4,0),FALSE)</f>
        <v>61574.868199817793</v>
      </c>
    </row>
    <row r="79" spans="4:26" x14ac:dyDescent="0.45">
      <c r="D79" s="6" t="s">
        <v>23</v>
      </c>
      <c r="E79" s="7" t="s">
        <v>129</v>
      </c>
      <c r="I79" s="6" t="s">
        <v>41</v>
      </c>
      <c r="J79" t="str">
        <f t="shared" si="16"/>
        <v>Colombia</v>
      </c>
      <c r="K79" t="str">
        <f t="shared" si="17"/>
        <v>Colombia</v>
      </c>
      <c r="L79" t="e">
        <f t="shared" si="18"/>
        <v>#N/A</v>
      </c>
      <c r="M79" t="str">
        <f t="shared" si="19"/>
        <v>Colombia</v>
      </c>
      <c r="N79" t="b">
        <f t="shared" si="20"/>
        <v>0</v>
      </c>
      <c r="O79" t="b">
        <f t="shared" si="21"/>
        <v>0</v>
      </c>
      <c r="P79" t="b">
        <f t="shared" si="22"/>
        <v>1</v>
      </c>
      <c r="Q79" t="b">
        <f t="shared" si="23"/>
        <v>0</v>
      </c>
      <c r="S79" s="20" t="s">
        <v>42</v>
      </c>
      <c r="T79" s="20" t="s">
        <v>42</v>
      </c>
      <c r="U79">
        <f>VLOOKUP(S79,'Mortgage loans to total loans'!$B$2:$M$124,MATCH($U$2,'Mortgage loans to total loans'!$B$1:$M$1,0),FALSE)</f>
        <v>0.26336758818539963</v>
      </c>
      <c r="X79" s="24" t="s">
        <v>114</v>
      </c>
      <c r="Y79" s="24" t="s">
        <v>114</v>
      </c>
      <c r="Z79">
        <f>VLOOKUP(Y79,'GDP per capita'!$A$5:$BP$270,MATCH(2023,'GDP per capita'!$A$4:$BP$4,0),FALSE)</f>
        <v>15152.137644916553</v>
      </c>
    </row>
    <row r="80" spans="4:26" x14ac:dyDescent="0.45">
      <c r="D80" s="6" t="s">
        <v>117</v>
      </c>
      <c r="E80" s="10" t="s">
        <v>102</v>
      </c>
      <c r="I80" s="9" t="s">
        <v>10</v>
      </c>
      <c r="J80" t="str">
        <f t="shared" si="16"/>
        <v>Cuba</v>
      </c>
      <c r="K80" t="str">
        <f t="shared" si="17"/>
        <v>Cuba</v>
      </c>
      <c r="L80" t="e">
        <f t="shared" si="18"/>
        <v>#N/A</v>
      </c>
      <c r="M80" t="str">
        <f t="shared" si="19"/>
        <v>Cuba</v>
      </c>
      <c r="N80" t="b">
        <f t="shared" si="20"/>
        <v>0</v>
      </c>
      <c r="O80" t="b">
        <f t="shared" si="21"/>
        <v>0</v>
      </c>
      <c r="P80" t="b">
        <f t="shared" si="22"/>
        <v>1</v>
      </c>
      <c r="Q80" t="b">
        <f t="shared" si="23"/>
        <v>0</v>
      </c>
      <c r="S80" s="20" t="s">
        <v>192</v>
      </c>
      <c r="T80" s="20" t="s">
        <v>192</v>
      </c>
      <c r="U80">
        <f>VLOOKUP(S80,'Mortgage loans to total loans'!$B$2:$M$124,MATCH($U$2,'Mortgage loans to total loans'!$B$1:$M$1,0),FALSE)</f>
        <v>-2.2709949999999992</v>
      </c>
      <c r="X80" s="24" t="s">
        <v>81</v>
      </c>
      <c r="Y80" s="24" t="s">
        <v>81</v>
      </c>
      <c r="Z80">
        <f>VLOOKUP(Y80,'GDP per capita'!$A$5:$BP$270,MATCH(2023,'GDP per capita'!$A$4:$BP$4,0),FALSE)</f>
        <v>58167.144451462729</v>
      </c>
    </row>
    <row r="81" spans="4:26" x14ac:dyDescent="0.45">
      <c r="D81" s="9" t="s">
        <v>40</v>
      </c>
      <c r="E81" s="7" t="s">
        <v>71</v>
      </c>
      <c r="I81" s="6" t="s">
        <v>19</v>
      </c>
      <c r="J81" t="str">
        <f t="shared" si="16"/>
        <v>El Salvador</v>
      </c>
      <c r="K81" t="str">
        <f t="shared" si="17"/>
        <v>El Salvador</v>
      </c>
      <c r="L81" t="e">
        <f t="shared" si="18"/>
        <v>#N/A</v>
      </c>
      <c r="M81" t="str">
        <f t="shared" si="19"/>
        <v>El Salvador</v>
      </c>
      <c r="N81" t="b">
        <f t="shared" si="20"/>
        <v>0</v>
      </c>
      <c r="O81" t="b">
        <f t="shared" si="21"/>
        <v>0</v>
      </c>
      <c r="P81" t="b">
        <f t="shared" si="22"/>
        <v>1</v>
      </c>
      <c r="Q81" t="b">
        <f t="shared" si="23"/>
        <v>0</v>
      </c>
      <c r="S81" s="20" t="s">
        <v>47</v>
      </c>
      <c r="T81" s="20" t="s">
        <v>47</v>
      </c>
      <c r="U81">
        <f>VLOOKUP(S81,'Mortgage loans to total loans'!$B$2:$M$124,MATCH($U$2,'Mortgage loans to total loans'!$B$1:$M$1,0),FALSE)</f>
        <v>-20.2028488733419</v>
      </c>
      <c r="X81" s="24" t="s">
        <v>343</v>
      </c>
      <c r="Y81" s="24" t="s">
        <v>343</v>
      </c>
      <c r="Z81">
        <f>VLOOKUP(Y81,'GDP per capita'!$A$5:$BP$270,MATCH(2023,'GDP per capita'!$A$4:$BP$4,0),FALSE)</f>
        <v>78103.48339958601</v>
      </c>
    </row>
    <row r="82" spans="4:26" x14ac:dyDescent="0.45">
      <c r="D82" s="6" t="s">
        <v>121</v>
      </c>
      <c r="E82" s="10" t="s">
        <v>48</v>
      </c>
      <c r="I82" s="9" t="s">
        <v>56</v>
      </c>
      <c r="J82" t="str">
        <f t="shared" si="16"/>
        <v>Ethiopia</v>
      </c>
      <c r="K82" t="str">
        <f t="shared" si="17"/>
        <v>Ethiopia</v>
      </c>
      <c r="L82" t="e">
        <f t="shared" si="18"/>
        <v>#N/A</v>
      </c>
      <c r="M82" t="str">
        <f t="shared" si="19"/>
        <v>Ethiopia</v>
      </c>
      <c r="N82" t="b">
        <f t="shared" si="20"/>
        <v>0</v>
      </c>
      <c r="O82" t="b">
        <f t="shared" si="21"/>
        <v>0</v>
      </c>
      <c r="P82" t="b">
        <f t="shared" si="22"/>
        <v>1</v>
      </c>
      <c r="Q82" t="b">
        <f t="shared" si="23"/>
        <v>0</v>
      </c>
      <c r="S82" s="20" t="s">
        <v>117</v>
      </c>
      <c r="T82" s="20" t="s">
        <v>117</v>
      </c>
      <c r="U82">
        <f>VLOOKUP(S82,'Mortgage loans to total loans'!$B$2:$M$124,MATCH($U$2,'Mortgage loans to total loans'!$B$1:$M$1,0),FALSE)</f>
        <v>1.8123351460453989</v>
      </c>
      <c r="X82" s="24" t="s">
        <v>345</v>
      </c>
      <c r="Y82" s="24" t="s">
        <v>345</v>
      </c>
      <c r="Z82">
        <f>VLOOKUP(Y82,'GDP per capita'!$A$5:$BP$270,MATCH(2023,'GDP per capita'!$A$4:$BP$4,0),FALSE)</f>
        <v>4313.6276010157826</v>
      </c>
    </row>
    <row r="83" spans="4:26" x14ac:dyDescent="0.45">
      <c r="D83" s="9" t="s">
        <v>110</v>
      </c>
      <c r="E83" s="7" t="s">
        <v>133</v>
      </c>
      <c r="I83" s="6" t="s">
        <v>95</v>
      </c>
      <c r="J83" t="str">
        <f t="shared" si="16"/>
        <v>Iraq</v>
      </c>
      <c r="K83" t="str">
        <f t="shared" si="17"/>
        <v>Iraq</v>
      </c>
      <c r="L83" t="e">
        <f t="shared" si="18"/>
        <v>#N/A</v>
      </c>
      <c r="M83" t="str">
        <f t="shared" si="19"/>
        <v>Iraq</v>
      </c>
      <c r="N83" t="b">
        <f t="shared" si="20"/>
        <v>0</v>
      </c>
      <c r="O83" t="b">
        <f t="shared" si="21"/>
        <v>0</v>
      </c>
      <c r="P83" t="b">
        <f t="shared" si="22"/>
        <v>1</v>
      </c>
      <c r="Q83" t="b">
        <f t="shared" si="23"/>
        <v>0</v>
      </c>
      <c r="S83" s="20" t="s">
        <v>40</v>
      </c>
      <c r="T83" s="20" t="s">
        <v>40</v>
      </c>
      <c r="U83">
        <f>VLOOKUP(S83,'Mortgage loans to total loans'!$B$2:$M$124,MATCH($U$2,'Mortgage loans to total loans'!$B$1:$M$1,0),FALSE)</f>
        <v>8.5002112876438893</v>
      </c>
      <c r="X83" s="24" t="s">
        <v>181</v>
      </c>
      <c r="Y83" s="24" t="s">
        <v>181</v>
      </c>
      <c r="Z83">
        <f>VLOOKUP(Y83,'GDP per capita'!$A$5:$BP$270,MATCH(2023,'GDP per capita'!$A$4:$BP$4,0),FALSE)</f>
        <v>20757.072376867833</v>
      </c>
    </row>
    <row r="84" spans="4:26" x14ac:dyDescent="0.45">
      <c r="D84" s="9" t="s">
        <v>104</v>
      </c>
      <c r="E84" s="10" t="s">
        <v>43</v>
      </c>
      <c r="I84" s="9" t="s">
        <v>36</v>
      </c>
      <c r="J84" t="str">
        <f t="shared" si="16"/>
        <v>Japan</v>
      </c>
      <c r="K84" t="str">
        <f t="shared" si="17"/>
        <v>Japan</v>
      </c>
      <c r="L84" t="e">
        <f t="shared" si="18"/>
        <v>#N/A</v>
      </c>
      <c r="M84" t="str">
        <f t="shared" si="19"/>
        <v>Japan</v>
      </c>
      <c r="N84" t="b">
        <f t="shared" si="20"/>
        <v>0</v>
      </c>
      <c r="O84" t="b">
        <f t="shared" si="21"/>
        <v>0</v>
      </c>
      <c r="P84" t="b">
        <f t="shared" si="22"/>
        <v>1</v>
      </c>
      <c r="Q84" t="b">
        <f t="shared" si="23"/>
        <v>0</v>
      </c>
      <c r="S84" s="20" t="s">
        <v>193</v>
      </c>
      <c r="T84" s="6" t="s">
        <v>121</v>
      </c>
      <c r="U84">
        <f>VLOOKUP(S84,'Mortgage loans to total loans'!$B$2:$M$124,MATCH($U$2,'Mortgage loans to total loans'!$B$1:$M$1,0),FALSE)</f>
        <v>20.5763623555668</v>
      </c>
      <c r="X84" s="24" t="s">
        <v>92</v>
      </c>
      <c r="Y84" s="24" t="s">
        <v>92</v>
      </c>
      <c r="Z84">
        <f>VLOOKUP(Y84,'GDP per capita'!$A$5:$BP$270,MATCH(2023,'GDP per capita'!$A$4:$BP$4,0),FALSE)</f>
        <v>58273.473697230824</v>
      </c>
    </row>
    <row r="85" spans="4:26" x14ac:dyDescent="0.45">
      <c r="D85" s="6" t="s">
        <v>101</v>
      </c>
      <c r="E85" s="7" t="s">
        <v>20</v>
      </c>
      <c r="I85" s="9" t="s">
        <v>120</v>
      </c>
      <c r="J85" t="str">
        <f t="shared" si="16"/>
        <v>Kuwait</v>
      </c>
      <c r="K85" t="str">
        <f t="shared" si="17"/>
        <v>Kuwait</v>
      </c>
      <c r="L85" t="e">
        <f t="shared" si="18"/>
        <v>#N/A</v>
      </c>
      <c r="M85" t="str">
        <f t="shared" si="19"/>
        <v>Kuwait</v>
      </c>
      <c r="N85" t="b">
        <f t="shared" si="20"/>
        <v>0</v>
      </c>
      <c r="O85" t="b">
        <f t="shared" si="21"/>
        <v>0</v>
      </c>
      <c r="P85" t="b">
        <f t="shared" si="22"/>
        <v>1</v>
      </c>
      <c r="Q85" t="b">
        <f t="shared" si="23"/>
        <v>0</v>
      </c>
      <c r="S85" s="20" t="s">
        <v>104</v>
      </c>
      <c r="T85" s="20" t="s">
        <v>104</v>
      </c>
      <c r="U85">
        <f>VLOOKUP(S85,'Mortgage loans to total loans'!$B$2:$M$124,MATCH($U$2,'Mortgage loans to total loans'!$B$1:$M$1,0),FALSE)</f>
        <v>-1.3072830141849998</v>
      </c>
      <c r="X85" s="24" t="s">
        <v>50</v>
      </c>
      <c r="Y85" s="24" t="s">
        <v>50</v>
      </c>
      <c r="Z85">
        <f>VLOOKUP(Y85,'GDP per capita'!$A$5:$BP$270,MATCH(2023,'GDP per capita'!$A$4:$BP$4,0),FALSE)</f>
        <v>25071.967714720238</v>
      </c>
    </row>
    <row r="86" spans="4:26" x14ac:dyDescent="0.45">
      <c r="D86" s="9" t="s">
        <v>46</v>
      </c>
      <c r="E86" s="10" t="s">
        <v>85</v>
      </c>
      <c r="I86" s="9" t="s">
        <v>44</v>
      </c>
      <c r="J86" t="str">
        <f t="shared" si="16"/>
        <v>Lebanon</v>
      </c>
      <c r="K86" t="str">
        <f t="shared" si="17"/>
        <v>Lebanon</v>
      </c>
      <c r="L86" t="e">
        <f t="shared" si="18"/>
        <v>#N/A</v>
      </c>
      <c r="M86" t="str">
        <f t="shared" si="19"/>
        <v>Lebanon</v>
      </c>
      <c r="N86" t="b">
        <f t="shared" si="20"/>
        <v>0</v>
      </c>
      <c r="O86" t="b">
        <f t="shared" si="21"/>
        <v>0</v>
      </c>
      <c r="P86" t="b">
        <f t="shared" si="22"/>
        <v>1</v>
      </c>
      <c r="Q86" t="b">
        <f t="shared" si="23"/>
        <v>0</v>
      </c>
      <c r="S86" s="20" t="s">
        <v>101</v>
      </c>
      <c r="T86" s="20" t="s">
        <v>101</v>
      </c>
      <c r="U86">
        <f>VLOOKUP(S86,'Mortgage loans to total loans'!$B$2:$M$124,MATCH($U$2,'Mortgage loans to total loans'!$B$1:$M$1,0),FALSE)</f>
        <v>9.9894542128940195E-2</v>
      </c>
      <c r="X86" s="24" t="s">
        <v>12</v>
      </c>
      <c r="Y86" s="24" t="s">
        <v>12</v>
      </c>
      <c r="Z86">
        <f>VLOOKUP(Y86,'GDP per capita'!$A$5:$BP$270,MATCH(2023,'GDP per capita'!$A$4:$BP$4,0),FALSE)</f>
        <v>7543.0267472877749</v>
      </c>
    </row>
    <row r="87" spans="4:26" ht="24.75" x14ac:dyDescent="0.45">
      <c r="D87" s="6" t="s">
        <v>105</v>
      </c>
      <c r="E87" s="7" t="s">
        <v>73</v>
      </c>
      <c r="I87" s="6" t="s">
        <v>33</v>
      </c>
      <c r="J87" t="str">
        <f t="shared" si="16"/>
        <v>Moldova</v>
      </c>
      <c r="K87" t="str">
        <f t="shared" si="17"/>
        <v>Moldova</v>
      </c>
      <c r="L87" t="e">
        <f t="shared" si="18"/>
        <v>#N/A</v>
      </c>
      <c r="M87" t="str">
        <f t="shared" si="19"/>
        <v>Moldova</v>
      </c>
      <c r="N87" t="b">
        <f t="shared" si="20"/>
        <v>0</v>
      </c>
      <c r="O87" t="b">
        <f t="shared" si="21"/>
        <v>0</v>
      </c>
      <c r="P87" t="b">
        <f t="shared" si="22"/>
        <v>1</v>
      </c>
      <c r="Q87" t="b">
        <f t="shared" si="23"/>
        <v>0</v>
      </c>
      <c r="S87" s="20" t="s">
        <v>194</v>
      </c>
      <c r="T87" s="9" t="s">
        <v>46</v>
      </c>
      <c r="U87">
        <f>VLOOKUP(S87,'Mortgage loans to total loans'!$B$2:$M$124,MATCH($U$2,'Mortgage loans to total loans'!$B$1:$M$1,0),FALSE)</f>
        <v>4.1893111777198975</v>
      </c>
      <c r="X87" s="24" t="s">
        <v>351</v>
      </c>
      <c r="Y87" s="24" t="s">
        <v>351</v>
      </c>
      <c r="Z87">
        <f>VLOOKUP(Y87,'GDP per capita'!$A$5:$BP$270,MATCH(2023,'GDP per capita'!$A$4:$BP$4,0),FALSE)</f>
        <v>0</v>
      </c>
    </row>
    <row r="88" spans="4:26" x14ac:dyDescent="0.45">
      <c r="D88" s="9" t="s">
        <v>134</v>
      </c>
      <c r="E88" s="10" t="s">
        <v>132</v>
      </c>
      <c r="I88" s="9" t="s">
        <v>110</v>
      </c>
      <c r="J88" t="str">
        <f t="shared" si="16"/>
        <v>New Zealand</v>
      </c>
      <c r="K88" t="str">
        <f t="shared" si="17"/>
        <v>New Zealand</v>
      </c>
      <c r="L88" t="e">
        <f t="shared" si="18"/>
        <v>#N/A</v>
      </c>
      <c r="M88" t="str">
        <f t="shared" si="19"/>
        <v>New Zealand</v>
      </c>
      <c r="N88" t="b">
        <f t="shared" si="20"/>
        <v>0</v>
      </c>
      <c r="O88" t="b">
        <f t="shared" si="21"/>
        <v>0</v>
      </c>
      <c r="P88" t="b">
        <f t="shared" si="22"/>
        <v>1</v>
      </c>
      <c r="Q88" t="b">
        <f t="shared" si="23"/>
        <v>0</v>
      </c>
      <c r="S88" s="20" t="s">
        <v>105</v>
      </c>
      <c r="T88" s="20" t="s">
        <v>105</v>
      </c>
      <c r="U88">
        <f>VLOOKUP(S88,'Mortgage loans to total loans'!$B$2:$M$124,MATCH($U$2,'Mortgage loans to total loans'!$B$1:$M$1,0),FALSE)</f>
        <v>-13.893539279949394</v>
      </c>
      <c r="X88" s="24" t="s">
        <v>183</v>
      </c>
      <c r="Y88" s="24" t="s">
        <v>183</v>
      </c>
      <c r="Z88">
        <f>VLOOKUP(Y88,'GDP per capita'!$A$5:$BP$270,MATCH(2023,'GDP per capita'!$A$4:$BP$4,0),FALSE)</f>
        <v>4383.1521965942284</v>
      </c>
    </row>
    <row r="89" spans="4:26" x14ac:dyDescent="0.45">
      <c r="D89" s="6" t="s">
        <v>45</v>
      </c>
      <c r="E89" s="7" t="s">
        <v>53</v>
      </c>
      <c r="I89" s="9" t="s">
        <v>134</v>
      </c>
      <c r="J89" t="str">
        <f t="shared" si="16"/>
        <v>Oman</v>
      </c>
      <c r="K89" t="str">
        <f t="shared" si="17"/>
        <v>Oman</v>
      </c>
      <c r="L89" t="e">
        <f t="shared" si="18"/>
        <v>#N/A</v>
      </c>
      <c r="M89" t="str">
        <f t="shared" si="19"/>
        <v>Oman</v>
      </c>
      <c r="N89" t="b">
        <f t="shared" si="20"/>
        <v>0</v>
      </c>
      <c r="O89" t="b">
        <f t="shared" si="21"/>
        <v>0</v>
      </c>
      <c r="P89" t="b">
        <f t="shared" si="22"/>
        <v>1</v>
      </c>
      <c r="Q89" t="b">
        <f t="shared" si="23"/>
        <v>0</v>
      </c>
      <c r="S89" s="20" t="s">
        <v>45</v>
      </c>
      <c r="T89" s="20" t="s">
        <v>45</v>
      </c>
      <c r="U89">
        <f>VLOOKUP(S89,'Mortgage loans to total loans'!$B$2:$M$124,MATCH($U$2,'Mortgage loans to total loans'!$B$1:$M$1,0),FALSE)</f>
        <v>-1.4545823394095798</v>
      </c>
      <c r="X89" s="24" t="s">
        <v>354</v>
      </c>
      <c r="Y89" s="24" t="s">
        <v>354</v>
      </c>
      <c r="Z89">
        <f>VLOOKUP(Y89,'GDP per capita'!$A$5:$BP$270,MATCH(2023,'GDP per capita'!$A$4:$BP$4,0),FALSE)</f>
        <v>3254.3745770425667</v>
      </c>
    </row>
    <row r="90" spans="4:26" x14ac:dyDescent="0.45">
      <c r="D90" s="6" t="s">
        <v>103</v>
      </c>
      <c r="E90" s="10" t="s">
        <v>89</v>
      </c>
      <c r="I90" s="9" t="s">
        <v>64</v>
      </c>
      <c r="J90" t="str">
        <f t="shared" si="16"/>
        <v>Panama</v>
      </c>
      <c r="K90" t="str">
        <f t="shared" si="17"/>
        <v>Panama</v>
      </c>
      <c r="L90" t="e">
        <f t="shared" si="18"/>
        <v>#N/A</v>
      </c>
      <c r="M90" t="str">
        <f t="shared" si="19"/>
        <v>Panama</v>
      </c>
      <c r="N90" t="b">
        <f t="shared" si="20"/>
        <v>0</v>
      </c>
      <c r="O90" t="b">
        <f t="shared" si="21"/>
        <v>0</v>
      </c>
      <c r="P90" t="b">
        <f t="shared" si="22"/>
        <v>1</v>
      </c>
      <c r="Q90" t="b">
        <f t="shared" si="23"/>
        <v>0</v>
      </c>
      <c r="S90" s="20" t="s">
        <v>9</v>
      </c>
      <c r="T90" s="20" t="s">
        <v>9</v>
      </c>
      <c r="U90">
        <f>VLOOKUP(S90,'Mortgage loans to total loans'!$B$2:$M$124,MATCH($U$2,'Mortgage loans to total loans'!$B$1:$M$1,0),FALSE)</f>
        <v>9.8155730429795405</v>
      </c>
      <c r="X90" s="24" t="s">
        <v>356</v>
      </c>
      <c r="Y90" s="24" t="s">
        <v>356</v>
      </c>
      <c r="Z90">
        <f>VLOOKUP(Y90,'GDP per capita'!$A$5:$BP$270,MATCH(2023,'GDP per capita'!$A$4:$BP$4,0),FALSE)</f>
        <v>2862.0712251384452</v>
      </c>
    </row>
    <row r="91" spans="4:26" x14ac:dyDescent="0.45">
      <c r="D91" s="9" t="s">
        <v>64</v>
      </c>
      <c r="E91" s="7" t="s">
        <v>49</v>
      </c>
      <c r="I91" s="6" t="s">
        <v>25</v>
      </c>
      <c r="J91" t="str">
        <f t="shared" si="16"/>
        <v>Peru</v>
      </c>
      <c r="K91" t="str">
        <f t="shared" si="17"/>
        <v>Peru</v>
      </c>
      <c r="L91" t="e">
        <f t="shared" si="18"/>
        <v>#N/A</v>
      </c>
      <c r="M91" t="str">
        <f t="shared" si="19"/>
        <v>Peru</v>
      </c>
      <c r="N91" t="b">
        <f t="shared" si="20"/>
        <v>0</v>
      </c>
      <c r="O91" t="b">
        <f t="shared" si="21"/>
        <v>0</v>
      </c>
      <c r="P91" t="b">
        <f t="shared" si="22"/>
        <v>1</v>
      </c>
      <c r="Q91" t="b">
        <f t="shared" si="23"/>
        <v>0</v>
      </c>
      <c r="S91" s="20" t="s">
        <v>32</v>
      </c>
      <c r="T91" s="20" t="s">
        <v>32</v>
      </c>
      <c r="U91">
        <f>VLOOKUP(S91,'Mortgage loans to total loans'!$B$2:$M$124,MATCH($U$2,'Mortgage loans to total loans'!$B$1:$M$1,0),FALSE)</f>
        <v>0.38847711799258988</v>
      </c>
      <c r="X91" s="24" t="s">
        <v>358</v>
      </c>
      <c r="Y91" s="24" t="s">
        <v>358</v>
      </c>
      <c r="Z91">
        <f>VLOOKUP(Y91,'GDP per capita'!$A$5:$BP$270,MATCH(2023,'GDP per capita'!$A$4:$BP$4,0),FALSE)</f>
        <v>17411.500234383937</v>
      </c>
    </row>
    <row r="92" spans="4:26" ht="25.5" x14ac:dyDescent="0.45">
      <c r="D92" s="6" t="s">
        <v>9</v>
      </c>
      <c r="E92" s="10" t="s">
        <v>90</v>
      </c>
      <c r="I92" s="6" t="s">
        <v>129</v>
      </c>
      <c r="J92" t="str">
        <f t="shared" si="16"/>
        <v>Puerto Rico</v>
      </c>
      <c r="K92" t="str">
        <f t="shared" si="17"/>
        <v>Puerto Rico</v>
      </c>
      <c r="L92" t="e">
        <f t="shared" si="18"/>
        <v>#N/A</v>
      </c>
      <c r="M92" t="str">
        <f t="shared" si="19"/>
        <v>Puerto Rico</v>
      </c>
      <c r="N92" t="b">
        <f t="shared" si="20"/>
        <v>0</v>
      </c>
      <c r="O92" t="b">
        <f t="shared" si="21"/>
        <v>0</v>
      </c>
      <c r="P92" t="b">
        <f t="shared" si="22"/>
        <v>1</v>
      </c>
      <c r="Q92" t="b">
        <f t="shared" si="23"/>
        <v>0</v>
      </c>
      <c r="S92" s="20" t="s">
        <v>195</v>
      </c>
      <c r="T92" s="6" t="s">
        <v>75</v>
      </c>
      <c r="U92">
        <f>VLOOKUP(S92,'Mortgage loans to total loans'!$B$2:$M$124,MATCH($U$2,'Mortgage loans to total loans'!$B$1:$M$1,0),FALSE)</f>
        <v>-7.9256603397170018</v>
      </c>
      <c r="X92" s="24" t="s">
        <v>91</v>
      </c>
      <c r="Y92" s="24" t="s">
        <v>91</v>
      </c>
      <c r="Z92">
        <f>VLOOKUP(Y92,'GDP per capita'!$A$5:$BP$270,MATCH(2023,'GDP per capita'!$A$4:$BP$4,0),FALSE)</f>
        <v>41075.534783126393</v>
      </c>
    </row>
    <row r="93" spans="4:26" x14ac:dyDescent="0.45">
      <c r="D93" s="6" t="s">
        <v>25</v>
      </c>
      <c r="E93" s="7" t="s">
        <v>96</v>
      </c>
      <c r="I93" s="9" t="s">
        <v>102</v>
      </c>
      <c r="J93" t="str">
        <f t="shared" si="16"/>
        <v>Qatar</v>
      </c>
      <c r="K93" t="str">
        <f t="shared" si="17"/>
        <v>Qatar</v>
      </c>
      <c r="L93" t="e">
        <f t="shared" si="18"/>
        <v>#N/A</v>
      </c>
      <c r="M93" t="str">
        <f t="shared" si="19"/>
        <v>Qatar</v>
      </c>
      <c r="N93" t="b">
        <f t="shared" si="20"/>
        <v>0</v>
      </c>
      <c r="O93" t="b">
        <f t="shared" si="21"/>
        <v>0</v>
      </c>
      <c r="P93" t="b">
        <f t="shared" si="22"/>
        <v>1</v>
      </c>
      <c r="Q93" t="b">
        <f t="shared" si="23"/>
        <v>0</v>
      </c>
      <c r="S93" s="20" t="s">
        <v>99</v>
      </c>
      <c r="T93" s="20" t="s">
        <v>99</v>
      </c>
      <c r="U93">
        <f>VLOOKUP(S93,'Mortgage loans to total loans'!$B$2:$M$124,MATCH($U$2,'Mortgage loans to total loans'!$B$1:$M$1,0),FALSE)</f>
        <v>5.0335251954997986</v>
      </c>
      <c r="X93" s="24" t="s">
        <v>182</v>
      </c>
      <c r="Y93" s="24" t="s">
        <v>182</v>
      </c>
      <c r="Z93">
        <f>VLOOKUP(Y93,'GDP per capita'!$A$5:$BP$270,MATCH(2023,'GDP per capita'!$A$4:$BP$4,0),FALSE)</f>
        <v>18807.944744644275</v>
      </c>
    </row>
    <row r="94" spans="4:26" x14ac:dyDescent="0.45">
      <c r="D94" s="9" t="s">
        <v>32</v>
      </c>
      <c r="E94" s="10" t="s">
        <v>13</v>
      </c>
      <c r="I94" s="6" t="s">
        <v>43</v>
      </c>
      <c r="J94" t="str">
        <f t="shared" si="16"/>
        <v>Serbia</v>
      </c>
      <c r="K94" t="str">
        <f t="shared" si="17"/>
        <v>Serbia</v>
      </c>
      <c r="L94" t="e">
        <f t="shared" si="18"/>
        <v>#N/A</v>
      </c>
      <c r="M94" t="str">
        <f t="shared" si="19"/>
        <v>Serbia</v>
      </c>
      <c r="N94" t="b">
        <f t="shared" si="20"/>
        <v>0</v>
      </c>
      <c r="O94" t="b">
        <f t="shared" si="21"/>
        <v>0</v>
      </c>
      <c r="P94" t="b">
        <f t="shared" si="22"/>
        <v>1</v>
      </c>
      <c r="Q94" t="b">
        <f t="shared" si="23"/>
        <v>0</v>
      </c>
      <c r="S94" s="20" t="s">
        <v>71</v>
      </c>
      <c r="T94" s="20" t="s">
        <v>71</v>
      </c>
      <c r="U94">
        <f>VLOOKUP(S94,'Mortgage loans to total loans'!$B$2:$M$124,MATCH($U$2,'Mortgage loans to total loans'!$B$1:$M$1,0),FALSE)</f>
        <v>-2.419539701504398</v>
      </c>
      <c r="X94" s="24" t="s">
        <v>362</v>
      </c>
      <c r="Y94" s="24" t="s">
        <v>362</v>
      </c>
      <c r="Z94">
        <f>VLOOKUP(Y94,'GDP per capita'!$A$5:$BP$270,MATCH(2023,'GDP per capita'!$A$4:$BP$4,0),FALSE)</f>
        <v>0</v>
      </c>
    </row>
    <row r="95" spans="4:26" x14ac:dyDescent="0.45">
      <c r="D95" s="6" t="s">
        <v>75</v>
      </c>
      <c r="E95" s="7" t="s">
        <v>15</v>
      </c>
      <c r="I95" s="9" t="s">
        <v>20</v>
      </c>
      <c r="J95" t="str">
        <f t="shared" si="16"/>
        <v>Singapore</v>
      </c>
      <c r="K95" t="str">
        <f t="shared" si="17"/>
        <v>Singapore</v>
      </c>
      <c r="L95" t="e">
        <f t="shared" si="18"/>
        <v>#N/A</v>
      </c>
      <c r="M95" t="str">
        <f t="shared" si="19"/>
        <v>Singapore</v>
      </c>
      <c r="N95" t="b">
        <f t="shared" si="20"/>
        <v>0</v>
      </c>
      <c r="O95" t="b">
        <f t="shared" si="21"/>
        <v>0</v>
      </c>
      <c r="P95" t="b">
        <f t="shared" si="22"/>
        <v>1</v>
      </c>
      <c r="Q95" t="b">
        <f t="shared" si="23"/>
        <v>0</v>
      </c>
      <c r="S95" s="20" t="s">
        <v>196</v>
      </c>
      <c r="T95" s="9" t="s">
        <v>48</v>
      </c>
      <c r="U95">
        <f>VLOOKUP(S95,'Mortgage loans to total loans'!$B$2:$M$124,MATCH($U$2,'Mortgage loans to total loans'!$B$1:$M$1,0),FALSE)</f>
        <v>4.9970708178303207</v>
      </c>
      <c r="X95" s="24" t="s">
        <v>74</v>
      </c>
      <c r="Y95" s="24" t="s">
        <v>74</v>
      </c>
      <c r="Z95">
        <f>VLOOKUP(Y95,'GDP per capita'!$A$5:$BP$270,MATCH(2023,'GDP per capita'!$A$4:$BP$4,0),FALSE)</f>
        <v>13750.287906479984</v>
      </c>
    </row>
    <row r="96" spans="4:26" x14ac:dyDescent="0.45">
      <c r="D96" s="6" t="s">
        <v>99</v>
      </c>
      <c r="E96" s="10" t="s">
        <v>35</v>
      </c>
      <c r="I96" s="9" t="s">
        <v>68</v>
      </c>
      <c r="J96" t="str">
        <f t="shared" si="16"/>
        <v>Tunisia</v>
      </c>
      <c r="K96" t="str">
        <f t="shared" si="17"/>
        <v>Tunisia</v>
      </c>
      <c r="L96" t="e">
        <f t="shared" si="18"/>
        <v>#N/A</v>
      </c>
      <c r="M96" t="str">
        <f t="shared" si="19"/>
        <v>Tunisia</v>
      </c>
      <c r="N96" t="b">
        <f t="shared" si="20"/>
        <v>0</v>
      </c>
      <c r="O96" t="b">
        <f t="shared" si="21"/>
        <v>0</v>
      </c>
      <c r="P96" t="b">
        <f t="shared" si="22"/>
        <v>1</v>
      </c>
      <c r="Q96" t="b">
        <f t="shared" si="23"/>
        <v>0</v>
      </c>
      <c r="S96" s="20" t="s">
        <v>197</v>
      </c>
      <c r="T96" s="20" t="s">
        <v>197</v>
      </c>
      <c r="U96">
        <f>VLOOKUP(S96,'Mortgage loans to total loans'!$B$2:$M$124,MATCH($U$2,'Mortgage loans to total loans'!$B$1:$M$1,0),FALSE)</f>
        <v>1.8338155385362995</v>
      </c>
      <c r="X96" s="24" t="s">
        <v>365</v>
      </c>
      <c r="Y96" s="24" t="s">
        <v>365</v>
      </c>
      <c r="Z96">
        <f>VLOOKUP(Y96,'GDP per capita'!$A$5:$BP$270,MATCH(2023,'GDP per capita'!$A$4:$BP$4,0),FALSE)</f>
        <v>0</v>
      </c>
    </row>
    <row r="97" spans="4:26" x14ac:dyDescent="0.45">
      <c r="D97" s="6" t="s">
        <v>129</v>
      </c>
      <c r="E97" s="7" t="s">
        <v>68</v>
      </c>
      <c r="I97" s="6" t="s">
        <v>69</v>
      </c>
      <c r="J97" t="str">
        <f t="shared" si="16"/>
        <v>Egypt</v>
      </c>
      <c r="K97" t="str">
        <f t="shared" si="17"/>
        <v>Egypt</v>
      </c>
      <c r="L97" t="e">
        <f t="shared" si="18"/>
        <v>#N/A</v>
      </c>
      <c r="M97" t="e">
        <f t="shared" si="19"/>
        <v>#N/A</v>
      </c>
      <c r="N97" t="b">
        <f t="shared" si="20"/>
        <v>0</v>
      </c>
      <c r="O97" t="b">
        <f t="shared" si="21"/>
        <v>0</v>
      </c>
      <c r="P97" t="b">
        <f t="shared" si="22"/>
        <v>1</v>
      </c>
      <c r="Q97" t="b">
        <f t="shared" si="23"/>
        <v>1</v>
      </c>
      <c r="S97" s="20" t="s">
        <v>198</v>
      </c>
      <c r="T97" s="20" t="s">
        <v>198</v>
      </c>
      <c r="U97">
        <f>VLOOKUP(S97,'Mortgage loans to total loans'!$B$2:$M$124,MATCH($U$2,'Mortgage loans to total loans'!$B$1:$M$1,0),FALSE)</f>
        <v>39.436500415583602</v>
      </c>
      <c r="X97" s="24" t="s">
        <v>143</v>
      </c>
      <c r="Y97" s="24" t="s">
        <v>143</v>
      </c>
      <c r="Z97">
        <f>VLOOKUP(Y97,'GDP per capita'!$A$5:$BP$270,MATCH(2023,'GDP per capita'!$A$4:$BP$4,0),FALSE)</f>
        <v>54732.144066301335</v>
      </c>
    </row>
    <row r="98" spans="4:26" x14ac:dyDescent="0.45">
      <c r="D98" s="9" t="s">
        <v>102</v>
      </c>
      <c r="E98" s="10" t="s">
        <v>112</v>
      </c>
      <c r="I98" s="6" t="s">
        <v>37</v>
      </c>
      <c r="J98" t="str">
        <f t="shared" si="16"/>
        <v>Iran</v>
      </c>
      <c r="K98" t="str">
        <f t="shared" si="17"/>
        <v>Iran</v>
      </c>
      <c r="L98" t="e">
        <f t="shared" si="18"/>
        <v>#N/A</v>
      </c>
      <c r="M98" t="e">
        <f t="shared" si="19"/>
        <v>#N/A</v>
      </c>
      <c r="N98" t="b">
        <f t="shared" si="20"/>
        <v>0</v>
      </c>
      <c r="O98" t="b">
        <f t="shared" si="21"/>
        <v>0</v>
      </c>
      <c r="P98" t="b">
        <f t="shared" si="22"/>
        <v>1</v>
      </c>
      <c r="Q98" t="b">
        <f t="shared" si="23"/>
        <v>1</v>
      </c>
      <c r="S98" s="20" t="s">
        <v>133</v>
      </c>
      <c r="T98" s="20" t="s">
        <v>133</v>
      </c>
      <c r="U98">
        <f>VLOOKUP(S98,'Mortgage loans to total loans'!$B$2:$M$124,MATCH($U$2,'Mortgage loans to total loans'!$B$1:$M$1,0),FALSE)</f>
        <v>15.91812039977974</v>
      </c>
      <c r="X98" s="24" t="s">
        <v>368</v>
      </c>
      <c r="Y98" s="24" t="s">
        <v>368</v>
      </c>
      <c r="Z98">
        <f>VLOOKUP(Y98,'GDP per capita'!$A$5:$BP$270,MATCH(2023,'GDP per capita'!$A$4:$BP$4,0),FALSE)</f>
        <v>63125.892104312654</v>
      </c>
    </row>
    <row r="99" spans="4:26" ht="24.75" x14ac:dyDescent="0.45">
      <c r="D99" s="6" t="s">
        <v>71</v>
      </c>
      <c r="E99" s="7" t="s">
        <v>18</v>
      </c>
      <c r="I99" s="6" t="s">
        <v>103</v>
      </c>
      <c r="J99" t="str">
        <f t="shared" ref="J99:J130" si="24">VLOOKUP(I99,$D$3:$D$129,1,FALSE)</f>
        <v>Palestine</v>
      </c>
      <c r="K99" t="str">
        <f t="shared" ref="K99:K132" si="25">VLOOKUP(I99,$E$3:$E$106,1,FALSE)</f>
        <v>Palestine</v>
      </c>
      <c r="L99" t="e">
        <f t="shared" ref="L99:L132" si="26">VLOOKUP(I99,$T$3:$T$125,1,FALSE)</f>
        <v>#N/A</v>
      </c>
      <c r="M99" t="e">
        <f t="shared" ref="M99:M132" si="27">VLOOKUP(I99,$X$3:$X$268,1,FALSE)</f>
        <v>#N/A</v>
      </c>
      <c r="N99" t="b">
        <f t="shared" ref="N99:N132" si="28">ISERROR(J99)</f>
        <v>0</v>
      </c>
      <c r="O99" t="b">
        <f t="shared" ref="O99:O132" si="29">ISERROR(K99)</f>
        <v>0</v>
      </c>
      <c r="P99" t="b">
        <f t="shared" ref="P99:P132" si="30">ISERROR(L99)</f>
        <v>1</v>
      </c>
      <c r="Q99" t="b">
        <f t="shared" ref="Q99:Q132" si="31">ISERROR(M99)</f>
        <v>1</v>
      </c>
      <c r="S99" s="20" t="s">
        <v>199</v>
      </c>
      <c r="T99" s="20" t="s">
        <v>199</v>
      </c>
      <c r="U99">
        <f>VLOOKUP(S99,'Mortgage loans to total loans'!$B$2:$M$124,MATCH($U$2,'Mortgage loans to total loans'!$B$1:$M$1,0),FALSE)</f>
        <v>31.865984327346599</v>
      </c>
      <c r="X99" s="24" t="s">
        <v>370</v>
      </c>
      <c r="Y99" s="24" t="s">
        <v>370</v>
      </c>
      <c r="Z99">
        <f>VLOOKUP(Y99,'GDP per capita'!$A$5:$BP$270,MATCH(2023,'GDP per capita'!$A$4:$BP$4,0),FALSE)</f>
        <v>71548.964204615593</v>
      </c>
    </row>
    <row r="100" spans="4:26" ht="25.5" x14ac:dyDescent="0.45">
      <c r="D100" s="9" t="s">
        <v>48</v>
      </c>
      <c r="E100" s="10" t="s">
        <v>116</v>
      </c>
      <c r="I100" s="6" t="s">
        <v>13</v>
      </c>
      <c r="J100" t="str">
        <f t="shared" si="24"/>
        <v>Syria</v>
      </c>
      <c r="K100" t="str">
        <f t="shared" si="25"/>
        <v>Syria</v>
      </c>
      <c r="L100" t="e">
        <f t="shared" si="26"/>
        <v>#N/A</v>
      </c>
      <c r="M100" t="e">
        <f t="shared" si="27"/>
        <v>#N/A</v>
      </c>
      <c r="N100" t="b">
        <f t="shared" si="28"/>
        <v>0</v>
      </c>
      <c r="O100" t="b">
        <f t="shared" si="29"/>
        <v>0</v>
      </c>
      <c r="P100" t="b">
        <f t="shared" si="30"/>
        <v>1</v>
      </c>
      <c r="Q100" t="b">
        <f t="shared" si="31"/>
        <v>1</v>
      </c>
      <c r="S100" s="20" t="s">
        <v>200</v>
      </c>
      <c r="T100" s="6" t="s">
        <v>85</v>
      </c>
      <c r="U100">
        <f>VLOOKUP(S100,'Mortgage loans to total loans'!$B$2:$M$124,MATCH($U$2,'Mortgage loans to total loans'!$B$1:$M$1,0),FALSE)</f>
        <v>11.388205527424695</v>
      </c>
      <c r="X100" s="24" t="s">
        <v>128</v>
      </c>
      <c r="Y100" s="24" t="s">
        <v>128</v>
      </c>
      <c r="Z100">
        <f>VLOOKUP(Y100,'GDP per capita'!$A$5:$BP$270,MATCH(2023,'GDP per capita'!$A$4:$BP$4,0),FALSE)</f>
        <v>7178.8072948799609</v>
      </c>
    </row>
    <row r="101" spans="4:26" x14ac:dyDescent="0.45">
      <c r="D101" s="6" t="s">
        <v>133</v>
      </c>
      <c r="E101" s="7" t="s">
        <v>92</v>
      </c>
      <c r="I101" s="6" t="s">
        <v>15</v>
      </c>
      <c r="J101" t="str">
        <f t="shared" si="24"/>
        <v>Taiwan</v>
      </c>
      <c r="K101" t="str">
        <f t="shared" si="25"/>
        <v>Taiwan</v>
      </c>
      <c r="L101" t="e">
        <f t="shared" si="26"/>
        <v>#N/A</v>
      </c>
      <c r="M101" t="e">
        <f t="shared" si="27"/>
        <v>#N/A</v>
      </c>
      <c r="N101" t="b">
        <f t="shared" si="28"/>
        <v>0</v>
      </c>
      <c r="O101" t="b">
        <f t="shared" si="29"/>
        <v>0</v>
      </c>
      <c r="P101" t="b">
        <f t="shared" si="30"/>
        <v>1</v>
      </c>
      <c r="Q101" t="b">
        <f t="shared" si="31"/>
        <v>1</v>
      </c>
      <c r="S101" s="20" t="s">
        <v>201</v>
      </c>
      <c r="T101" s="6" t="s">
        <v>73</v>
      </c>
      <c r="U101">
        <f>VLOOKUP(S101,'Mortgage loans to total loans'!$B$2:$M$124,MATCH($U$2,'Mortgage loans to total loans'!$B$1:$M$1,0),FALSE)</f>
        <v>16.338803404007301</v>
      </c>
      <c r="X101" s="24" t="s">
        <v>373</v>
      </c>
      <c r="Y101" s="24" t="s">
        <v>373</v>
      </c>
      <c r="Z101">
        <f>VLOOKUP(Y101,'GDP per capita'!$A$5:$BP$270,MATCH(2023,'GDP per capita'!$A$4:$BP$4,0),FALSE)</f>
        <v>3391.4154285249524</v>
      </c>
    </row>
    <row r="102" spans="4:26" x14ac:dyDescent="0.45">
      <c r="D102" s="6" t="s">
        <v>43</v>
      </c>
      <c r="E102" s="10" t="s">
        <v>131</v>
      </c>
      <c r="I102" s="6" t="s">
        <v>29</v>
      </c>
      <c r="J102" t="str">
        <f t="shared" si="24"/>
        <v>Venezuela</v>
      </c>
      <c r="K102" t="str">
        <f t="shared" si="25"/>
        <v>Venezuela</v>
      </c>
      <c r="L102" t="e">
        <f t="shared" si="26"/>
        <v>#N/A</v>
      </c>
      <c r="M102" t="e">
        <f t="shared" si="27"/>
        <v>#N/A</v>
      </c>
      <c r="N102" t="b">
        <f t="shared" si="28"/>
        <v>0</v>
      </c>
      <c r="O102" t="b">
        <f t="shared" si="29"/>
        <v>0</v>
      </c>
      <c r="P102" t="b">
        <f t="shared" si="30"/>
        <v>1</v>
      </c>
      <c r="Q102" t="b">
        <f t="shared" si="31"/>
        <v>1</v>
      </c>
      <c r="S102" s="20" t="s">
        <v>202</v>
      </c>
      <c r="T102" s="20" t="s">
        <v>202</v>
      </c>
      <c r="U102">
        <f>VLOOKUP(S102,'Mortgage loans to total loans'!$B$2:$M$124,MATCH($U$2,'Mortgage loans to total loans'!$B$1:$M$1,0),FALSE)</f>
        <v>-6.4505141838659004</v>
      </c>
      <c r="X102" s="24" t="s">
        <v>63</v>
      </c>
      <c r="Y102" s="24" t="s">
        <v>63</v>
      </c>
      <c r="Z102">
        <f>VLOOKUP(Y102,'GDP per capita'!$A$5:$BP$270,MATCH(2023,'GDP per capita'!$A$4:$BP$4,0),FALSE)</f>
        <v>45485.032983908386</v>
      </c>
    </row>
    <row r="103" spans="4:26" x14ac:dyDescent="0.45">
      <c r="D103" s="9" t="s">
        <v>20</v>
      </c>
      <c r="E103" s="7" t="s">
        <v>61</v>
      </c>
      <c r="I103" s="9" t="s">
        <v>16</v>
      </c>
      <c r="J103" t="str">
        <f t="shared" si="24"/>
        <v>Vietnam</v>
      </c>
      <c r="K103" t="str">
        <f t="shared" si="25"/>
        <v>Vietnam</v>
      </c>
      <c r="L103" t="e">
        <f t="shared" si="26"/>
        <v>#N/A</v>
      </c>
      <c r="M103" t="e">
        <f t="shared" si="27"/>
        <v>#N/A</v>
      </c>
      <c r="N103" t="b">
        <f t="shared" si="28"/>
        <v>0</v>
      </c>
      <c r="O103" t="b">
        <f t="shared" si="29"/>
        <v>0</v>
      </c>
      <c r="P103" t="b">
        <f t="shared" si="30"/>
        <v>1</v>
      </c>
      <c r="Q103" t="b">
        <f t="shared" si="31"/>
        <v>1</v>
      </c>
      <c r="S103" s="20" t="s">
        <v>132</v>
      </c>
      <c r="T103" s="20" t="s">
        <v>132</v>
      </c>
      <c r="U103">
        <f>VLOOKUP(S103,'Mortgage loans to total loans'!$B$2:$M$124,MATCH($U$2,'Mortgage loans to total loans'!$B$1:$M$1,0),FALSE)</f>
        <v>-0.48280797750749826</v>
      </c>
      <c r="X103" s="24" t="s">
        <v>376</v>
      </c>
      <c r="Y103" s="24" t="s">
        <v>376</v>
      </c>
      <c r="Z103">
        <f>VLOOKUP(Y103,'GDP per capita'!$A$5:$BP$270,MATCH(2023,'GDP per capita'!$A$4:$BP$4,0),FALSE)</f>
        <v>3281.212320715134</v>
      </c>
    </row>
    <row r="104" spans="4:26" x14ac:dyDescent="0.45">
      <c r="D104" s="6" t="s">
        <v>85</v>
      </c>
      <c r="E104" s="10" t="s">
        <v>39</v>
      </c>
      <c r="I104" s="9" t="s">
        <v>108</v>
      </c>
      <c r="J104" t="str">
        <f t="shared" si="24"/>
        <v>Belize</v>
      </c>
      <c r="K104" t="e">
        <f t="shared" si="25"/>
        <v>#N/A</v>
      </c>
      <c r="L104" t="str">
        <f t="shared" si="26"/>
        <v>Belize</v>
      </c>
      <c r="M104" t="str">
        <f t="shared" si="27"/>
        <v>Belize</v>
      </c>
      <c r="N104" t="b">
        <f t="shared" si="28"/>
        <v>0</v>
      </c>
      <c r="O104" t="b">
        <f t="shared" si="29"/>
        <v>1</v>
      </c>
      <c r="P104" t="b">
        <f t="shared" si="30"/>
        <v>0</v>
      </c>
      <c r="Q104" t="b">
        <f t="shared" si="31"/>
        <v>0</v>
      </c>
      <c r="S104" s="20" t="s">
        <v>89</v>
      </c>
      <c r="T104" s="20" t="s">
        <v>89</v>
      </c>
      <c r="U104">
        <f>VLOOKUP(S104,'Mortgage loans to total loans'!$B$2:$M$124,MATCH($U$2,'Mortgage loans to total loans'!$B$1:$M$1,0),FALSE)</f>
        <v>16.400907571705801</v>
      </c>
      <c r="X104" s="24" t="s">
        <v>97</v>
      </c>
      <c r="Y104" s="24" t="s">
        <v>97</v>
      </c>
      <c r="Z104">
        <f>VLOOKUP(Y104,'GDP per capita'!$A$5:$BP$270,MATCH(2023,'GDP per capita'!$A$4:$BP$4,0),FALSE)</f>
        <v>44904.953065033333</v>
      </c>
    </row>
    <row r="105" spans="4:26" x14ac:dyDescent="0.45">
      <c r="D105" s="6" t="s">
        <v>73</v>
      </c>
      <c r="E105" s="7" t="s">
        <v>29</v>
      </c>
      <c r="I105" s="9" t="s">
        <v>60</v>
      </c>
      <c r="J105" t="str">
        <f t="shared" si="24"/>
        <v>Botswana</v>
      </c>
      <c r="K105" t="e">
        <f t="shared" si="25"/>
        <v>#N/A</v>
      </c>
      <c r="L105" t="str">
        <f t="shared" si="26"/>
        <v>Botswana</v>
      </c>
      <c r="M105" t="str">
        <f t="shared" si="27"/>
        <v>Botswana</v>
      </c>
      <c r="N105" t="b">
        <f t="shared" si="28"/>
        <v>0</v>
      </c>
      <c r="O105" t="b">
        <f t="shared" si="29"/>
        <v>1</v>
      </c>
      <c r="P105" t="b">
        <f t="shared" si="30"/>
        <v>0</v>
      </c>
      <c r="Q105" t="b">
        <f t="shared" si="31"/>
        <v>0</v>
      </c>
      <c r="S105" s="20" t="s">
        <v>49</v>
      </c>
      <c r="T105" s="20" t="s">
        <v>49</v>
      </c>
      <c r="U105">
        <f>VLOOKUP(S105,'Mortgage loans to total loans'!$B$2:$M$124,MATCH($U$2,'Mortgage loans to total loans'!$B$1:$M$1,0),FALSE)</f>
        <v>-0.63862798585326896</v>
      </c>
      <c r="X105" s="24" t="s">
        <v>379</v>
      </c>
      <c r="Y105" s="24" t="s">
        <v>379</v>
      </c>
      <c r="Z105">
        <f>VLOOKUP(Y105,'GDP per capita'!$A$5:$BP$270,MATCH(2023,'GDP per capita'!$A$4:$BP$4,0),FALSE)</f>
        <v>19498.112726715794</v>
      </c>
    </row>
    <row r="106" spans="4:26" x14ac:dyDescent="0.45">
      <c r="D106" s="9" t="s">
        <v>132</v>
      </c>
      <c r="E106" s="10" t="s">
        <v>16</v>
      </c>
      <c r="I106" s="9" t="s">
        <v>26</v>
      </c>
      <c r="J106" t="str">
        <f t="shared" si="24"/>
        <v>Cambodia</v>
      </c>
      <c r="K106" t="e">
        <f t="shared" si="25"/>
        <v>#N/A</v>
      </c>
      <c r="L106" t="str">
        <f t="shared" si="26"/>
        <v>Cambodia</v>
      </c>
      <c r="M106" t="str">
        <f t="shared" si="27"/>
        <v>Cambodia</v>
      </c>
      <c r="N106" t="b">
        <f t="shared" si="28"/>
        <v>0</v>
      </c>
      <c r="O106" t="b">
        <f t="shared" si="29"/>
        <v>1</v>
      </c>
      <c r="P106" t="b">
        <f t="shared" si="30"/>
        <v>0</v>
      </c>
      <c r="Q106" t="b">
        <f t="shared" si="31"/>
        <v>0</v>
      </c>
      <c r="S106" s="20" t="s">
        <v>203</v>
      </c>
      <c r="T106" s="20" t="s">
        <v>203</v>
      </c>
      <c r="U106">
        <f>VLOOKUP(S106,'Mortgage loans to total loans'!$B$2:$M$124,MATCH($U$2,'Mortgage loans to total loans'!$B$1:$M$1,0),FALSE)</f>
        <v>0.79971499999999907</v>
      </c>
      <c r="X106" s="24" t="s">
        <v>381</v>
      </c>
      <c r="Y106" s="24" t="s">
        <v>381</v>
      </c>
      <c r="Z106">
        <f>VLOOKUP(Y106,'GDP per capita'!$A$5:$BP$270,MATCH(2023,'GDP per capita'!$A$4:$BP$4,0),FALSE)</f>
        <v>15500.103595184491</v>
      </c>
    </row>
    <row r="107" spans="4:26" x14ac:dyDescent="0.45">
      <c r="D107" s="6" t="s">
        <v>53</v>
      </c>
      <c r="I107" s="9" t="s">
        <v>74</v>
      </c>
      <c r="J107" t="str">
        <f t="shared" si="24"/>
        <v>Guatemala</v>
      </c>
      <c r="K107" t="e">
        <f t="shared" si="25"/>
        <v>#N/A</v>
      </c>
      <c r="L107" t="str">
        <f t="shared" si="26"/>
        <v>Guatemala</v>
      </c>
      <c r="M107" t="str">
        <f t="shared" si="27"/>
        <v>Guatemala</v>
      </c>
      <c r="N107" t="b">
        <f t="shared" si="28"/>
        <v>0</v>
      </c>
      <c r="O107" t="b">
        <f t="shared" si="29"/>
        <v>1</v>
      </c>
      <c r="P107" t="b">
        <f t="shared" si="30"/>
        <v>0</v>
      </c>
      <c r="Q107" t="b">
        <f t="shared" si="31"/>
        <v>0</v>
      </c>
      <c r="S107" s="20" t="s">
        <v>204</v>
      </c>
      <c r="T107" s="20" t="s">
        <v>204</v>
      </c>
      <c r="U107">
        <f>VLOOKUP(S107,'Mortgage loans to total loans'!$B$2:$M$124,MATCH($U$2,'Mortgage loans to total loans'!$B$1:$M$1,0),FALSE)</f>
        <v>-0.63561400000000035</v>
      </c>
      <c r="X107" s="24" t="s">
        <v>383</v>
      </c>
      <c r="Y107" s="24" t="s">
        <v>383</v>
      </c>
      <c r="Z107">
        <f>VLOOKUP(Y107,'GDP per capita'!$A$5:$BP$270,MATCH(2023,'GDP per capita'!$A$4:$BP$4,0),FALSE)</f>
        <v>5123.428814197664</v>
      </c>
    </row>
    <row r="108" spans="4:26" ht="24.75" x14ac:dyDescent="0.45">
      <c r="D108" s="6" t="s">
        <v>89</v>
      </c>
      <c r="I108" s="6" t="s">
        <v>21</v>
      </c>
      <c r="J108" t="str">
        <f t="shared" si="24"/>
        <v>Kenya</v>
      </c>
      <c r="K108" t="e">
        <f t="shared" si="25"/>
        <v>#N/A</v>
      </c>
      <c r="L108" t="str">
        <f t="shared" si="26"/>
        <v>Kenya</v>
      </c>
      <c r="M108" t="str">
        <f t="shared" si="27"/>
        <v>Kenya</v>
      </c>
      <c r="N108" t="b">
        <f t="shared" si="28"/>
        <v>0</v>
      </c>
      <c r="O108" t="b">
        <f t="shared" si="29"/>
        <v>1</v>
      </c>
      <c r="P108" t="b">
        <f t="shared" si="30"/>
        <v>0</v>
      </c>
      <c r="Q108" t="b">
        <f t="shared" si="31"/>
        <v>0</v>
      </c>
      <c r="S108" s="20" t="s">
        <v>205</v>
      </c>
      <c r="T108" s="20" t="s">
        <v>205</v>
      </c>
      <c r="U108">
        <f>VLOOKUP(S108,'Mortgage loans to total loans'!$B$2:$M$124,MATCH($U$2,'Mortgage loans to total loans'!$B$1:$M$1,0),FALSE)</f>
        <v>-9.0113350000000025</v>
      </c>
      <c r="X108" s="24" t="s">
        <v>385</v>
      </c>
      <c r="Y108" s="24" t="s">
        <v>385</v>
      </c>
      <c r="Z108">
        <f>VLOOKUP(Y108,'GDP per capita'!$A$5:$BP$270,MATCH(2023,'GDP per capita'!$A$4:$BP$4,0),FALSE)</f>
        <v>6362.6663050477455</v>
      </c>
    </row>
    <row r="109" spans="4:26" x14ac:dyDescent="0.45">
      <c r="D109" s="6" t="s">
        <v>49</v>
      </c>
      <c r="I109" s="6" t="s">
        <v>117</v>
      </c>
      <c r="J109" t="str">
        <f t="shared" si="24"/>
        <v>Namibia</v>
      </c>
      <c r="K109" t="e">
        <f t="shared" si="25"/>
        <v>#N/A</v>
      </c>
      <c r="L109" t="str">
        <f t="shared" si="26"/>
        <v>Namibia</v>
      </c>
      <c r="M109" t="str">
        <f t="shared" si="27"/>
        <v>Namibia</v>
      </c>
      <c r="N109" t="b">
        <f t="shared" si="28"/>
        <v>0</v>
      </c>
      <c r="O109" t="b">
        <f t="shared" si="29"/>
        <v>1</v>
      </c>
      <c r="P109" t="b">
        <f t="shared" si="30"/>
        <v>0</v>
      </c>
      <c r="Q109" t="b">
        <f t="shared" si="31"/>
        <v>0</v>
      </c>
      <c r="S109" s="20" t="s">
        <v>90</v>
      </c>
      <c r="T109" s="20" t="s">
        <v>90</v>
      </c>
      <c r="U109">
        <f>VLOOKUP(S109,'Mortgage loans to total loans'!$B$2:$M$124,MATCH($U$2,'Mortgage loans to total loans'!$B$1:$M$1,0),FALSE)</f>
        <v>43.531453142503601</v>
      </c>
      <c r="X109" s="24" t="s">
        <v>27</v>
      </c>
      <c r="Y109" s="24" t="s">
        <v>27</v>
      </c>
      <c r="Z109">
        <f>VLOOKUP(Y109,'GDP per capita'!$A$5:$BP$270,MATCH(2023,'GDP per capita'!$A$4:$BP$4,0),FALSE)</f>
        <v>15415.605793469695</v>
      </c>
    </row>
    <row r="110" spans="4:26" x14ac:dyDescent="0.45">
      <c r="D110" s="9" t="s">
        <v>90</v>
      </c>
      <c r="I110" s="9" t="s">
        <v>104</v>
      </c>
      <c r="J110" t="str">
        <f t="shared" si="24"/>
        <v>Nicaragua</v>
      </c>
      <c r="K110" t="e">
        <f t="shared" si="25"/>
        <v>#N/A</v>
      </c>
      <c r="L110" t="str">
        <f t="shared" si="26"/>
        <v>Nicaragua</v>
      </c>
      <c r="M110" t="str">
        <f t="shared" si="27"/>
        <v>Nicaragua</v>
      </c>
      <c r="N110" t="b">
        <f t="shared" si="28"/>
        <v>0</v>
      </c>
      <c r="O110" t="b">
        <f t="shared" si="29"/>
        <v>1</v>
      </c>
      <c r="P110" t="b">
        <f t="shared" si="30"/>
        <v>0</v>
      </c>
      <c r="Q110" t="b">
        <f t="shared" si="31"/>
        <v>0</v>
      </c>
      <c r="S110" s="20" t="s">
        <v>96</v>
      </c>
      <c r="T110" s="20" t="s">
        <v>96</v>
      </c>
      <c r="U110">
        <f>VLOOKUP(S110,'Mortgage loans to total loans'!$B$2:$M$124,MATCH($U$2,'Mortgage loans to total loans'!$B$1:$M$1,0),FALSE)</f>
        <v>9.8497439895120991</v>
      </c>
      <c r="X110" s="24" t="s">
        <v>388</v>
      </c>
      <c r="Y110" s="24" t="s">
        <v>388</v>
      </c>
      <c r="Z110">
        <f>VLOOKUP(Y110,'GDP per capita'!$A$5:$BP$270,MATCH(2023,'GDP per capita'!$A$4:$BP$4,0),FALSE)</f>
        <v>4526.6920002479465</v>
      </c>
    </row>
    <row r="111" spans="4:26" ht="24.75" x14ac:dyDescent="0.45">
      <c r="D111" s="9" t="s">
        <v>96</v>
      </c>
      <c r="I111" s="6" t="s">
        <v>101</v>
      </c>
      <c r="J111" t="str">
        <f t="shared" si="24"/>
        <v>Nigeria</v>
      </c>
      <c r="K111" t="e">
        <f t="shared" si="25"/>
        <v>#N/A</v>
      </c>
      <c r="L111" t="str">
        <f t="shared" si="26"/>
        <v>Nigeria</v>
      </c>
      <c r="M111" t="str">
        <f t="shared" si="27"/>
        <v>Nigeria</v>
      </c>
      <c r="N111" t="b">
        <f t="shared" si="28"/>
        <v>0</v>
      </c>
      <c r="O111" t="b">
        <f t="shared" si="29"/>
        <v>1</v>
      </c>
      <c r="P111" t="b">
        <f t="shared" si="30"/>
        <v>0</v>
      </c>
      <c r="Q111" t="b">
        <f t="shared" si="31"/>
        <v>0</v>
      </c>
      <c r="S111" s="20" t="s">
        <v>206</v>
      </c>
      <c r="T111" s="20" t="s">
        <v>206</v>
      </c>
      <c r="U111">
        <f>VLOOKUP(S111,'Mortgage loans to total loans'!$B$2:$M$124,MATCH($U$2,'Mortgage loans to total loans'!$B$1:$M$1,0),FALSE)</f>
        <v>-1.0043575303676602</v>
      </c>
      <c r="X111" s="24" t="s">
        <v>390</v>
      </c>
      <c r="Y111" s="24" t="s">
        <v>390</v>
      </c>
      <c r="Z111">
        <f>VLOOKUP(Y111,'GDP per capita'!$A$5:$BP$270,MATCH(2023,'GDP per capita'!$A$4:$BP$4,0),FALSE)</f>
        <v>0</v>
      </c>
    </row>
    <row r="112" spans="4:26" x14ac:dyDescent="0.45">
      <c r="D112" s="6" t="s">
        <v>13</v>
      </c>
      <c r="I112" s="6" t="s">
        <v>9</v>
      </c>
      <c r="J112" t="str">
        <f t="shared" si="24"/>
        <v>Papua New Guinea</v>
      </c>
      <c r="K112" t="e">
        <f t="shared" si="25"/>
        <v>#N/A</v>
      </c>
      <c r="L112" t="str">
        <f t="shared" si="26"/>
        <v>Papua New Guinea</v>
      </c>
      <c r="M112" t="str">
        <f t="shared" si="27"/>
        <v>Papua New Guinea</v>
      </c>
      <c r="N112" t="b">
        <f t="shared" si="28"/>
        <v>0</v>
      </c>
      <c r="O112" t="b">
        <f t="shared" si="29"/>
        <v>1</v>
      </c>
      <c r="P112" t="b">
        <f t="shared" si="30"/>
        <v>0</v>
      </c>
      <c r="Q112" t="b">
        <f t="shared" si="31"/>
        <v>0</v>
      </c>
      <c r="S112" s="20" t="s">
        <v>35</v>
      </c>
      <c r="T112" s="20" t="s">
        <v>35</v>
      </c>
      <c r="U112">
        <f>VLOOKUP(S112,'Mortgage loans to total loans'!$B$2:$M$124,MATCH($U$2,'Mortgage loans to total loans'!$B$1:$M$1,0),FALSE)</f>
        <v>0.66666731129329904</v>
      </c>
      <c r="X112" s="24" t="s">
        <v>83</v>
      </c>
      <c r="Y112" s="24" t="s">
        <v>83</v>
      </c>
      <c r="Z112">
        <f>VLOOKUP(Y112,'GDP per capita'!$A$5:$BP$270,MATCH(2023,'GDP per capita'!$A$4:$BP$4,0),FALSE)</f>
        <v>10166.24341058346</v>
      </c>
    </row>
    <row r="113" spans="4:26" x14ac:dyDescent="0.45">
      <c r="D113" s="6" t="s">
        <v>15</v>
      </c>
      <c r="I113" s="6" t="s">
        <v>79</v>
      </c>
      <c r="J113" t="str">
        <f t="shared" si="24"/>
        <v>Trinidad And Tobago</v>
      </c>
      <c r="K113" t="e">
        <f t="shared" si="25"/>
        <v>#N/A</v>
      </c>
      <c r="L113" t="str">
        <f t="shared" si="26"/>
        <v>Trinidad and Tobago</v>
      </c>
      <c r="M113" t="str">
        <f t="shared" si="27"/>
        <v>Trinidad and Tobago</v>
      </c>
      <c r="N113" t="b">
        <f t="shared" si="28"/>
        <v>0</v>
      </c>
      <c r="O113" t="b">
        <f t="shared" si="29"/>
        <v>1</v>
      </c>
      <c r="P113" t="b">
        <f t="shared" si="30"/>
        <v>0</v>
      </c>
      <c r="Q113" t="b">
        <f t="shared" si="31"/>
        <v>0</v>
      </c>
      <c r="S113" s="20" t="s">
        <v>207</v>
      </c>
      <c r="T113" s="20" t="s">
        <v>207</v>
      </c>
      <c r="U113">
        <f>VLOOKUP(S113,'Mortgage loans to total loans'!$B$2:$M$124,MATCH($U$2,'Mortgage loans to total loans'!$B$1:$M$1,0),FALSE)</f>
        <v>3.3437402894632982</v>
      </c>
      <c r="X113" s="24" t="s">
        <v>393</v>
      </c>
      <c r="Y113" s="24" t="s">
        <v>393</v>
      </c>
      <c r="Z113">
        <f>VLOOKUP(Y113,'GDP per capita'!$A$5:$BP$270,MATCH(2023,'GDP per capita'!$A$4:$BP$4,0),FALSE)</f>
        <v>0</v>
      </c>
    </row>
    <row r="114" spans="4:26" x14ac:dyDescent="0.45">
      <c r="D114" s="6" t="s">
        <v>135</v>
      </c>
      <c r="I114" s="9" t="s">
        <v>14</v>
      </c>
      <c r="J114" t="str">
        <f t="shared" si="24"/>
        <v>Uganda</v>
      </c>
      <c r="K114" t="e">
        <f t="shared" si="25"/>
        <v>#N/A</v>
      </c>
      <c r="L114" t="str">
        <f t="shared" si="26"/>
        <v>Uganda</v>
      </c>
      <c r="M114" t="str">
        <f t="shared" si="27"/>
        <v>Uganda</v>
      </c>
      <c r="N114" t="b">
        <f t="shared" si="28"/>
        <v>0</v>
      </c>
      <c r="O114" t="b">
        <f t="shared" si="29"/>
        <v>1</v>
      </c>
      <c r="P114" t="b">
        <f t="shared" si="30"/>
        <v>0</v>
      </c>
      <c r="Q114" t="b">
        <f t="shared" si="31"/>
        <v>0</v>
      </c>
      <c r="S114" s="20" t="s">
        <v>208</v>
      </c>
      <c r="T114" s="20" t="s">
        <v>208</v>
      </c>
      <c r="U114">
        <f>VLOOKUP(S114,'Mortgage loans to total loans'!$B$2:$M$124,MATCH($U$2,'Mortgage loans to total loans'!$B$1:$M$1,0),FALSE)</f>
        <v>2.0681920882340989</v>
      </c>
      <c r="X114" s="24" t="s">
        <v>94</v>
      </c>
      <c r="Y114" s="24" t="s">
        <v>94</v>
      </c>
      <c r="Z114">
        <f>VLOOKUP(Y114,'GDP per capita'!$A$5:$BP$270,MATCH(2023,'GDP per capita'!$A$4:$BP$4,0),FALSE)</f>
        <v>124578.17543122814</v>
      </c>
    </row>
    <row r="115" spans="4:26" x14ac:dyDescent="0.45">
      <c r="D115" s="6" t="s">
        <v>35</v>
      </c>
      <c r="I115" s="9" t="s">
        <v>82</v>
      </c>
      <c r="J115" t="str">
        <f t="shared" si="24"/>
        <v>Bahrain</v>
      </c>
      <c r="K115" t="e">
        <f t="shared" si="25"/>
        <v>#N/A</v>
      </c>
      <c r="L115" t="e">
        <f t="shared" si="26"/>
        <v>#N/A</v>
      </c>
      <c r="M115" t="str">
        <f t="shared" si="27"/>
        <v>Bahrain</v>
      </c>
      <c r="N115" t="b">
        <f t="shared" si="28"/>
        <v>0</v>
      </c>
      <c r="O115" t="b">
        <f t="shared" si="29"/>
        <v>1</v>
      </c>
      <c r="P115" t="b">
        <f t="shared" si="30"/>
        <v>1</v>
      </c>
      <c r="Q115" t="b">
        <f t="shared" si="31"/>
        <v>0</v>
      </c>
      <c r="S115" s="20" t="s">
        <v>209</v>
      </c>
      <c r="T115" s="9" t="s">
        <v>112</v>
      </c>
      <c r="U115">
        <f>VLOOKUP(S115,'Mortgage loans to total loans'!$B$2:$M$124,MATCH($U$2,'Mortgage loans to total loans'!$B$1:$M$1,0),FALSE)</f>
        <v>-5.7332636367554697</v>
      </c>
      <c r="X115" s="24" t="s">
        <v>396</v>
      </c>
      <c r="Y115" s="24" t="s">
        <v>396</v>
      </c>
      <c r="Z115">
        <f>VLOOKUP(Y115,'GDP per capita'!$A$5:$BP$270,MATCH(2023,'GDP per capita'!$A$4:$BP$4,0),FALSE)</f>
        <v>17659.873929111898</v>
      </c>
    </row>
    <row r="116" spans="4:26" ht="25.5" x14ac:dyDescent="0.45">
      <c r="D116" s="6" t="s">
        <v>79</v>
      </c>
      <c r="I116" s="9" t="s">
        <v>114</v>
      </c>
      <c r="J116" t="str">
        <f t="shared" si="24"/>
        <v>Fiji</v>
      </c>
      <c r="K116" t="e">
        <f t="shared" si="25"/>
        <v>#N/A</v>
      </c>
      <c r="L116" t="e">
        <f t="shared" si="26"/>
        <v>#N/A</v>
      </c>
      <c r="M116" t="str">
        <f t="shared" si="27"/>
        <v>Fiji</v>
      </c>
      <c r="N116" t="b">
        <f t="shared" si="28"/>
        <v>0</v>
      </c>
      <c r="O116" t="b">
        <f t="shared" si="29"/>
        <v>1</v>
      </c>
      <c r="P116" t="b">
        <f t="shared" si="30"/>
        <v>1</v>
      </c>
      <c r="Q116" t="b">
        <f t="shared" si="31"/>
        <v>0</v>
      </c>
      <c r="S116" s="20" t="s">
        <v>14</v>
      </c>
      <c r="T116" s="20" t="s">
        <v>14</v>
      </c>
      <c r="U116">
        <f>VLOOKUP(S116,'Mortgage loans to total loans'!$B$2:$M$124,MATCH($U$2,'Mortgage loans to total loans'!$B$1:$M$1,0),FALSE)</f>
        <v>-3.2018595071584306</v>
      </c>
      <c r="X116" s="24" t="s">
        <v>95</v>
      </c>
      <c r="Y116" s="24" t="s">
        <v>95</v>
      </c>
      <c r="Z116">
        <f>VLOOKUP(Y116,'GDP per capita'!$A$5:$BP$270,MATCH(2023,'GDP per capita'!$A$4:$BP$4,0),FALSE)</f>
        <v>14107.297926838874</v>
      </c>
    </row>
    <row r="117" spans="4:26" x14ac:dyDescent="0.45">
      <c r="D117" s="9" t="s">
        <v>68</v>
      </c>
      <c r="I117" s="9" t="s">
        <v>12</v>
      </c>
      <c r="J117" t="str">
        <f t="shared" si="24"/>
        <v>Ghana</v>
      </c>
      <c r="K117" t="e">
        <f t="shared" si="25"/>
        <v>#N/A</v>
      </c>
      <c r="L117" t="e">
        <f t="shared" si="26"/>
        <v>#N/A</v>
      </c>
      <c r="M117" t="str">
        <f t="shared" si="27"/>
        <v>Ghana</v>
      </c>
      <c r="N117" t="b">
        <f t="shared" si="28"/>
        <v>0</v>
      </c>
      <c r="O117" t="b">
        <f t="shared" si="29"/>
        <v>1</v>
      </c>
      <c r="P117" t="b">
        <f t="shared" si="30"/>
        <v>1</v>
      </c>
      <c r="Q117" t="b">
        <f t="shared" si="31"/>
        <v>0</v>
      </c>
      <c r="S117" s="20" t="s">
        <v>18</v>
      </c>
      <c r="T117" s="20" t="s">
        <v>18</v>
      </c>
      <c r="U117">
        <f>VLOOKUP(S117,'Mortgage loans to total loans'!$B$2:$M$124,MATCH($U$2,'Mortgage loans to total loans'!$B$1:$M$1,0),FALSE)</f>
        <v>-3.1498542360399204</v>
      </c>
      <c r="X117" s="24" t="s">
        <v>126</v>
      </c>
      <c r="Y117" s="24" t="s">
        <v>126</v>
      </c>
      <c r="Z117">
        <f>VLOOKUP(Y117,'GDP per capita'!$A$5:$BP$270,MATCH(2023,'GDP per capita'!$A$4:$BP$4,0),FALSE)</f>
        <v>76159.482328838349</v>
      </c>
    </row>
    <row r="118" spans="4:26" x14ac:dyDescent="0.45">
      <c r="D118" s="9" t="s">
        <v>112</v>
      </c>
      <c r="I118" s="9" t="s">
        <v>128</v>
      </c>
      <c r="J118" t="str">
        <f t="shared" si="24"/>
        <v>Honduras</v>
      </c>
      <c r="K118" t="e">
        <f t="shared" si="25"/>
        <v>#N/A</v>
      </c>
      <c r="L118" t="e">
        <f t="shared" si="26"/>
        <v>#N/A</v>
      </c>
      <c r="M118" t="str">
        <f t="shared" si="27"/>
        <v>Honduras</v>
      </c>
      <c r="N118" t="b">
        <f t="shared" si="28"/>
        <v>0</v>
      </c>
      <c r="O118" t="b">
        <f t="shared" si="29"/>
        <v>1</v>
      </c>
      <c r="P118" t="b">
        <f t="shared" si="30"/>
        <v>1</v>
      </c>
      <c r="Q118" t="b">
        <f t="shared" si="31"/>
        <v>0</v>
      </c>
      <c r="S118" s="20" t="s">
        <v>116</v>
      </c>
      <c r="T118" s="20" t="s">
        <v>116</v>
      </c>
      <c r="U118">
        <f>VLOOKUP(S118,'Mortgage loans to total loans'!$B$2:$M$124,MATCH($U$2,'Mortgage loans to total loans'!$B$1:$M$1,0),FALSE)</f>
        <v>-1.1605458372614299</v>
      </c>
      <c r="X118" s="24" t="s">
        <v>78</v>
      </c>
      <c r="Y118" s="24" t="s">
        <v>78</v>
      </c>
      <c r="Z118">
        <f>VLOOKUP(Y118,'GDP per capita'!$A$5:$BP$270,MATCH(2023,'GDP per capita'!$A$4:$BP$4,0),FALSE)</f>
        <v>54128.281734700176</v>
      </c>
    </row>
    <row r="119" spans="4:26" x14ac:dyDescent="0.45">
      <c r="D119" s="9" t="s">
        <v>14</v>
      </c>
      <c r="I119" s="9" t="s">
        <v>130</v>
      </c>
      <c r="J119" t="str">
        <f t="shared" si="24"/>
        <v>Jamaica</v>
      </c>
      <c r="K119" t="e">
        <f t="shared" si="25"/>
        <v>#N/A</v>
      </c>
      <c r="L119" t="e">
        <f t="shared" si="26"/>
        <v>#N/A</v>
      </c>
      <c r="M119" t="str">
        <f t="shared" si="27"/>
        <v>Jamaica</v>
      </c>
      <c r="N119" t="b">
        <f t="shared" si="28"/>
        <v>0</v>
      </c>
      <c r="O119" t="b">
        <f t="shared" si="29"/>
        <v>1</v>
      </c>
      <c r="P119" t="b">
        <f t="shared" si="30"/>
        <v>1</v>
      </c>
      <c r="Q119" t="b">
        <f t="shared" si="31"/>
        <v>0</v>
      </c>
      <c r="S119" s="20" t="s">
        <v>92</v>
      </c>
      <c r="T119" s="20" t="s">
        <v>92</v>
      </c>
      <c r="U119">
        <f>VLOOKUP(S119,'Mortgage loans to total loans'!$B$2:$M$124,MATCH($U$2,'Mortgage loans to total loans'!$B$1:$M$1,0),FALSE)</f>
        <v>23.343128531579602</v>
      </c>
      <c r="X119" s="24" t="s">
        <v>72</v>
      </c>
      <c r="Y119" s="24" t="s">
        <v>72</v>
      </c>
      <c r="Z119">
        <f>VLOOKUP(Y119,'GDP per capita'!$A$5:$BP$270,MATCH(2023,'GDP per capita'!$A$4:$BP$4,0),FALSE)</f>
        <v>57651.98557186246</v>
      </c>
    </row>
    <row r="120" spans="4:26" x14ac:dyDescent="0.45">
      <c r="D120" s="9" t="s">
        <v>18</v>
      </c>
      <c r="I120" s="6" t="s">
        <v>127</v>
      </c>
      <c r="J120" t="str">
        <f t="shared" si="24"/>
        <v>Libya</v>
      </c>
      <c r="K120" t="e">
        <f t="shared" si="25"/>
        <v>#N/A</v>
      </c>
      <c r="L120" t="e">
        <f t="shared" si="26"/>
        <v>#N/A</v>
      </c>
      <c r="M120" t="str">
        <f t="shared" si="27"/>
        <v>Libya</v>
      </c>
      <c r="N120" t="b">
        <f t="shared" si="28"/>
        <v>0</v>
      </c>
      <c r="O120" t="b">
        <f t="shared" si="29"/>
        <v>1</v>
      </c>
      <c r="P120" t="b">
        <f t="shared" si="30"/>
        <v>1</v>
      </c>
      <c r="Q120" t="b">
        <f t="shared" si="31"/>
        <v>0</v>
      </c>
      <c r="S120" s="20" t="s">
        <v>131</v>
      </c>
      <c r="T120" s="20" t="s">
        <v>131</v>
      </c>
      <c r="U120">
        <f>VLOOKUP(S120,'Mortgage loans to total loans'!$B$2:$M$124,MATCH($U$2,'Mortgage loans to total loans'!$B$1:$M$1,0),FALSE)</f>
        <v>-3.1330060689051002</v>
      </c>
      <c r="X120" s="24" t="s">
        <v>130</v>
      </c>
      <c r="Y120" s="24" t="s">
        <v>130</v>
      </c>
      <c r="Z120">
        <f>VLOOKUP(Y120,'GDP per capita'!$A$5:$BP$270,MATCH(2023,'GDP per capita'!$A$4:$BP$4,0),FALSE)</f>
        <v>11421.753557005428</v>
      </c>
    </row>
    <row r="121" spans="4:26" ht="25.5" x14ac:dyDescent="0.45">
      <c r="D121" s="9" t="s">
        <v>116</v>
      </c>
      <c r="I121" s="9" t="s">
        <v>122</v>
      </c>
      <c r="J121" t="str">
        <f t="shared" si="24"/>
        <v>Mozambique</v>
      </c>
      <c r="K121" t="e">
        <f t="shared" si="25"/>
        <v>#N/A</v>
      </c>
      <c r="L121" t="e">
        <f t="shared" si="26"/>
        <v>#N/A</v>
      </c>
      <c r="M121" t="str">
        <f t="shared" si="27"/>
        <v>Mozambique</v>
      </c>
      <c r="N121" t="b">
        <f t="shared" si="28"/>
        <v>0</v>
      </c>
      <c r="O121" t="b">
        <f t="shared" si="29"/>
        <v>1</v>
      </c>
      <c r="P121" t="b">
        <f t="shared" si="30"/>
        <v>1</v>
      </c>
      <c r="Q121" t="b">
        <f t="shared" si="31"/>
        <v>0</v>
      </c>
      <c r="S121" s="20" t="s">
        <v>61</v>
      </c>
      <c r="T121" s="20" t="s">
        <v>61</v>
      </c>
      <c r="U121">
        <f>VLOOKUP(S121,'Mortgage loans to total loans'!$B$2:$M$124,MATCH($U$2,'Mortgage loans to total loans'!$B$1:$M$1,0),FALSE)</f>
        <v>14.568642179859101</v>
      </c>
      <c r="X121" s="24" t="s">
        <v>100</v>
      </c>
      <c r="Y121" s="24" t="s">
        <v>100</v>
      </c>
      <c r="Z121">
        <f>VLOOKUP(Y121,'GDP per capita'!$A$5:$BP$270,MATCH(2023,'GDP per capita'!$A$4:$BP$4,0),FALSE)</f>
        <v>10391.013613568806</v>
      </c>
    </row>
    <row r="122" spans="4:26" x14ac:dyDescent="0.45">
      <c r="D122" s="9" t="s">
        <v>92</v>
      </c>
      <c r="I122" s="6" t="s">
        <v>23</v>
      </c>
      <c r="J122" t="str">
        <f t="shared" si="24"/>
        <v>Myanmar</v>
      </c>
      <c r="K122" t="e">
        <f t="shared" si="25"/>
        <v>#N/A</v>
      </c>
      <c r="L122" t="e">
        <f t="shared" si="26"/>
        <v>#N/A</v>
      </c>
      <c r="M122" t="str">
        <f t="shared" si="27"/>
        <v>Myanmar</v>
      </c>
      <c r="N122" t="b">
        <f t="shared" si="28"/>
        <v>0</v>
      </c>
      <c r="O122" t="b">
        <f t="shared" si="29"/>
        <v>1</v>
      </c>
      <c r="P122" t="b">
        <f t="shared" si="30"/>
        <v>1</v>
      </c>
      <c r="Q122" t="b">
        <f t="shared" si="31"/>
        <v>0</v>
      </c>
      <c r="S122" s="20" t="s">
        <v>210</v>
      </c>
      <c r="T122" s="6" t="s">
        <v>39</v>
      </c>
      <c r="U122">
        <f>VLOOKUP(S122,'Mortgage loans to total loans'!$B$2:$M$124,MATCH($U$2,'Mortgage loans to total loans'!$B$1:$M$1,0),FALSE)</f>
        <v>12.0911242884948</v>
      </c>
      <c r="X122" s="24" t="s">
        <v>36</v>
      </c>
      <c r="Y122" s="24" t="s">
        <v>36</v>
      </c>
      <c r="Z122">
        <f>VLOOKUP(Y122,'GDP per capita'!$A$5:$BP$270,MATCH(2023,'GDP per capita'!$A$4:$BP$4,0),FALSE)</f>
        <v>49885.197911087984</v>
      </c>
    </row>
    <row r="123" spans="4:26" x14ac:dyDescent="0.45">
      <c r="D123" s="6" t="s">
        <v>131</v>
      </c>
      <c r="I123" s="6" t="s">
        <v>135</v>
      </c>
      <c r="J123" t="str">
        <f t="shared" si="24"/>
        <v>Tanzania</v>
      </c>
      <c r="K123" t="e">
        <f t="shared" si="25"/>
        <v>#N/A</v>
      </c>
      <c r="L123" t="e">
        <f t="shared" si="26"/>
        <v>#N/A</v>
      </c>
      <c r="M123" t="str">
        <f t="shared" si="27"/>
        <v>Tanzania</v>
      </c>
      <c r="N123" t="b">
        <f t="shared" si="28"/>
        <v>0</v>
      </c>
      <c r="O123" t="b">
        <f t="shared" si="29"/>
        <v>1</v>
      </c>
      <c r="P123" t="b">
        <f t="shared" si="30"/>
        <v>1</v>
      </c>
      <c r="Q123" t="b">
        <f t="shared" si="31"/>
        <v>0</v>
      </c>
      <c r="S123" s="20" t="s">
        <v>211</v>
      </c>
      <c r="T123" s="20" t="s">
        <v>211</v>
      </c>
      <c r="U123">
        <f>VLOOKUP(S123,'Mortgage loans to total loans'!$B$2:$M$124,MATCH($U$2,'Mortgage loans to total loans'!$B$1:$M$1,0),FALSE)</f>
        <v>-25.7555776073381</v>
      </c>
      <c r="X123" s="24" t="s">
        <v>62</v>
      </c>
      <c r="Y123" s="24" t="s">
        <v>62</v>
      </c>
      <c r="Z123">
        <f>VLOOKUP(Y123,'GDP per capita'!$A$5:$BP$270,MATCH(2023,'GDP per capita'!$A$4:$BP$4,0),FALSE)</f>
        <v>38515.183600997727</v>
      </c>
    </row>
    <row r="124" spans="4:26" x14ac:dyDescent="0.45">
      <c r="D124" s="6" t="s">
        <v>61</v>
      </c>
      <c r="I124" s="9" t="s">
        <v>30</v>
      </c>
      <c r="J124" t="str">
        <f t="shared" si="24"/>
        <v>Zimbabwe</v>
      </c>
      <c r="K124" t="e">
        <f t="shared" si="25"/>
        <v>#N/A</v>
      </c>
      <c r="L124" t="e">
        <f t="shared" si="26"/>
        <v>#N/A</v>
      </c>
      <c r="M124" t="str">
        <f t="shared" si="27"/>
        <v>Zimbabwe</v>
      </c>
      <c r="N124" t="b">
        <f t="shared" si="28"/>
        <v>0</v>
      </c>
      <c r="O124" t="b">
        <f t="shared" si="29"/>
        <v>1</v>
      </c>
      <c r="P124" t="b">
        <f t="shared" si="30"/>
        <v>1</v>
      </c>
      <c r="Q124" t="b">
        <f t="shared" si="31"/>
        <v>0</v>
      </c>
      <c r="S124" s="20" t="s">
        <v>212</v>
      </c>
      <c r="T124" s="20" t="s">
        <v>212</v>
      </c>
      <c r="U124">
        <f>VLOOKUP(S124,'Mortgage loans to total loans'!$B$2:$M$124,MATCH($U$2,'Mortgage loans to total loans'!$B$1:$M$1,0),FALSE)</f>
        <v>-8.4121870440709401E-2</v>
      </c>
      <c r="X124" s="24" t="s">
        <v>21</v>
      </c>
      <c r="Y124" s="24" t="s">
        <v>21</v>
      </c>
      <c r="Z124">
        <f>VLOOKUP(Y124,'GDP per capita'!$A$5:$BP$270,MATCH(2023,'GDP per capita'!$A$4:$BP$4,0),FALSE)</f>
        <v>6307.2324941929728</v>
      </c>
    </row>
    <row r="125" spans="4:26" x14ac:dyDescent="0.45">
      <c r="D125" s="6" t="s">
        <v>125</v>
      </c>
      <c r="I125" s="6" t="s">
        <v>123</v>
      </c>
      <c r="J125" t="str">
        <f t="shared" si="24"/>
        <v>Bahamas</v>
      </c>
      <c r="K125" t="e">
        <f t="shared" si="25"/>
        <v>#N/A</v>
      </c>
      <c r="L125" t="e">
        <f t="shared" si="26"/>
        <v>#N/A</v>
      </c>
      <c r="M125" t="e">
        <f t="shared" si="27"/>
        <v>#N/A</v>
      </c>
      <c r="N125" t="b">
        <f t="shared" si="28"/>
        <v>0</v>
      </c>
      <c r="O125" t="b">
        <f t="shared" si="29"/>
        <v>1</v>
      </c>
      <c r="P125" t="b">
        <f t="shared" si="30"/>
        <v>1</v>
      </c>
      <c r="Q125" t="b">
        <f t="shared" si="31"/>
        <v>1</v>
      </c>
      <c r="S125" s="20" t="s">
        <v>213</v>
      </c>
      <c r="T125" s="20" t="s">
        <v>213</v>
      </c>
      <c r="U125">
        <f>VLOOKUP(S125,'Mortgage loans to total loans'!$B$2:$M$124,MATCH($U$2,'Mortgage loans to total loans'!$B$1:$M$1,0),FALSE)</f>
        <v>7.6581862557540499E-3</v>
      </c>
      <c r="X125" s="24" t="s">
        <v>407</v>
      </c>
      <c r="Y125" s="24" t="s">
        <v>407</v>
      </c>
      <c r="Z125">
        <f>VLOOKUP(Y125,'GDP per capita'!$A$5:$BP$270,MATCH(2023,'GDP per capita'!$A$4:$BP$4,0),FALSE)</f>
        <v>7106.4911428930345</v>
      </c>
    </row>
    <row r="126" spans="4:26" x14ac:dyDescent="0.45">
      <c r="D126" s="6" t="s">
        <v>39</v>
      </c>
      <c r="I126" s="6" t="s">
        <v>115</v>
      </c>
      <c r="J126" t="str">
        <f t="shared" si="24"/>
        <v>Brunei</v>
      </c>
      <c r="K126" t="e">
        <f t="shared" si="25"/>
        <v>#N/A</v>
      </c>
      <c r="L126" t="e">
        <f t="shared" si="26"/>
        <v>#N/A</v>
      </c>
      <c r="M126" t="e">
        <f t="shared" si="27"/>
        <v>#N/A</v>
      </c>
      <c r="N126" t="b">
        <f t="shared" si="28"/>
        <v>0</v>
      </c>
      <c r="O126" t="b">
        <f t="shared" si="29"/>
        <v>1</v>
      </c>
      <c r="P126" t="b">
        <f t="shared" si="30"/>
        <v>1</v>
      </c>
      <c r="Q126" t="b">
        <f t="shared" si="31"/>
        <v>1</v>
      </c>
      <c r="X126" s="24" t="s">
        <v>26</v>
      </c>
      <c r="Y126" s="24" t="s">
        <v>26</v>
      </c>
      <c r="Z126">
        <f>VLOOKUP(Y126,'GDP per capita'!$A$5:$BP$270,MATCH(2023,'GDP per capita'!$A$4:$BP$4,0),FALSE)</f>
        <v>7425.5117906311925</v>
      </c>
    </row>
    <row r="127" spans="4:26" x14ac:dyDescent="0.45">
      <c r="D127" s="6" t="s">
        <v>29</v>
      </c>
      <c r="I127" s="6" t="s">
        <v>11</v>
      </c>
      <c r="J127" t="str">
        <f t="shared" si="24"/>
        <v>Hong Kong</v>
      </c>
      <c r="K127" t="e">
        <f t="shared" si="25"/>
        <v>#N/A</v>
      </c>
      <c r="L127" t="e">
        <f t="shared" si="26"/>
        <v>#N/A</v>
      </c>
      <c r="M127" t="e">
        <f t="shared" si="27"/>
        <v>#N/A</v>
      </c>
      <c r="N127" t="b">
        <f t="shared" si="28"/>
        <v>0</v>
      </c>
      <c r="O127" t="b">
        <f t="shared" si="29"/>
        <v>1</v>
      </c>
      <c r="P127" t="b">
        <f t="shared" si="30"/>
        <v>1</v>
      </c>
      <c r="Q127" t="b">
        <f t="shared" si="31"/>
        <v>1</v>
      </c>
      <c r="X127" s="24" t="s">
        <v>410</v>
      </c>
      <c r="Y127" s="24" t="s">
        <v>410</v>
      </c>
      <c r="Z127">
        <f>VLOOKUP(Y127,'GDP per capita'!$A$5:$BP$270,MATCH(2023,'GDP per capita'!$A$4:$BP$4,0),FALSE)</f>
        <v>3546.9181883262904</v>
      </c>
    </row>
    <row r="128" spans="4:26" x14ac:dyDescent="0.45">
      <c r="D128" s="9" t="s">
        <v>16</v>
      </c>
      <c r="I128" s="6" t="s">
        <v>17</v>
      </c>
      <c r="J128" t="str">
        <f t="shared" si="24"/>
        <v>Macao</v>
      </c>
      <c r="K128" t="e">
        <f t="shared" si="25"/>
        <v>#N/A</v>
      </c>
      <c r="L128" t="e">
        <f t="shared" si="26"/>
        <v>#N/A</v>
      </c>
      <c r="M128" t="e">
        <f t="shared" si="27"/>
        <v>#N/A</v>
      </c>
      <c r="N128" t="b">
        <f t="shared" si="28"/>
        <v>0</v>
      </c>
      <c r="O128" t="b">
        <f t="shared" si="29"/>
        <v>1</v>
      </c>
      <c r="P128" t="b">
        <f t="shared" si="30"/>
        <v>1</v>
      </c>
      <c r="Q128" t="b">
        <f t="shared" si="31"/>
        <v>1</v>
      </c>
      <c r="X128" s="24" t="s">
        <v>203</v>
      </c>
      <c r="Y128" s="24" t="s">
        <v>203</v>
      </c>
      <c r="Z128">
        <f>VLOOKUP(Y128,'GDP per capita'!$A$5:$BP$270,MATCH(2023,'GDP per capita'!$A$4:$BP$4,0),FALSE)</f>
        <v>33749.700420686007</v>
      </c>
    </row>
    <row r="129" spans="4:26" x14ac:dyDescent="0.45">
      <c r="D129" s="9" t="s">
        <v>30</v>
      </c>
      <c r="I129" s="6" t="s">
        <v>125</v>
      </c>
      <c r="J129" t="str">
        <f t="shared" si="24"/>
        <v>Us Virgin Islands</v>
      </c>
      <c r="K129" t="e">
        <f t="shared" si="25"/>
        <v>#N/A</v>
      </c>
      <c r="L129" t="e">
        <f t="shared" si="26"/>
        <v>#N/A</v>
      </c>
      <c r="M129" t="e">
        <f t="shared" si="27"/>
        <v>#N/A</v>
      </c>
      <c r="N129" t="b">
        <f t="shared" si="28"/>
        <v>0</v>
      </c>
      <c r="O129" t="b">
        <f t="shared" si="29"/>
        <v>1</v>
      </c>
      <c r="P129" t="b">
        <f t="shared" si="30"/>
        <v>1</v>
      </c>
      <c r="Q129" t="b">
        <f t="shared" si="31"/>
        <v>1</v>
      </c>
      <c r="X129" s="24" t="s">
        <v>53</v>
      </c>
      <c r="Y129" s="24" t="s">
        <v>413</v>
      </c>
      <c r="Z129">
        <f>VLOOKUP(Y129,'GDP per capita'!$A$5:$BP$270,MATCH(2023,'GDP per capita'!$A$4:$BP$4,0),FALSE)</f>
        <v>51713.241485754756</v>
      </c>
    </row>
    <row r="130" spans="4:26" x14ac:dyDescent="0.45">
      <c r="I130" s="7" t="s">
        <v>136</v>
      </c>
      <c r="J130" t="e">
        <f t="shared" si="24"/>
        <v>#N/A</v>
      </c>
      <c r="K130" t="str">
        <f t="shared" si="25"/>
        <v>Cameroon</v>
      </c>
      <c r="L130" t="str">
        <f t="shared" si="26"/>
        <v>Cameroon</v>
      </c>
      <c r="M130" t="str">
        <f t="shared" si="27"/>
        <v>Cameroon</v>
      </c>
      <c r="N130" t="b">
        <f t="shared" si="28"/>
        <v>1</v>
      </c>
      <c r="O130" t="b">
        <f t="shared" si="29"/>
        <v>0</v>
      </c>
      <c r="P130" t="b">
        <f t="shared" si="30"/>
        <v>0</v>
      </c>
      <c r="Q130" t="b">
        <f t="shared" si="31"/>
        <v>0</v>
      </c>
      <c r="X130" s="24" t="s">
        <v>120</v>
      </c>
      <c r="Y130" s="24" t="s">
        <v>120</v>
      </c>
      <c r="Z130">
        <f>VLOOKUP(Y130,'GDP per capita'!$A$5:$BP$270,MATCH(2023,'GDP per capita'!$A$4:$BP$4,0),FALSE)</f>
        <v>51561.363812791657</v>
      </c>
    </row>
    <row r="131" spans="4:26" x14ac:dyDescent="0.45">
      <c r="I131" s="7" t="s">
        <v>137</v>
      </c>
      <c r="J131" t="e">
        <f t="shared" ref="J131:J132" si="32">VLOOKUP(I131,$D$3:$D$129,1,FALSE)</f>
        <v>#N/A</v>
      </c>
      <c r="K131" t="str">
        <f t="shared" si="25"/>
        <v>Hong Kong (China)</v>
      </c>
      <c r="L131" t="e">
        <f t="shared" si="26"/>
        <v>#N/A</v>
      </c>
      <c r="M131" t="e">
        <f t="shared" si="27"/>
        <v>#N/A</v>
      </c>
      <c r="N131" t="b">
        <f t="shared" si="28"/>
        <v>1</v>
      </c>
      <c r="O131" t="b">
        <f t="shared" si="29"/>
        <v>0</v>
      </c>
      <c r="P131" t="b">
        <f t="shared" si="30"/>
        <v>1</v>
      </c>
      <c r="Q131" t="b">
        <f t="shared" si="31"/>
        <v>1</v>
      </c>
      <c r="X131" s="24" t="s">
        <v>416</v>
      </c>
      <c r="Y131" s="24" t="s">
        <v>416</v>
      </c>
      <c r="Z131">
        <f>VLOOKUP(Y131,'GDP per capita'!$A$5:$BP$270,MATCH(2023,'GDP per capita'!$A$4:$BP$4,0),FALSE)</f>
        <v>20909.999721191769</v>
      </c>
    </row>
    <row r="132" spans="4:26" x14ac:dyDescent="0.45">
      <c r="I132" s="10" t="s">
        <v>138</v>
      </c>
      <c r="J132" t="e">
        <f t="shared" si="32"/>
        <v>#N/A</v>
      </c>
      <c r="K132" t="str">
        <f t="shared" si="25"/>
        <v>Kyrgyzstan</v>
      </c>
      <c r="L132" t="e">
        <f t="shared" si="26"/>
        <v>#N/A</v>
      </c>
      <c r="M132" t="e">
        <f t="shared" si="27"/>
        <v>#N/A</v>
      </c>
      <c r="N132" t="b">
        <f t="shared" si="28"/>
        <v>1</v>
      </c>
      <c r="O132" t="b">
        <f t="shared" si="29"/>
        <v>0</v>
      </c>
      <c r="P132" t="b">
        <f t="shared" si="30"/>
        <v>1</v>
      </c>
      <c r="Q132" t="b">
        <f t="shared" si="31"/>
        <v>1</v>
      </c>
      <c r="X132" s="24" t="s">
        <v>418</v>
      </c>
      <c r="Y132" s="24" t="s">
        <v>418</v>
      </c>
      <c r="Z132">
        <f>VLOOKUP(Y132,'GDP per capita'!$A$5:$BP$270,MATCH(2023,'GDP per capita'!$A$4:$BP$4,0),FALSE)</f>
        <v>9291.7885900113106</v>
      </c>
    </row>
    <row r="133" spans="4:26" x14ac:dyDescent="0.45">
      <c r="X133" s="24" t="s">
        <v>44</v>
      </c>
      <c r="Y133" s="24" t="s">
        <v>44</v>
      </c>
      <c r="Z133">
        <f>VLOOKUP(Y133,'GDP per capita'!$A$5:$BP$270,MATCH(2023,'GDP per capita'!$A$4:$BP$4,0),FALSE)</f>
        <v>0</v>
      </c>
    </row>
    <row r="134" spans="4:26" x14ac:dyDescent="0.45">
      <c r="X134" s="24" t="s">
        <v>421</v>
      </c>
      <c r="Y134" s="24" t="s">
        <v>421</v>
      </c>
      <c r="Z134">
        <f>VLOOKUP(Y134,'GDP per capita'!$A$5:$BP$270,MATCH(2023,'GDP per capita'!$A$4:$BP$4,0),FALSE)</f>
        <v>1794.53340863361</v>
      </c>
    </row>
    <row r="135" spans="4:26" x14ac:dyDescent="0.45">
      <c r="X135" s="24" t="s">
        <v>127</v>
      </c>
      <c r="Y135" s="24" t="s">
        <v>127</v>
      </c>
      <c r="Z135">
        <f>VLOOKUP(Y135,'GDP per capita'!$A$5:$BP$270,MATCH(2023,'GDP per capita'!$A$4:$BP$4,0),FALSE)</f>
        <v>13848.795002550487</v>
      </c>
    </row>
    <row r="136" spans="4:26" x14ac:dyDescent="0.45">
      <c r="X136" s="24" t="s">
        <v>204</v>
      </c>
      <c r="Y136" s="24" t="s">
        <v>204</v>
      </c>
      <c r="Z136">
        <f>VLOOKUP(Y136,'GDP per capita'!$A$5:$BP$270,MATCH(2023,'GDP per capita'!$A$4:$BP$4,0),FALSE)</f>
        <v>25974.196027444825</v>
      </c>
    </row>
    <row r="137" spans="4:26" x14ac:dyDescent="0.45">
      <c r="X137" s="24" t="s">
        <v>425</v>
      </c>
      <c r="Y137" s="24" t="s">
        <v>425</v>
      </c>
      <c r="Z137">
        <f>VLOOKUP(Y137,'GDP per capita'!$A$5:$BP$270,MATCH(2023,'GDP per capita'!$A$4:$BP$4,0),FALSE)</f>
        <v>21845.739566563152</v>
      </c>
    </row>
    <row r="138" spans="4:26" x14ac:dyDescent="0.45">
      <c r="X138" s="24" t="s">
        <v>427</v>
      </c>
      <c r="Y138" s="24" t="s">
        <v>427</v>
      </c>
      <c r="Z138">
        <f>VLOOKUP(Y138,'GDP per capita'!$A$5:$BP$270,MATCH(2023,'GDP per capita'!$A$4:$BP$4,0),FALSE)</f>
        <v>4205.9620292411118</v>
      </c>
    </row>
    <row r="139" spans="4:26" x14ac:dyDescent="0.45">
      <c r="X139" s="24" t="s">
        <v>429</v>
      </c>
      <c r="Y139" s="24" t="s">
        <v>429</v>
      </c>
      <c r="Z139">
        <f>VLOOKUP(Y139,'GDP per capita'!$A$5:$BP$270,MATCH(2023,'GDP per capita'!$A$4:$BP$4,0),FALSE)</f>
        <v>2411.336327000085</v>
      </c>
    </row>
    <row r="140" spans="4:26" x14ac:dyDescent="0.45">
      <c r="X140" s="24" t="s">
        <v>431</v>
      </c>
      <c r="Y140" s="24" t="s">
        <v>431</v>
      </c>
      <c r="Z140">
        <f>VLOOKUP(Y140,'GDP per capita'!$A$5:$BP$270,MATCH(2023,'GDP per capita'!$A$4:$BP$4,0),FALSE)</f>
        <v>0</v>
      </c>
    </row>
    <row r="141" spans="4:26" x14ac:dyDescent="0.45">
      <c r="X141" s="24" t="s">
        <v>49</v>
      </c>
      <c r="Y141" s="24" t="s">
        <v>49</v>
      </c>
      <c r="Z141">
        <f>VLOOKUP(Y141,'GDP per capita'!$A$5:$BP$270,MATCH(2023,'GDP per capita'!$A$4:$BP$4,0),FALSE)</f>
        <v>14460.741418815747</v>
      </c>
    </row>
    <row r="142" spans="4:26" x14ac:dyDescent="0.45">
      <c r="X142" s="24" t="s">
        <v>434</v>
      </c>
      <c r="Y142" s="24" t="s">
        <v>434</v>
      </c>
      <c r="Z142">
        <f>VLOOKUP(Y142,'GDP per capita'!$A$5:$BP$270,MATCH(2023,'GDP per capita'!$A$4:$BP$4,0),FALSE)</f>
        <v>9300.4659836346509</v>
      </c>
    </row>
    <row r="143" spans="4:26" x14ac:dyDescent="0.45">
      <c r="X143" s="24" t="s">
        <v>436</v>
      </c>
      <c r="Y143" s="24" t="s">
        <v>436</v>
      </c>
      <c r="Z143">
        <f>VLOOKUP(Y143,'GDP per capita'!$A$5:$BP$270,MATCH(2023,'GDP per capita'!$A$4:$BP$4,0),FALSE)</f>
        <v>14354.759365156011</v>
      </c>
    </row>
    <row r="144" spans="4:26" x14ac:dyDescent="0.45">
      <c r="X144" s="24" t="s">
        <v>438</v>
      </c>
      <c r="Y144" s="24" t="s">
        <v>438</v>
      </c>
      <c r="Z144">
        <f>VLOOKUP(Y144,'GDP per capita'!$A$5:$BP$270,MATCH(2023,'GDP per capita'!$A$4:$BP$4,0),FALSE)</f>
        <v>2880.9663100511671</v>
      </c>
    </row>
    <row r="145" spans="24:26" x14ac:dyDescent="0.45">
      <c r="X145" s="24" t="s">
        <v>440</v>
      </c>
      <c r="Y145" s="24" t="s">
        <v>440</v>
      </c>
      <c r="Z145">
        <f>VLOOKUP(Y145,'GDP per capita'!$A$5:$BP$270,MATCH(2023,'GDP per capita'!$A$4:$BP$4,0),FALSE)</f>
        <v>25975.273330263863</v>
      </c>
    </row>
    <row r="146" spans="24:26" x14ac:dyDescent="0.45">
      <c r="X146" s="24" t="s">
        <v>58</v>
      </c>
      <c r="Y146" s="24" t="s">
        <v>58</v>
      </c>
      <c r="Z146">
        <f>VLOOKUP(Y146,'GDP per capita'!$A$5:$BP$270,MATCH(2023,'GDP per capita'!$A$4:$BP$4,0),FALSE)</f>
        <v>50783.256400270875</v>
      </c>
    </row>
    <row r="147" spans="24:26" x14ac:dyDescent="0.45">
      <c r="X147" s="24" t="s">
        <v>86</v>
      </c>
      <c r="Y147" s="24" t="s">
        <v>86</v>
      </c>
      <c r="Z147">
        <f>VLOOKUP(Y147,'GDP per capita'!$A$5:$BP$270,MATCH(2023,'GDP per capita'!$A$4:$BP$4,0),FALSE)</f>
        <v>139105.96166680739</v>
      </c>
    </row>
    <row r="148" spans="24:26" x14ac:dyDescent="0.45">
      <c r="X148" s="24" t="s">
        <v>76</v>
      </c>
      <c r="Y148" s="24" t="s">
        <v>76</v>
      </c>
      <c r="Z148">
        <f>VLOOKUP(Y148,'GDP per capita'!$A$5:$BP$270,MATCH(2023,'GDP per capita'!$A$4:$BP$4,0),FALSE)</f>
        <v>41384.251625580771</v>
      </c>
    </row>
    <row r="149" spans="24:26" x14ac:dyDescent="0.45">
      <c r="X149" s="24" t="s">
        <v>445</v>
      </c>
      <c r="Y149" s="24" t="s">
        <v>445</v>
      </c>
      <c r="Z149">
        <f>VLOOKUP(Y149,'GDP per capita'!$A$5:$BP$270,MATCH(2023,'GDP per capita'!$A$4:$BP$4,0),FALSE)</f>
        <v>116491.07001744112</v>
      </c>
    </row>
    <row r="150" spans="24:26" x14ac:dyDescent="0.45">
      <c r="X150" s="24" t="s">
        <v>447</v>
      </c>
      <c r="Y150" s="24" t="s">
        <v>447</v>
      </c>
      <c r="Z150">
        <f>VLOOKUP(Y150,'GDP per capita'!$A$5:$BP$270,MATCH(2023,'GDP per capita'!$A$4:$BP$4,0),FALSE)</f>
        <v>0</v>
      </c>
    </row>
    <row r="151" spans="24:26" x14ac:dyDescent="0.45">
      <c r="X151" s="24" t="s">
        <v>47</v>
      </c>
      <c r="Y151" s="24" t="s">
        <v>47</v>
      </c>
      <c r="Z151">
        <f>VLOOKUP(Y151,'GDP per capita'!$A$5:$BP$270,MATCH(2023,'GDP per capita'!$A$4:$BP$4,0),FALSE)</f>
        <v>9842.888671875</v>
      </c>
    </row>
    <row r="152" spans="24:26" x14ac:dyDescent="0.45">
      <c r="X152" s="24" t="s">
        <v>450</v>
      </c>
      <c r="Y152" s="24" t="s">
        <v>450</v>
      </c>
      <c r="Z152">
        <f>VLOOKUP(Y152,'GDP per capita'!$A$5:$BP$270,MATCH(2023,'GDP per capita'!$A$4:$BP$4,0),FALSE)</f>
        <v>0</v>
      </c>
    </row>
    <row r="153" spans="24:26" x14ac:dyDescent="0.45">
      <c r="X153" s="24" t="s">
        <v>33</v>
      </c>
      <c r="Y153" s="24" t="s">
        <v>33</v>
      </c>
      <c r="Z153">
        <f>VLOOKUP(Y153,'GDP per capita'!$A$5:$BP$270,MATCH(2023,'GDP per capita'!$A$4:$BP$4,0),FALSE)</f>
        <v>17596.883416766723</v>
      </c>
    </row>
    <row r="154" spans="24:26" x14ac:dyDescent="0.45">
      <c r="X154" s="24" t="s">
        <v>453</v>
      </c>
      <c r="Y154" s="24" t="s">
        <v>453</v>
      </c>
      <c r="Z154">
        <f>VLOOKUP(Y154,'GDP per capita'!$A$5:$BP$270,MATCH(2023,'GDP per capita'!$A$4:$BP$4,0),FALSE)</f>
        <v>1823.8173294130468</v>
      </c>
    </row>
    <row r="155" spans="24:26" x14ac:dyDescent="0.45">
      <c r="X155" s="24" t="s">
        <v>191</v>
      </c>
      <c r="Y155" s="24" t="s">
        <v>191</v>
      </c>
      <c r="Z155">
        <f>VLOOKUP(Y155,'GDP per capita'!$A$5:$BP$270,MATCH(2023,'GDP per capita'!$A$4:$BP$4,0),FALSE)</f>
        <v>24735.075416965774</v>
      </c>
    </row>
    <row r="156" spans="24:26" x14ac:dyDescent="0.45">
      <c r="X156" s="24" t="s">
        <v>456</v>
      </c>
      <c r="Y156" s="24" t="s">
        <v>456</v>
      </c>
      <c r="Z156">
        <f>VLOOKUP(Y156,'GDP per capita'!$A$5:$BP$270,MATCH(2023,'GDP per capita'!$A$4:$BP$4,0),FALSE)</f>
        <v>20565.663327800681</v>
      </c>
    </row>
    <row r="157" spans="24:26" x14ac:dyDescent="0.45">
      <c r="X157" s="24" t="s">
        <v>119</v>
      </c>
      <c r="Y157" s="24" t="s">
        <v>119</v>
      </c>
      <c r="Z157">
        <f>VLOOKUP(Y157,'GDP per capita'!$A$5:$BP$270,MATCH(2023,'GDP per capita'!$A$4:$BP$4,0),FALSE)</f>
        <v>24766.608349817699</v>
      </c>
    </row>
    <row r="158" spans="24:26" x14ac:dyDescent="0.45">
      <c r="X158" s="24" t="s">
        <v>459</v>
      </c>
      <c r="Y158" s="24" t="s">
        <v>459</v>
      </c>
      <c r="Z158">
        <f>VLOOKUP(Y158,'GDP per capita'!$A$5:$BP$270,MATCH(2023,'GDP per capita'!$A$4:$BP$4,0),FALSE)</f>
        <v>7532.1747730782563</v>
      </c>
    </row>
    <row r="159" spans="24:26" x14ac:dyDescent="0.45">
      <c r="X159" s="24" t="s">
        <v>461</v>
      </c>
      <c r="Y159" s="24" t="s">
        <v>461</v>
      </c>
      <c r="Z159">
        <f>VLOOKUP(Y159,'GDP per capita'!$A$5:$BP$270,MATCH(2023,'GDP per capita'!$A$4:$BP$4,0),FALSE)</f>
        <v>15854.448578061967</v>
      </c>
    </row>
    <row r="160" spans="24:26" x14ac:dyDescent="0.45">
      <c r="X160" s="24" t="s">
        <v>46</v>
      </c>
      <c r="Y160" s="24" t="s">
        <v>46</v>
      </c>
      <c r="Z160">
        <f>VLOOKUP(Y160,'GDP per capita'!$A$5:$BP$270,MATCH(2023,'GDP per capita'!$A$4:$BP$4,0),FALSE)</f>
        <v>24327.414690129975</v>
      </c>
    </row>
    <row r="161" spans="24:26" x14ac:dyDescent="0.45">
      <c r="X161" s="24" t="s">
        <v>464</v>
      </c>
      <c r="Y161" s="24" t="s">
        <v>464</v>
      </c>
      <c r="Z161">
        <f>VLOOKUP(Y161,'GDP per capita'!$A$5:$BP$270,MATCH(2023,'GDP per capita'!$A$4:$BP$4,0),FALSE)</f>
        <v>2657.7129840798475</v>
      </c>
    </row>
    <row r="162" spans="24:26" x14ac:dyDescent="0.45">
      <c r="X162" s="24" t="s">
        <v>93</v>
      </c>
      <c r="Y162" s="24" t="s">
        <v>93</v>
      </c>
      <c r="Z162">
        <f>VLOOKUP(Y162,'GDP per capita'!$A$5:$BP$270,MATCH(2023,'GDP per capita'!$A$4:$BP$4,0),FALSE)</f>
        <v>63255.822989272448</v>
      </c>
    </row>
    <row r="163" spans="24:26" x14ac:dyDescent="0.45">
      <c r="X163" s="24" t="s">
        <v>23</v>
      </c>
      <c r="Y163" s="24" t="s">
        <v>23</v>
      </c>
      <c r="Z163">
        <f>VLOOKUP(Y163,'GDP per capita'!$A$5:$BP$270,MATCH(2023,'GDP per capita'!$A$4:$BP$4,0),FALSE)</f>
        <v>5953.3573516588676</v>
      </c>
    </row>
    <row r="164" spans="24:26" x14ac:dyDescent="0.45">
      <c r="X164" s="24" t="s">
        <v>468</v>
      </c>
      <c r="Y164" s="24" t="s">
        <v>468</v>
      </c>
      <c r="Z164">
        <f>VLOOKUP(Y164,'GDP per capita'!$A$5:$BP$270,MATCH(2023,'GDP per capita'!$A$4:$BP$4,0),FALSE)</f>
        <v>14072.765026701536</v>
      </c>
    </row>
    <row r="165" spans="24:26" x14ac:dyDescent="0.45">
      <c r="X165" s="24" t="s">
        <v>42</v>
      </c>
      <c r="Y165" s="24" t="s">
        <v>42</v>
      </c>
      <c r="Z165">
        <f>VLOOKUP(Y165,'GDP per capita'!$A$5:$BP$270,MATCH(2023,'GDP per capita'!$A$4:$BP$4,0),FALSE)</f>
        <v>30886.595368223323</v>
      </c>
    </row>
    <row r="166" spans="24:26" x14ac:dyDescent="0.45">
      <c r="X166" s="24" t="s">
        <v>146</v>
      </c>
      <c r="Y166" s="24" t="s">
        <v>146</v>
      </c>
      <c r="Z166">
        <f>VLOOKUP(Y166,'GDP per capita'!$A$5:$BP$270,MATCH(2023,'GDP per capita'!$A$4:$BP$4,0),FALSE)</f>
        <v>18004.851205835472</v>
      </c>
    </row>
    <row r="167" spans="24:26" x14ac:dyDescent="0.45">
      <c r="X167" s="24" t="s">
        <v>472</v>
      </c>
      <c r="Y167" s="24" t="s">
        <v>472</v>
      </c>
      <c r="Z167">
        <f>VLOOKUP(Y167,'GDP per capita'!$A$5:$BP$270,MATCH(2023,'GDP per capita'!$A$4:$BP$4,0),FALSE)</f>
        <v>0</v>
      </c>
    </row>
    <row r="168" spans="24:26" x14ac:dyDescent="0.45">
      <c r="X168" s="24" t="s">
        <v>122</v>
      </c>
      <c r="Y168" s="24" t="s">
        <v>122</v>
      </c>
      <c r="Z168">
        <f>VLOOKUP(Y168,'GDP per capita'!$A$5:$BP$270,MATCH(2023,'GDP per capita'!$A$4:$BP$4,0),FALSE)</f>
        <v>1677.68102292349</v>
      </c>
    </row>
    <row r="169" spans="24:26" x14ac:dyDescent="0.45">
      <c r="X169" s="24" t="s">
        <v>475</v>
      </c>
      <c r="Y169" s="24" t="s">
        <v>475</v>
      </c>
      <c r="Z169">
        <f>VLOOKUP(Y169,'GDP per capita'!$A$5:$BP$270,MATCH(2023,'GDP per capita'!$A$4:$BP$4,0),FALSE)</f>
        <v>6946.1939334054132</v>
      </c>
    </row>
    <row r="170" spans="24:26" x14ac:dyDescent="0.45">
      <c r="X170" s="24" t="s">
        <v>24</v>
      </c>
      <c r="Y170" s="24" t="s">
        <v>24</v>
      </c>
      <c r="Z170">
        <f>VLOOKUP(Y170,'GDP per capita'!$A$5:$BP$270,MATCH(2023,'GDP per capita'!$A$4:$BP$4,0),FALSE)</f>
        <v>29511.227409955336</v>
      </c>
    </row>
    <row r="171" spans="24:26" x14ac:dyDescent="0.45">
      <c r="X171" s="24" t="s">
        <v>190</v>
      </c>
      <c r="Y171" s="24" t="s">
        <v>190</v>
      </c>
      <c r="Z171">
        <f>VLOOKUP(Y171,'GDP per capita'!$A$5:$BP$270,MATCH(2023,'GDP per capita'!$A$4:$BP$4,0),FALSE)</f>
        <v>1829.5076892537866</v>
      </c>
    </row>
    <row r="172" spans="24:26" x14ac:dyDescent="0.45">
      <c r="X172" s="24" t="s">
        <v>87</v>
      </c>
      <c r="Y172" s="24" t="s">
        <v>87</v>
      </c>
      <c r="Z172">
        <f>VLOOKUP(Y172,'GDP per capita'!$A$5:$BP$270,MATCH(2023,'GDP per capita'!$A$4:$BP$4,0),FALSE)</f>
        <v>36416.540185309881</v>
      </c>
    </row>
    <row r="173" spans="24:26" x14ac:dyDescent="0.45">
      <c r="X173" s="24" t="s">
        <v>480</v>
      </c>
      <c r="Y173" s="24" t="s">
        <v>480</v>
      </c>
      <c r="Z173">
        <f>VLOOKUP(Y173,'GDP per capita'!$A$5:$BP$270,MATCH(2023,'GDP per capita'!$A$4:$BP$4,0),FALSE)</f>
        <v>80705.251099832909</v>
      </c>
    </row>
    <row r="174" spans="24:26" x14ac:dyDescent="0.45">
      <c r="X174" s="24" t="s">
        <v>117</v>
      </c>
      <c r="Y174" s="24" t="s">
        <v>117</v>
      </c>
      <c r="Z174">
        <f>VLOOKUP(Y174,'GDP per capita'!$A$5:$BP$270,MATCH(2023,'GDP per capita'!$A$4:$BP$4,0),FALSE)</f>
        <v>11215.546840926092</v>
      </c>
    </row>
    <row r="175" spans="24:26" x14ac:dyDescent="0.45">
      <c r="X175" s="24" t="s">
        <v>483</v>
      </c>
      <c r="Y175" s="24" t="s">
        <v>483</v>
      </c>
      <c r="Z175">
        <f>VLOOKUP(Y175,'GDP per capita'!$A$5:$BP$270,MATCH(2023,'GDP per capita'!$A$4:$BP$4,0),FALSE)</f>
        <v>0</v>
      </c>
    </row>
    <row r="176" spans="24:26" x14ac:dyDescent="0.45">
      <c r="X176" s="24" t="s">
        <v>485</v>
      </c>
      <c r="Y176" s="24" t="s">
        <v>485</v>
      </c>
      <c r="Z176">
        <f>VLOOKUP(Y176,'GDP per capita'!$A$5:$BP$270,MATCH(2023,'GDP per capita'!$A$4:$BP$4,0),FALSE)</f>
        <v>1890.5051859208888</v>
      </c>
    </row>
    <row r="177" spans="24:26" x14ac:dyDescent="0.45">
      <c r="X177" s="24" t="s">
        <v>101</v>
      </c>
      <c r="Y177" s="24" t="s">
        <v>101</v>
      </c>
      <c r="Z177">
        <f>VLOOKUP(Y177,'GDP per capita'!$A$5:$BP$270,MATCH(2023,'GDP per capita'!$A$4:$BP$4,0),FALSE)</f>
        <v>6207.4213784506319</v>
      </c>
    </row>
    <row r="178" spans="24:26" x14ac:dyDescent="0.45">
      <c r="X178" s="24" t="s">
        <v>104</v>
      </c>
      <c r="Y178" s="24" t="s">
        <v>104</v>
      </c>
      <c r="Z178">
        <f>VLOOKUP(Y178,'GDP per capita'!$A$5:$BP$270,MATCH(2023,'GDP per capita'!$A$4:$BP$4,0),FALSE)</f>
        <v>8309.3399128364035</v>
      </c>
    </row>
    <row r="179" spans="24:26" x14ac:dyDescent="0.45">
      <c r="X179" s="24" t="s">
        <v>121</v>
      </c>
      <c r="Y179" s="24" t="s">
        <v>121</v>
      </c>
      <c r="Z179">
        <f>VLOOKUP(Y179,'GDP per capita'!$A$5:$BP$270,MATCH(2023,'GDP per capita'!$A$4:$BP$4,0),FALSE)</f>
        <v>78102.924183914947</v>
      </c>
    </row>
    <row r="180" spans="24:26" x14ac:dyDescent="0.45">
      <c r="X180" s="24" t="s">
        <v>105</v>
      </c>
      <c r="Y180" s="24" t="s">
        <v>105</v>
      </c>
      <c r="Z180">
        <f>VLOOKUP(Y180,'GDP per capita'!$A$5:$BP$270,MATCH(2023,'GDP per capita'!$A$4:$BP$4,0),FALSE)</f>
        <v>100667.52928427096</v>
      </c>
    </row>
    <row r="181" spans="24:26" x14ac:dyDescent="0.45">
      <c r="X181" s="24" t="s">
        <v>40</v>
      </c>
      <c r="Y181" s="24" t="s">
        <v>40</v>
      </c>
      <c r="Z181">
        <f>VLOOKUP(Y181,'GDP per capita'!$A$5:$BP$270,MATCH(2023,'GDP per capita'!$A$4:$BP$4,0),FALSE)</f>
        <v>5393.6209021618797</v>
      </c>
    </row>
    <row r="182" spans="24:26" x14ac:dyDescent="0.45">
      <c r="X182" s="24" t="s">
        <v>492</v>
      </c>
      <c r="Y182" s="24" t="s">
        <v>492</v>
      </c>
      <c r="Z182">
        <f>VLOOKUP(Y182,'GDP per capita'!$A$5:$BP$270,MATCH(2023,'GDP per capita'!$A$4:$BP$4,0),FALSE)</f>
        <v>13831.81197379263</v>
      </c>
    </row>
    <row r="183" spans="24:26" x14ac:dyDescent="0.45">
      <c r="X183" s="24" t="s">
        <v>110</v>
      </c>
      <c r="Y183" s="24" t="s">
        <v>110</v>
      </c>
      <c r="Z183">
        <f>VLOOKUP(Y183,'GDP per capita'!$A$5:$BP$270,MATCH(2023,'GDP per capita'!$A$4:$BP$4,0),FALSE)</f>
        <v>53480.771832671518</v>
      </c>
    </row>
    <row r="184" spans="24:26" x14ac:dyDescent="0.45">
      <c r="X184" s="24" t="s">
        <v>495</v>
      </c>
      <c r="Y184" s="24" t="s">
        <v>495</v>
      </c>
      <c r="Z184">
        <f>VLOOKUP(Y184,'GDP per capita'!$A$5:$BP$270,MATCH(2023,'GDP per capita'!$A$4:$BP$4,0),FALSE)</f>
        <v>58408.604975403709</v>
      </c>
    </row>
    <row r="185" spans="24:26" x14ac:dyDescent="0.45">
      <c r="X185" s="24" t="s">
        <v>134</v>
      </c>
      <c r="Y185" s="24" t="s">
        <v>134</v>
      </c>
      <c r="Z185">
        <f>VLOOKUP(Y185,'GDP per capita'!$A$5:$BP$270,MATCH(2023,'GDP per capita'!$A$4:$BP$4,0),FALSE)</f>
        <v>42519.704991896222</v>
      </c>
    </row>
    <row r="186" spans="24:26" x14ac:dyDescent="0.45">
      <c r="X186" s="24" t="s">
        <v>498</v>
      </c>
      <c r="Y186" s="24" t="s">
        <v>498</v>
      </c>
      <c r="Z186">
        <f>VLOOKUP(Y186,'GDP per capita'!$A$5:$BP$270,MATCH(2023,'GDP per capita'!$A$4:$BP$4,0),FALSE)</f>
        <v>31093.653621782531</v>
      </c>
    </row>
    <row r="187" spans="24:26" x14ac:dyDescent="0.45">
      <c r="X187" s="24" t="s">
        <v>45</v>
      </c>
      <c r="Y187" s="24" t="s">
        <v>45</v>
      </c>
      <c r="Z187">
        <f>VLOOKUP(Y187,'GDP per capita'!$A$5:$BP$270,MATCH(2023,'GDP per capita'!$A$4:$BP$4,0),FALSE)</f>
        <v>6036.6507692380228</v>
      </c>
    </row>
    <row r="188" spans="24:26" x14ac:dyDescent="0.45">
      <c r="X188" s="24" t="s">
        <v>64</v>
      </c>
      <c r="Y188" s="24" t="s">
        <v>64</v>
      </c>
      <c r="Z188">
        <f>VLOOKUP(Y188,'GDP per capita'!$A$5:$BP$270,MATCH(2023,'GDP per capita'!$A$4:$BP$4,0),FALSE)</f>
        <v>39803.318953289483</v>
      </c>
    </row>
    <row r="189" spans="24:26" x14ac:dyDescent="0.45">
      <c r="X189" s="24" t="s">
        <v>25</v>
      </c>
      <c r="Y189" s="24" t="s">
        <v>25</v>
      </c>
      <c r="Z189">
        <f>VLOOKUP(Y189,'GDP per capita'!$A$5:$BP$270,MATCH(2023,'GDP per capita'!$A$4:$BP$4,0),FALSE)</f>
        <v>16974.242002988565</v>
      </c>
    </row>
    <row r="190" spans="24:26" x14ac:dyDescent="0.45">
      <c r="X190" s="24" t="s">
        <v>32</v>
      </c>
      <c r="Y190" s="24" t="s">
        <v>32</v>
      </c>
      <c r="Z190">
        <f>VLOOKUP(Y190,'GDP per capita'!$A$5:$BP$270,MATCH(2023,'GDP per capita'!$A$4:$BP$4,0),FALSE)</f>
        <v>10988.630041204542</v>
      </c>
    </row>
    <row r="191" spans="24:26" x14ac:dyDescent="0.45">
      <c r="X191" s="24" t="s">
        <v>504</v>
      </c>
      <c r="Y191" s="24" t="s">
        <v>504</v>
      </c>
      <c r="Z191">
        <f>VLOOKUP(Y191,'GDP per capita'!$A$5:$BP$270,MATCH(2023,'GDP per capita'!$A$4:$BP$4,0),FALSE)</f>
        <v>17531.698418827378</v>
      </c>
    </row>
    <row r="192" spans="24:26" x14ac:dyDescent="0.45">
      <c r="X192" s="24" t="s">
        <v>9</v>
      </c>
      <c r="Y192" s="24" t="s">
        <v>9</v>
      </c>
      <c r="Z192">
        <f>VLOOKUP(Y192,'GDP per capita'!$A$5:$BP$270,MATCH(2023,'GDP per capita'!$A$4:$BP$4,0),FALSE)</f>
        <v>4632.9797937614103</v>
      </c>
    </row>
    <row r="193" spans="24:26" x14ac:dyDescent="0.45">
      <c r="X193" s="24" t="s">
        <v>75</v>
      </c>
      <c r="Y193" s="24" t="s">
        <v>75</v>
      </c>
      <c r="Z193">
        <f>VLOOKUP(Y193,'GDP per capita'!$A$5:$BP$270,MATCH(2023,'GDP per capita'!$A$4:$BP$4,0),FALSE)</f>
        <v>46450.106787996971</v>
      </c>
    </row>
    <row r="194" spans="24:26" x14ac:dyDescent="0.45">
      <c r="X194" s="24" t="s">
        <v>508</v>
      </c>
      <c r="Y194" s="24" t="s">
        <v>508</v>
      </c>
      <c r="Z194">
        <f>VLOOKUP(Y194,'GDP per capita'!$A$5:$BP$270,MATCH(2023,'GDP per capita'!$A$4:$BP$4,0),FALSE)</f>
        <v>4466.3835549151017</v>
      </c>
    </row>
    <row r="195" spans="24:26" x14ac:dyDescent="0.45">
      <c r="X195" s="24" t="s">
        <v>129</v>
      </c>
      <c r="Y195" s="24" t="s">
        <v>129</v>
      </c>
      <c r="Z195">
        <f>VLOOKUP(Y195,'GDP per capita'!$A$5:$BP$270,MATCH(2023,'GDP per capita'!$A$4:$BP$4,0),FALSE)</f>
        <v>47717.512970569878</v>
      </c>
    </row>
    <row r="196" spans="24:26" x14ac:dyDescent="0.45">
      <c r="X196" s="24" t="s">
        <v>511</v>
      </c>
      <c r="Y196" s="24" t="s">
        <v>511</v>
      </c>
      <c r="Z196">
        <f>VLOOKUP(Y196,'GDP per capita'!$A$5:$BP$270,MATCH(2023,'GDP per capita'!$A$4:$BP$4,0),FALSE)</f>
        <v>0</v>
      </c>
    </row>
    <row r="197" spans="24:26" x14ac:dyDescent="0.45">
      <c r="X197" s="24" t="s">
        <v>99</v>
      </c>
      <c r="Y197" s="24" t="s">
        <v>99</v>
      </c>
      <c r="Z197">
        <f>VLOOKUP(Y197,'GDP per capita'!$A$5:$BP$270,MATCH(2023,'GDP per capita'!$A$4:$BP$4,0),FALSE)</f>
        <v>47208.843229236882</v>
      </c>
    </row>
    <row r="198" spans="24:26" x14ac:dyDescent="0.45">
      <c r="X198" s="24" t="s">
        <v>147</v>
      </c>
      <c r="Y198" s="24" t="s">
        <v>147</v>
      </c>
      <c r="Z198">
        <f>VLOOKUP(Y198,'GDP per capita'!$A$5:$BP$270,MATCH(2023,'GDP per capita'!$A$4:$BP$4,0),FALSE)</f>
        <v>17516.798469518992</v>
      </c>
    </row>
    <row r="199" spans="24:26" x14ac:dyDescent="0.45">
      <c r="X199" s="24" t="s">
        <v>212</v>
      </c>
      <c r="Y199" s="24" t="s">
        <v>212</v>
      </c>
      <c r="Z199">
        <f>VLOOKUP(Y199,'GDP per capita'!$A$5:$BP$270,MATCH(2023,'GDP per capita'!$A$4:$BP$4,0),FALSE)</f>
        <v>5896.7108294483805</v>
      </c>
    </row>
    <row r="200" spans="24:26" x14ac:dyDescent="0.45">
      <c r="X200" s="24" t="s">
        <v>516</v>
      </c>
      <c r="Y200" s="24" t="s">
        <v>516</v>
      </c>
      <c r="Z200">
        <f>VLOOKUP(Y200,'GDP per capita'!$A$5:$BP$270,MATCH(2023,'GDP per capita'!$A$4:$BP$4,0),FALSE)</f>
        <v>8000.818604663511</v>
      </c>
    </row>
    <row r="201" spans="24:26" x14ac:dyDescent="0.45">
      <c r="X201" s="24" t="s">
        <v>518</v>
      </c>
      <c r="Y201" s="24" t="s">
        <v>518</v>
      </c>
      <c r="Z201">
        <f>VLOOKUP(Y201,'GDP per capita'!$A$5:$BP$270,MATCH(2023,'GDP per capita'!$A$4:$BP$4,0),FALSE)</f>
        <v>64300.867718514055</v>
      </c>
    </row>
    <row r="202" spans="24:26" x14ac:dyDescent="0.45">
      <c r="X202" s="24" t="s">
        <v>520</v>
      </c>
      <c r="Y202" s="24" t="s">
        <v>520</v>
      </c>
      <c r="Z202">
        <f>VLOOKUP(Y202,'GDP per capita'!$A$5:$BP$270,MATCH(2023,'GDP per capita'!$A$4:$BP$4,0),FALSE)</f>
        <v>0</v>
      </c>
    </row>
    <row r="203" spans="24:26" x14ac:dyDescent="0.45">
      <c r="X203" s="24" t="s">
        <v>102</v>
      </c>
      <c r="Y203" s="24" t="s">
        <v>102</v>
      </c>
      <c r="Z203">
        <f>VLOOKUP(Y203,'GDP per capita'!$A$5:$BP$270,MATCH(2023,'GDP per capita'!$A$4:$BP$4,0),FALSE)</f>
        <v>128918.54928825735</v>
      </c>
    </row>
    <row r="204" spans="24:26" x14ac:dyDescent="0.45">
      <c r="X204" s="24" t="s">
        <v>71</v>
      </c>
      <c r="Y204" s="24" t="s">
        <v>71</v>
      </c>
      <c r="Z204">
        <f>VLOOKUP(Y204,'GDP per capita'!$A$5:$BP$270,MATCH(2023,'GDP per capita'!$A$4:$BP$4,0),FALSE)</f>
        <v>45658.661441737582</v>
      </c>
    </row>
    <row r="205" spans="24:26" x14ac:dyDescent="0.45">
      <c r="X205" s="24" t="s">
        <v>48</v>
      </c>
      <c r="Y205" s="24" t="s">
        <v>196</v>
      </c>
      <c r="Z205">
        <f>VLOOKUP(Y205,'GDP per capita'!$A$5:$BP$270,MATCH(2023,'GDP per capita'!$A$4:$BP$4,0),FALSE)</f>
        <v>44120.14453125</v>
      </c>
    </row>
    <row r="206" spans="24:26" x14ac:dyDescent="0.45">
      <c r="X206" s="24" t="s">
        <v>197</v>
      </c>
      <c r="Y206" s="24" t="s">
        <v>197</v>
      </c>
      <c r="Z206">
        <f>VLOOKUP(Y206,'GDP per capita'!$A$5:$BP$270,MATCH(2023,'GDP per capita'!$A$4:$BP$4,0),FALSE)</f>
        <v>3396.1553254158162</v>
      </c>
    </row>
    <row r="207" spans="24:26" x14ac:dyDescent="0.45">
      <c r="X207" s="24" t="s">
        <v>526</v>
      </c>
      <c r="Y207" s="24" t="s">
        <v>526</v>
      </c>
      <c r="Z207">
        <f>VLOOKUP(Y207,'GDP per capita'!$A$5:$BP$270,MATCH(2023,'GDP per capita'!$A$4:$BP$4,0),FALSE)</f>
        <v>9366.4242020815054</v>
      </c>
    </row>
    <row r="208" spans="24:26" x14ac:dyDescent="0.45">
      <c r="X208" s="24" t="s">
        <v>133</v>
      </c>
      <c r="Y208" s="24" t="s">
        <v>133</v>
      </c>
      <c r="Z208">
        <f>VLOOKUP(Y208,'GDP per capita'!$A$5:$BP$270,MATCH(2023,'GDP per capita'!$A$4:$BP$4,0),FALSE)</f>
        <v>61102.915372337993</v>
      </c>
    </row>
    <row r="209" spans="24:26" x14ac:dyDescent="0.45">
      <c r="X209" s="24" t="s">
        <v>529</v>
      </c>
      <c r="Y209" s="24" t="s">
        <v>529</v>
      </c>
      <c r="Z209">
        <f>VLOOKUP(Y209,'GDP per capita'!$A$5:$BP$270,MATCH(2023,'GDP per capita'!$A$4:$BP$4,0),FALSE)</f>
        <v>2740.42114257813</v>
      </c>
    </row>
    <row r="210" spans="24:26" x14ac:dyDescent="0.45">
      <c r="X210" s="24" t="s">
        <v>531</v>
      </c>
      <c r="Y210" s="24" t="s">
        <v>531</v>
      </c>
      <c r="Z210">
        <f>VLOOKUP(Y210,'GDP per capita'!$A$5:$BP$270,MATCH(2023,'GDP per capita'!$A$4:$BP$4,0),FALSE)</f>
        <v>4791.4486203140905</v>
      </c>
    </row>
    <row r="211" spans="24:26" x14ac:dyDescent="0.45">
      <c r="X211" s="24" t="s">
        <v>20</v>
      </c>
      <c r="Y211" s="24" t="s">
        <v>20</v>
      </c>
      <c r="Z211">
        <f>VLOOKUP(Y211,'GDP per capita'!$A$5:$BP$270,MATCH(2023,'GDP per capita'!$A$4:$BP$4,0),FALSE)</f>
        <v>141553.47299754003</v>
      </c>
    </row>
    <row r="212" spans="24:26" x14ac:dyDescent="0.45">
      <c r="X212" s="24" t="s">
        <v>202</v>
      </c>
      <c r="Y212" s="24" t="s">
        <v>202</v>
      </c>
      <c r="Z212">
        <f>VLOOKUP(Y212,'GDP per capita'!$A$5:$BP$270,MATCH(2023,'GDP per capita'!$A$4:$BP$4,0),FALSE)</f>
        <v>2812.3757642289806</v>
      </c>
    </row>
    <row r="213" spans="24:26" x14ac:dyDescent="0.45">
      <c r="X213" s="24" t="s">
        <v>535</v>
      </c>
      <c r="Y213" s="24" t="s">
        <v>535</v>
      </c>
      <c r="Z213">
        <f>VLOOKUP(Y213,'GDP per capita'!$A$5:$BP$270,MATCH(2023,'GDP per capita'!$A$4:$BP$4,0),FALSE)</f>
        <v>3367.5102601621302</v>
      </c>
    </row>
    <row r="214" spans="24:26" x14ac:dyDescent="0.45">
      <c r="X214" s="24" t="s">
        <v>19</v>
      </c>
      <c r="Y214" s="24" t="s">
        <v>19</v>
      </c>
      <c r="Z214">
        <f>VLOOKUP(Y214,'GDP per capita'!$A$5:$BP$270,MATCH(2023,'GDP per capita'!$A$4:$BP$4,0),FALSE)</f>
        <v>12657.034062525374</v>
      </c>
    </row>
    <row r="215" spans="24:26" x14ac:dyDescent="0.45">
      <c r="X215" s="24" t="s">
        <v>538</v>
      </c>
      <c r="Y215" s="24" t="s">
        <v>538</v>
      </c>
      <c r="Z215">
        <f>VLOOKUP(Y215,'GDP per capita'!$A$5:$BP$270,MATCH(2023,'GDP per capita'!$A$4:$BP$4,0),FALSE)</f>
        <v>0</v>
      </c>
    </row>
    <row r="216" spans="24:26" x14ac:dyDescent="0.45">
      <c r="X216" s="24" t="s">
        <v>540</v>
      </c>
      <c r="Y216" s="24" t="s">
        <v>540</v>
      </c>
      <c r="Z216">
        <f>VLOOKUP(Y216,'GDP per capita'!$A$5:$BP$270,MATCH(2023,'GDP per capita'!$A$4:$BP$4,0),FALSE)</f>
        <v>1556.5230906794941</v>
      </c>
    </row>
    <row r="217" spans="24:26" x14ac:dyDescent="0.45">
      <c r="X217" s="24" t="s">
        <v>43</v>
      </c>
      <c r="Y217" s="24" t="s">
        <v>43</v>
      </c>
      <c r="Z217">
        <f>VLOOKUP(Y217,'GDP per capita'!$A$5:$BP$270,MATCH(2023,'GDP per capita'!$A$4:$BP$4,0),FALSE)</f>
        <v>28674.133741084388</v>
      </c>
    </row>
    <row r="218" spans="24:26" x14ac:dyDescent="0.45">
      <c r="X218" s="24" t="s">
        <v>543</v>
      </c>
      <c r="Y218" s="24" t="s">
        <v>543</v>
      </c>
      <c r="Z218">
        <f>VLOOKUP(Y218,'GDP per capita'!$A$5:$BP$270,MATCH(2023,'GDP per capita'!$A$4:$BP$4,0),FALSE)</f>
        <v>4763.5227812660296</v>
      </c>
    </row>
    <row r="219" spans="24:26" x14ac:dyDescent="0.45">
      <c r="X219" s="24" t="s">
        <v>545</v>
      </c>
      <c r="Y219" s="24" t="s">
        <v>545</v>
      </c>
      <c r="Z219">
        <f>VLOOKUP(Y219,'GDP per capita'!$A$5:$BP$270,MATCH(2023,'GDP per capita'!$A$4:$BP$4,0),FALSE)</f>
        <v>0</v>
      </c>
    </row>
    <row r="220" spans="24:26" x14ac:dyDescent="0.45">
      <c r="X220" s="24" t="s">
        <v>547</v>
      </c>
      <c r="Y220" s="24" t="s">
        <v>547</v>
      </c>
      <c r="Z220">
        <f>VLOOKUP(Y220,'GDP per capita'!$A$5:$BP$270,MATCH(2023,'GDP per capita'!$A$4:$BP$4,0),FALSE)</f>
        <v>4766.1789270062955</v>
      </c>
    </row>
    <row r="221" spans="24:26" x14ac:dyDescent="0.45">
      <c r="X221" s="24" t="s">
        <v>549</v>
      </c>
      <c r="Y221" s="24" t="s">
        <v>549</v>
      </c>
      <c r="Z221">
        <f>VLOOKUP(Y221,'GDP per capita'!$A$5:$BP$270,MATCH(2023,'GDP per capita'!$A$4:$BP$4,0),FALSE)</f>
        <v>28125.818421940039</v>
      </c>
    </row>
    <row r="222" spans="24:26" x14ac:dyDescent="0.45">
      <c r="X222" s="24" t="s">
        <v>551</v>
      </c>
      <c r="Y222" s="24" t="s">
        <v>551</v>
      </c>
      <c r="Z222">
        <f>VLOOKUP(Y222,'GDP per capita'!$A$5:$BP$270,MATCH(2023,'GDP per capita'!$A$4:$BP$4,0),FALSE)</f>
        <v>6149.981460819281</v>
      </c>
    </row>
    <row r="223" spans="24:26" x14ac:dyDescent="0.45">
      <c r="X223" s="24" t="s">
        <v>553</v>
      </c>
      <c r="Y223" s="24" t="s">
        <v>553</v>
      </c>
      <c r="Z223">
        <f>VLOOKUP(Y223,'GDP per capita'!$A$5:$BP$270,MATCH(2023,'GDP per capita'!$A$4:$BP$4,0),FALSE)</f>
        <v>21135.545636513292</v>
      </c>
    </row>
    <row r="224" spans="24:26" x14ac:dyDescent="0.45">
      <c r="X224" s="6" t="s">
        <v>85</v>
      </c>
      <c r="Y224" s="24" t="s">
        <v>555</v>
      </c>
      <c r="Z224">
        <f>VLOOKUP(Y224,'GDP per capita'!$A$5:$BP$270,MATCH(2023,'GDP per capita'!$A$4:$BP$4,0),FALSE)</f>
        <v>43512.561571465689</v>
      </c>
    </row>
    <row r="225" spans="24:26" x14ac:dyDescent="0.45">
      <c r="X225" s="24" t="s">
        <v>73</v>
      </c>
      <c r="Y225" s="24" t="s">
        <v>73</v>
      </c>
      <c r="Z225">
        <f>VLOOKUP(Y225,'GDP per capita'!$A$5:$BP$270,MATCH(2023,'GDP per capita'!$A$4:$BP$4,0),FALSE)</f>
        <v>53812.71449427271</v>
      </c>
    </row>
    <row r="226" spans="24:26" x14ac:dyDescent="0.45">
      <c r="X226" s="24" t="s">
        <v>90</v>
      </c>
      <c r="Y226" s="24" t="s">
        <v>90</v>
      </c>
      <c r="Z226">
        <f>VLOOKUP(Y226,'GDP per capita'!$A$5:$BP$270,MATCH(2023,'GDP per capita'!$A$4:$BP$4,0),FALSE)</f>
        <v>67024.360819912661</v>
      </c>
    </row>
    <row r="227" spans="24:26" x14ac:dyDescent="0.45">
      <c r="X227" s="24" t="s">
        <v>559</v>
      </c>
      <c r="Y227" s="24" t="s">
        <v>559</v>
      </c>
      <c r="Z227">
        <f>VLOOKUP(Y227,'GDP per capita'!$A$5:$BP$270,MATCH(2023,'GDP per capita'!$A$4:$BP$4,0),FALSE)</f>
        <v>11245.149147111058</v>
      </c>
    </row>
    <row r="228" spans="24:26" x14ac:dyDescent="0.45">
      <c r="X228" s="24" t="s">
        <v>561</v>
      </c>
      <c r="Y228" s="24" t="s">
        <v>561</v>
      </c>
      <c r="Z228">
        <f>VLOOKUP(Y228,'GDP per capita'!$A$5:$BP$270,MATCH(2023,'GDP per capita'!$A$4:$BP$4,0),FALSE)</f>
        <v>49826.114627129646</v>
      </c>
    </row>
    <row r="229" spans="24:26" x14ac:dyDescent="0.45">
      <c r="X229" s="24" t="s">
        <v>563</v>
      </c>
      <c r="Y229" s="24" t="s">
        <v>563</v>
      </c>
      <c r="Z229">
        <f>VLOOKUP(Y229,'GDP per capita'!$A$5:$BP$270,MATCH(2023,'GDP per capita'!$A$4:$BP$4,0),FALSE)</f>
        <v>32705.944308692964</v>
      </c>
    </row>
    <row r="230" spans="24:26" x14ac:dyDescent="0.45">
      <c r="X230" s="24" t="s">
        <v>565</v>
      </c>
      <c r="Y230" s="24" t="s">
        <v>565</v>
      </c>
      <c r="Z230">
        <f>VLOOKUP(Y230,'GDP per capita'!$A$5:$BP$270,MATCH(2023,'GDP per capita'!$A$4:$BP$4,0),FALSE)</f>
        <v>0</v>
      </c>
    </row>
    <row r="231" spans="24:26" x14ac:dyDescent="0.45">
      <c r="X231" s="24" t="s">
        <v>567</v>
      </c>
      <c r="Y231" s="24" t="s">
        <v>567</v>
      </c>
      <c r="Z231">
        <f>VLOOKUP(Y231,'GDP per capita'!$A$5:$BP$270,MATCH(2023,'GDP per capita'!$A$4:$BP$4,0),FALSE)</f>
        <v>24755.806302014036</v>
      </c>
    </row>
    <row r="232" spans="24:26" x14ac:dyDescent="0.45">
      <c r="X232" s="24" t="s">
        <v>165</v>
      </c>
      <c r="Y232" s="24" t="s">
        <v>165</v>
      </c>
      <c r="Z232">
        <f>VLOOKUP(Y232,'GDP per capita'!$A$5:$BP$270,MATCH(2023,'GDP per capita'!$A$4:$BP$4,0),FALSE)</f>
        <v>1863.9406212081603</v>
      </c>
    </row>
    <row r="233" spans="24:26" x14ac:dyDescent="0.45">
      <c r="X233" s="24" t="s">
        <v>570</v>
      </c>
      <c r="Y233" s="24" t="s">
        <v>570</v>
      </c>
      <c r="Z233">
        <f>VLOOKUP(Y233,'GDP per capita'!$A$5:$BP$270,MATCH(2023,'GDP per capita'!$A$4:$BP$4,0),FALSE)</f>
        <v>21497.181810808288</v>
      </c>
    </row>
    <row r="234" spans="24:26" x14ac:dyDescent="0.45">
      <c r="X234" s="24" t="s">
        <v>572</v>
      </c>
      <c r="Y234" s="24" t="s">
        <v>572</v>
      </c>
      <c r="Z234">
        <f>VLOOKUP(Y234,'GDP per capita'!$A$5:$BP$270,MATCH(2023,'GDP per capita'!$A$4:$BP$4,0),FALSE)</f>
        <v>35354.191808666852</v>
      </c>
    </row>
    <row r="235" spans="24:26" x14ac:dyDescent="0.45">
      <c r="X235" s="24" t="s">
        <v>574</v>
      </c>
      <c r="Y235" s="24" t="s">
        <v>574</v>
      </c>
      <c r="Z235">
        <f>VLOOKUP(Y235,'GDP per capita'!$A$5:$BP$270,MATCH(2023,'GDP per capita'!$A$4:$BP$4,0),FALSE)</f>
        <v>3071.5121683195161</v>
      </c>
    </row>
    <row r="236" spans="24:26" x14ac:dyDescent="0.45">
      <c r="X236" s="24" t="s">
        <v>35</v>
      </c>
      <c r="Y236" s="24" t="s">
        <v>35</v>
      </c>
      <c r="Z236">
        <f>VLOOKUP(Y236,'GDP per capita'!$A$5:$BP$270,MATCH(2023,'GDP per capita'!$A$4:$BP$4,0),FALSE)</f>
        <v>23465.063135417349</v>
      </c>
    </row>
    <row r="237" spans="24:26" x14ac:dyDescent="0.45">
      <c r="X237" s="24" t="s">
        <v>148</v>
      </c>
      <c r="Y237" s="24" t="s">
        <v>148</v>
      </c>
      <c r="Z237">
        <f>VLOOKUP(Y237,'GDP per capita'!$A$5:$BP$270,MATCH(2023,'GDP per capita'!$A$4:$BP$4,0),FALSE)</f>
        <v>4963.582952645007</v>
      </c>
    </row>
    <row r="238" spans="24:26" x14ac:dyDescent="0.45">
      <c r="X238" s="24" t="s">
        <v>578</v>
      </c>
      <c r="Y238" s="24" t="s">
        <v>578</v>
      </c>
      <c r="Z238">
        <f>VLOOKUP(Y238,'GDP per capita'!$A$5:$BP$270,MATCH(2023,'GDP per capita'!$A$4:$BP$4,0),FALSE)</f>
        <v>19828.92484611992</v>
      </c>
    </row>
    <row r="239" spans="24:26" x14ac:dyDescent="0.45">
      <c r="X239" s="24" t="s">
        <v>580</v>
      </c>
      <c r="Y239" s="24" t="s">
        <v>580</v>
      </c>
      <c r="Z239">
        <f>VLOOKUP(Y239,'GDP per capita'!$A$5:$BP$270,MATCH(2023,'GDP per capita'!$A$4:$BP$4,0),FALSE)</f>
        <v>21736.990135985619</v>
      </c>
    </row>
    <row r="240" spans="24:26" x14ac:dyDescent="0.45">
      <c r="X240" s="24" t="s">
        <v>582</v>
      </c>
      <c r="Y240" s="24" t="s">
        <v>582</v>
      </c>
      <c r="Z240">
        <f>VLOOKUP(Y240,'GDP per capita'!$A$5:$BP$270,MATCH(2023,'GDP per capita'!$A$4:$BP$4,0),FALSE)</f>
        <v>4803.9692482556829</v>
      </c>
    </row>
    <row r="241" spans="24:26" x14ac:dyDescent="0.45">
      <c r="X241" s="24" t="s">
        <v>584</v>
      </c>
      <c r="Y241" s="24" t="s">
        <v>584</v>
      </c>
      <c r="Z241">
        <f>VLOOKUP(Y241,'GDP per capita'!$A$5:$BP$270,MATCH(2023,'GDP per capita'!$A$4:$BP$4,0),FALSE)</f>
        <v>14171.919357405832</v>
      </c>
    </row>
    <row r="242" spans="24:26" x14ac:dyDescent="0.45">
      <c r="X242" s="24" t="s">
        <v>207</v>
      </c>
      <c r="Y242" s="24" t="s">
        <v>207</v>
      </c>
      <c r="Z242">
        <f>VLOOKUP(Y242,'GDP per capita'!$A$5:$BP$270,MATCH(2023,'GDP per capita'!$A$4:$BP$4,0),FALSE)</f>
        <v>0</v>
      </c>
    </row>
    <row r="243" spans="24:26" x14ac:dyDescent="0.45">
      <c r="X243" s="24" t="s">
        <v>587</v>
      </c>
      <c r="Y243" s="24" t="s">
        <v>587</v>
      </c>
      <c r="Z243">
        <f>VLOOKUP(Y243,'GDP per capita'!$A$5:$BP$270,MATCH(2023,'GDP per capita'!$A$4:$BP$4,0),FALSE)</f>
        <v>9366.4242020815054</v>
      </c>
    </row>
    <row r="244" spans="24:26" x14ac:dyDescent="0.45">
      <c r="X244" s="24" t="s">
        <v>589</v>
      </c>
      <c r="Y244" s="24" t="s">
        <v>589</v>
      </c>
      <c r="Z244">
        <f>VLOOKUP(Y244,'GDP per capita'!$A$5:$BP$270,MATCH(2023,'GDP per capita'!$A$4:$BP$4,0),FALSE)</f>
        <v>4766.1789270063</v>
      </c>
    </row>
    <row r="245" spans="24:26" x14ac:dyDescent="0.45">
      <c r="X245" s="24" t="s">
        <v>208</v>
      </c>
      <c r="Y245" s="24" t="s">
        <v>208</v>
      </c>
      <c r="Z245">
        <f>VLOOKUP(Y245,'GDP per capita'!$A$5:$BP$270,MATCH(2023,'GDP per capita'!$A$4:$BP$4,0),FALSE)</f>
        <v>35188.534915927485</v>
      </c>
    </row>
    <row r="246" spans="24:26" x14ac:dyDescent="0.45">
      <c r="X246" s="24" t="s">
        <v>68</v>
      </c>
      <c r="Y246" s="24" t="s">
        <v>68</v>
      </c>
      <c r="Z246">
        <f>VLOOKUP(Y246,'GDP per capita'!$A$5:$BP$270,MATCH(2023,'GDP per capita'!$A$4:$BP$4,0),FALSE)</f>
        <v>13931.85932416485</v>
      </c>
    </row>
    <row r="247" spans="24:26" x14ac:dyDescent="0.45">
      <c r="X247" s="9" t="s">
        <v>112</v>
      </c>
      <c r="Y247" s="24" t="s">
        <v>593</v>
      </c>
      <c r="Z247">
        <f>VLOOKUP(Y247,'GDP per capita'!$A$5:$BP$270,MATCH(2023,'GDP per capita'!$A$4:$BP$4,0),FALSE)</f>
        <v>42216.778461383525</v>
      </c>
    </row>
    <row r="248" spans="24:26" x14ac:dyDescent="0.45">
      <c r="X248" s="24" t="s">
        <v>595</v>
      </c>
      <c r="Y248" s="24" t="s">
        <v>595</v>
      </c>
      <c r="Z248">
        <f>VLOOKUP(Y248,'GDP per capita'!$A$5:$BP$270,MATCH(2023,'GDP per capita'!$A$4:$BP$4,0),FALSE)</f>
        <v>6150.9997041382339</v>
      </c>
    </row>
    <row r="249" spans="24:26" x14ac:dyDescent="0.45">
      <c r="X249" s="24" t="s">
        <v>135</v>
      </c>
      <c r="Y249" s="24" t="s">
        <v>135</v>
      </c>
      <c r="Z249">
        <f>VLOOKUP(Y249,'GDP per capita'!$A$5:$BP$270,MATCH(2023,'GDP per capita'!$A$4:$BP$4,0),FALSE)</f>
        <v>4018.5166015625</v>
      </c>
    </row>
    <row r="250" spans="24:26" x14ac:dyDescent="0.45">
      <c r="X250" s="24" t="s">
        <v>14</v>
      </c>
      <c r="Y250" s="24" t="s">
        <v>14</v>
      </c>
      <c r="Z250">
        <f>VLOOKUP(Y250,'GDP per capita'!$A$5:$BP$270,MATCH(2023,'GDP per capita'!$A$4:$BP$4,0),FALSE)</f>
        <v>3097.6370243061606</v>
      </c>
    </row>
    <row r="251" spans="24:26" x14ac:dyDescent="0.45">
      <c r="X251" s="24" t="s">
        <v>18</v>
      </c>
      <c r="Y251" s="24" t="s">
        <v>18</v>
      </c>
      <c r="Z251">
        <f>VLOOKUP(Y251,'GDP per capita'!$A$5:$BP$270,MATCH(2023,'GDP per capita'!$A$4:$BP$4,0),FALSE)</f>
        <v>17630.125</v>
      </c>
    </row>
    <row r="252" spans="24:26" x14ac:dyDescent="0.45">
      <c r="X252" s="24" t="s">
        <v>600</v>
      </c>
      <c r="Y252" s="24" t="s">
        <v>600</v>
      </c>
      <c r="Z252">
        <f>VLOOKUP(Y252,'GDP per capita'!$A$5:$BP$270,MATCH(2023,'GDP per capita'!$A$4:$BP$4,0),FALSE)</f>
        <v>23006.004922431432</v>
      </c>
    </row>
    <row r="253" spans="24:26" x14ac:dyDescent="0.45">
      <c r="X253" s="24" t="s">
        <v>61</v>
      </c>
      <c r="Y253" s="24" t="s">
        <v>61</v>
      </c>
      <c r="Z253">
        <f>VLOOKUP(Y253,'GDP per capita'!$A$5:$BP$270,MATCH(2023,'GDP per capita'!$A$4:$BP$4,0),FALSE)</f>
        <v>34426.602472793871</v>
      </c>
    </row>
    <row r="254" spans="24:26" x14ac:dyDescent="0.45">
      <c r="X254" s="24" t="s">
        <v>131</v>
      </c>
      <c r="Y254" s="24" t="s">
        <v>131</v>
      </c>
      <c r="Z254">
        <f>VLOOKUP(Y254,'GDP per capita'!$A$5:$BP$270,MATCH(2023,'GDP per capita'!$A$4:$BP$4,0),FALSE)</f>
        <v>82769.412211421353</v>
      </c>
    </row>
    <row r="255" spans="24:26" x14ac:dyDescent="0.45">
      <c r="X255" s="24" t="s">
        <v>39</v>
      </c>
      <c r="Y255" s="24" t="s">
        <v>39</v>
      </c>
      <c r="Z255">
        <f>VLOOKUP(Y255,'GDP per capita'!$A$5:$BP$270,MATCH(2023,'GDP per capita'!$A$4:$BP$4,0),FALSE)</f>
        <v>11106.971593478645</v>
      </c>
    </row>
    <row r="256" spans="24:26" x14ac:dyDescent="0.45">
      <c r="X256" s="24" t="s">
        <v>205</v>
      </c>
      <c r="Y256" s="24" t="s">
        <v>205</v>
      </c>
      <c r="Z256">
        <f>VLOOKUP(Y256,'GDP per capita'!$A$5:$BP$270,MATCH(2023,'GDP per capita'!$A$4:$BP$4,0),FALSE)</f>
        <v>20349.228570351865</v>
      </c>
    </row>
    <row r="257" spans="24:26" x14ac:dyDescent="0.45">
      <c r="X257" s="24" t="s">
        <v>606</v>
      </c>
      <c r="Y257" s="24" t="s">
        <v>606</v>
      </c>
      <c r="Z257">
        <f>VLOOKUP(Y257,'GDP per capita'!$A$5:$BP$270,MATCH(2023,'GDP per capita'!$A$4:$BP$4,0),FALSE)</f>
        <v>0</v>
      </c>
    </row>
    <row r="258" spans="24:26" x14ac:dyDescent="0.45">
      <c r="X258" s="24" t="s">
        <v>608</v>
      </c>
      <c r="Y258" s="24" t="s">
        <v>608</v>
      </c>
      <c r="Z258">
        <f>VLOOKUP(Y258,'GDP per capita'!$A$5:$BP$270,MATCH(2023,'GDP per capita'!$A$4:$BP$4,0),FALSE)</f>
        <v>0</v>
      </c>
    </row>
    <row r="259" spans="24:26" x14ac:dyDescent="0.45">
      <c r="X259" s="24" t="s">
        <v>610</v>
      </c>
      <c r="Y259" s="24" t="s">
        <v>610</v>
      </c>
      <c r="Z259">
        <f>VLOOKUP(Y259,'GDP per capita'!$A$5:$BP$270,MATCH(2023,'GDP per capita'!$A$4:$BP$4,0),FALSE)</f>
        <v>0</v>
      </c>
    </row>
    <row r="260" spans="24:26" x14ac:dyDescent="0.45">
      <c r="X260" s="24" t="s">
        <v>612</v>
      </c>
      <c r="Y260" s="24" t="s">
        <v>612</v>
      </c>
      <c r="Z260">
        <f>VLOOKUP(Y260,'GDP per capita'!$A$5:$BP$270,MATCH(2023,'GDP per capita'!$A$4:$BP$4,0),FALSE)</f>
        <v>14973.883960725874</v>
      </c>
    </row>
    <row r="261" spans="24:26" x14ac:dyDescent="0.45">
      <c r="X261" s="24" t="s">
        <v>211</v>
      </c>
      <c r="Y261" s="24" t="s">
        <v>211</v>
      </c>
      <c r="Z261">
        <f>VLOOKUP(Y261,'GDP per capita'!$A$5:$BP$270,MATCH(2023,'GDP per capita'!$A$4:$BP$4,0),FALSE)</f>
        <v>3460.9337136151903</v>
      </c>
    </row>
    <row r="262" spans="24:26" x14ac:dyDescent="0.45">
      <c r="X262" s="24" t="s">
        <v>615</v>
      </c>
      <c r="Y262" s="24" t="s">
        <v>615</v>
      </c>
      <c r="Z262">
        <f>VLOOKUP(Y262,'GDP per capita'!$A$5:$BP$270,MATCH(2023,'GDP per capita'!$A$4:$BP$4,0),FALSE)</f>
        <v>22836.964337490652</v>
      </c>
    </row>
    <row r="263" spans="24:26" x14ac:dyDescent="0.45">
      <c r="X263" s="24" t="s">
        <v>198</v>
      </c>
      <c r="Y263" s="24" t="s">
        <v>198</v>
      </c>
      <c r="Z263">
        <f>VLOOKUP(Y263,'GDP per capita'!$A$5:$BP$270,MATCH(2023,'GDP per capita'!$A$4:$BP$4,0),FALSE)</f>
        <v>6996.8419210914144</v>
      </c>
    </row>
    <row r="264" spans="24:26" x14ac:dyDescent="0.45">
      <c r="X264" s="24" t="s">
        <v>618</v>
      </c>
      <c r="Y264" s="24" t="s">
        <v>618</v>
      </c>
      <c r="Z264">
        <f>VLOOKUP(Y264,'GDP per capita'!$A$5:$BP$270,MATCH(2023,'GDP per capita'!$A$4:$BP$4,0),FALSE)</f>
        <v>15141.245733192702</v>
      </c>
    </row>
    <row r="265" spans="24:26" x14ac:dyDescent="0.45">
      <c r="X265" s="24" t="s">
        <v>620</v>
      </c>
      <c r="Y265" s="24" t="s">
        <v>620</v>
      </c>
      <c r="Z265">
        <f>VLOOKUP(Y265,'GDP per capita'!$A$5:$BP$270,MATCH(2023,'GDP per capita'!$A$4:$BP$4,0),FALSE)</f>
        <v>0</v>
      </c>
    </row>
    <row r="266" spans="24:26" x14ac:dyDescent="0.45">
      <c r="X266" s="24" t="s">
        <v>132</v>
      </c>
      <c r="Y266" s="24" t="s">
        <v>132</v>
      </c>
      <c r="Z266">
        <f>VLOOKUP(Y266,'GDP per capita'!$A$5:$BP$270,MATCH(2023,'GDP per capita'!$A$4:$BP$4,0),FALSE)</f>
        <v>15194.199176110569</v>
      </c>
    </row>
    <row r="267" spans="24:26" x14ac:dyDescent="0.45">
      <c r="X267" s="24" t="s">
        <v>213</v>
      </c>
      <c r="Y267" s="24" t="s">
        <v>213</v>
      </c>
      <c r="Z267">
        <f>VLOOKUP(Y267,'GDP per capita'!$A$5:$BP$270,MATCH(2023,'GDP per capita'!$A$4:$BP$4,0),FALSE)</f>
        <v>4076.9950868663882</v>
      </c>
    </row>
    <row r="268" spans="24:26" x14ac:dyDescent="0.45">
      <c r="X268" s="24" t="s">
        <v>30</v>
      </c>
      <c r="Y268" s="24" t="s">
        <v>30</v>
      </c>
      <c r="Z268">
        <f>VLOOKUP(Y268,'GDP per capita'!$A$5:$BP$270,MATCH(2023,'GDP per capita'!$A$4:$BP$4,0),FALSE)</f>
        <v>3820.3626294973174</v>
      </c>
    </row>
  </sheetData>
  <sortState xmlns:xlrd2="http://schemas.microsoft.com/office/spreadsheetml/2017/richdata2" ref="I3:Q132">
    <sortCondition ref="N3:N132"/>
    <sortCondition ref="O3:O132"/>
    <sortCondition ref="P3:P132"/>
    <sortCondition ref="Q3:Q13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E6BA4-BAEC-4F41-A732-4886D65911F8}">
  <sheetPr>
    <tabColor rgb="FFC00000"/>
  </sheetPr>
  <dimension ref="A1:P74"/>
  <sheetViews>
    <sheetView topLeftCell="A50" zoomScale="95" workbookViewId="0">
      <selection activeCell="A3" sqref="A3:A74"/>
    </sheetView>
  </sheetViews>
  <sheetFormatPr defaultRowHeight="14.25" x14ac:dyDescent="0.45"/>
  <cols>
    <col min="1" max="1" width="19.46484375" customWidth="1"/>
    <col min="9" max="9" width="16.86328125" bestFit="1" customWidth="1"/>
    <col min="11" max="11" width="14.265625" bestFit="1" customWidth="1"/>
  </cols>
  <sheetData>
    <row r="1" spans="1:16" ht="65.650000000000006" x14ac:dyDescent="0.45">
      <c r="B1" s="4" t="s">
        <v>2</v>
      </c>
      <c r="C1" s="4" t="s">
        <v>2</v>
      </c>
      <c r="D1" s="4" t="s">
        <v>8</v>
      </c>
      <c r="E1" s="4" t="s">
        <v>8</v>
      </c>
      <c r="F1" s="4" t="s">
        <v>149</v>
      </c>
      <c r="G1" s="4" t="s">
        <v>5</v>
      </c>
      <c r="H1" s="4" t="s">
        <v>5</v>
      </c>
    </row>
    <row r="2" spans="1:16" x14ac:dyDescent="0.45">
      <c r="A2" s="14" t="s">
        <v>1</v>
      </c>
      <c r="B2" s="14" t="s">
        <v>150</v>
      </c>
      <c r="C2" s="14" t="s">
        <v>151</v>
      </c>
      <c r="D2" s="14" t="s">
        <v>152</v>
      </c>
      <c r="E2" s="14" t="s">
        <v>153</v>
      </c>
      <c r="F2" s="14" t="s">
        <v>154</v>
      </c>
      <c r="G2" s="14" t="s">
        <v>216</v>
      </c>
      <c r="H2" s="14" t="s">
        <v>217</v>
      </c>
      <c r="I2" s="14" t="s">
        <v>155</v>
      </c>
      <c r="J2" s="14" t="s">
        <v>156</v>
      </c>
      <c r="K2" s="14" t="s">
        <v>215</v>
      </c>
      <c r="L2" s="14" t="s">
        <v>218</v>
      </c>
      <c r="M2" s="14" t="s">
        <v>626</v>
      </c>
    </row>
    <row r="3" spans="1:16" x14ac:dyDescent="0.45">
      <c r="A3" s="9" t="s">
        <v>52</v>
      </c>
      <c r="B3">
        <f>VLOOKUP($A3,'2015'!$B$2:$I$128,MATCH(Final!B$1,'2015'!$B$1:$I$1,0),FALSE)</f>
        <v>14</v>
      </c>
      <c r="C3">
        <f>VLOOKUP($A3,'2025'!$B$2:$I$128,MATCH(Final!C$1,'2025'!$B$1:$I$1,0),FALSE)</f>
        <v>15.3</v>
      </c>
      <c r="D3">
        <f>VLOOKUP($A3,'2015'!$B$2:$I$128,MATCH(Final!D$1,'2015'!$B$1:$I$1,0),FALSE)</f>
        <v>0.8</v>
      </c>
      <c r="E3">
        <f>VLOOKUP($A3,'2025'!$B$2:$I$128,MATCH(Final!E$1,'2025'!$B$1:$I$1,0),FALSE)</f>
        <v>0.8</v>
      </c>
      <c r="F3">
        <f>VLOOKUP(A3,'REP sqm'!$B$4:$C$130,2,FALSE)</f>
        <v>2770.39</v>
      </c>
      <c r="G3">
        <f>VLOOKUP($A3,'2015'!$B$2:$I$128,MATCH(Final!G$1,'2015'!$B$1:$I$1,0),FALSE)</f>
        <v>26.2</v>
      </c>
      <c r="H3">
        <f>VLOOKUP($A3,'2025'!$B$2:$I$128,MATCH(Final!H$1,'2025'!$B$1:$I$1,0),FALSE)</f>
        <v>21.9</v>
      </c>
      <c r="I3">
        <f t="shared" ref="I3:I32" si="0">E3-D3</f>
        <v>0</v>
      </c>
      <c r="J3">
        <f t="shared" ref="J3:J32" si="1">C3-B3</f>
        <v>1.3000000000000007</v>
      </c>
      <c r="K3">
        <f>VLOOKUP(A3,Setup!$T$3:$U$125,2,FALSE)</f>
        <v>6.0185511365144997</v>
      </c>
      <c r="L3">
        <f t="shared" ref="L3:L65" si="2">H3-G3</f>
        <v>-4.3000000000000007</v>
      </c>
      <c r="M3">
        <f>VLOOKUP(A3,Setup!$X$4:$Z$268,3,FALSE)</f>
        <v>21208.210025453442</v>
      </c>
      <c r="N3">
        <f>LN(M3)</f>
        <v>9.9621436510438102</v>
      </c>
      <c r="O3">
        <f>H3</f>
        <v>21.9</v>
      </c>
      <c r="P3">
        <f>K3</f>
        <v>6.0185511365144997</v>
      </c>
    </row>
    <row r="4" spans="1:16" x14ac:dyDescent="0.45">
      <c r="A4" s="6" t="s">
        <v>57</v>
      </c>
      <c r="B4">
        <f>VLOOKUP($A4,'2015'!$B$2:$I$128,MATCH(Final!B$1,'2015'!$B$1:$I$1,0),FALSE)</f>
        <v>12.9</v>
      </c>
      <c r="C4">
        <f>VLOOKUP($A4,'2025'!$B$2:$I$128,MATCH(Final!C$1,'2025'!$B$1:$I$1,0),FALSE)</f>
        <v>17.7</v>
      </c>
      <c r="D4">
        <f>VLOOKUP($A4,'2015'!$B$2:$I$128,MATCH(Final!D$1,'2015'!$B$1:$I$1,0),FALSE)</f>
        <v>0.4</v>
      </c>
      <c r="E4">
        <f>VLOOKUP($A4,'2025'!$B$2:$I$128,MATCH(Final!E$1,'2025'!$B$1:$I$1,0),FALSE)</f>
        <v>0.1</v>
      </c>
      <c r="F4">
        <f>VLOOKUP(A4,'REP sqm'!$B$4:$C$130,2,FALSE)</f>
        <v>2220.2199999999998</v>
      </c>
      <c r="G4">
        <f>VLOOKUP($A4,'2015'!$B$2:$I$128,MATCH(Final!G$1,'2015'!$B$1:$I$1,0),FALSE)</f>
        <v>28.3</v>
      </c>
      <c r="H4">
        <f>VLOOKUP($A4,'2025'!$B$2:$I$128,MATCH(Final!H$1,'2025'!$B$1:$I$1,0),FALSE)</f>
        <v>23.6</v>
      </c>
      <c r="I4">
        <f t="shared" si="0"/>
        <v>-0.30000000000000004</v>
      </c>
      <c r="J4">
        <f t="shared" si="1"/>
        <v>4.7999999999999989</v>
      </c>
      <c r="K4">
        <f>VLOOKUP(A4,Setup!$T$3:$U$125,2,FALSE)</f>
        <v>7.4781412567832195</v>
      </c>
      <c r="L4">
        <f t="shared" si="2"/>
        <v>-4.6999999999999993</v>
      </c>
      <c r="M4">
        <f>VLOOKUP(A4,Setup!$X$4:$Z$268,3,FALSE)</f>
        <v>30082.304524732292</v>
      </c>
      <c r="N4">
        <f t="shared" ref="N4:N67" si="3">M4</f>
        <v>30082.304524732292</v>
      </c>
      <c r="O4">
        <f t="shared" ref="O4:O67" si="4">H4</f>
        <v>23.6</v>
      </c>
      <c r="P4">
        <f t="shared" ref="P4:P67" si="5">K4</f>
        <v>7.4781412567832195</v>
      </c>
    </row>
    <row r="5" spans="1:16" x14ac:dyDescent="0.45">
      <c r="A5" s="9" t="s">
        <v>54</v>
      </c>
      <c r="B5">
        <f>VLOOKUP($A5,'2015'!$B$2:$I$128,MATCH(Final!B$1,'2015'!$B$1:$I$1,0),FALSE)</f>
        <v>13.9</v>
      </c>
      <c r="C5">
        <f>VLOOKUP($A5,'2025'!$B$2:$I$128,MATCH(Final!C$1,'2025'!$B$1:$I$1,0),FALSE)</f>
        <v>19.399999999999999</v>
      </c>
      <c r="D5">
        <f>VLOOKUP($A5,'2015'!$B$2:$I$128,MATCH(Final!D$1,'2015'!$B$1:$I$1,0),FALSE)</f>
        <v>0.5</v>
      </c>
      <c r="E5">
        <f>VLOOKUP($A5,'2025'!$B$2:$I$128,MATCH(Final!E$1,'2025'!$B$1:$I$1,0),FALSE)</f>
        <v>0.3</v>
      </c>
      <c r="F5">
        <f>VLOOKUP(A5,'REP sqm'!$B$4:$C$130,2,FALSE)</f>
        <v>3348.93</v>
      </c>
      <c r="G5">
        <f>VLOOKUP($A5,'2015'!$B$2:$I$128,MATCH(Final!G$1,'2015'!$B$1:$I$1,0),FALSE)</f>
        <v>15.4</v>
      </c>
      <c r="H5">
        <f>VLOOKUP($A5,'2025'!$B$2:$I$128,MATCH(Final!H$1,'2025'!$B$1:$I$1,0),FALSE)</f>
        <v>18.399999999999999</v>
      </c>
      <c r="I5">
        <f t="shared" si="0"/>
        <v>-0.2</v>
      </c>
      <c r="J5">
        <f t="shared" si="1"/>
        <v>5.4999999999999982</v>
      </c>
      <c r="K5">
        <f>VLOOKUP(A5,Setup!$T$3:$U$125,2,FALSE)</f>
        <v>10.06626139441531</v>
      </c>
      <c r="L5">
        <f t="shared" si="2"/>
        <v>2.9999999999999982</v>
      </c>
      <c r="M5">
        <f>VLOOKUP(A5,Setup!$X$4:$Z$268,3,FALSE)</f>
        <v>21342.514533488593</v>
      </c>
      <c r="N5">
        <f t="shared" si="3"/>
        <v>21342.514533488593</v>
      </c>
      <c r="O5">
        <f t="shared" si="4"/>
        <v>18.399999999999999</v>
      </c>
      <c r="P5">
        <f t="shared" si="5"/>
        <v>10.06626139441531</v>
      </c>
    </row>
    <row r="6" spans="1:16" x14ac:dyDescent="0.45">
      <c r="A6" s="9" t="s">
        <v>98</v>
      </c>
      <c r="B6">
        <f>VLOOKUP($A6,'2015'!$B$2:$I$128,MATCH(Final!B$1,'2015'!$B$1:$I$1,0),FALSE)</f>
        <v>7.9</v>
      </c>
      <c r="C6">
        <f>VLOOKUP($A6,'2025'!$B$2:$I$128,MATCH(Final!C$1,'2025'!$B$1:$I$1,0),FALSE)</f>
        <v>8.1</v>
      </c>
      <c r="D6">
        <f>VLOOKUP($A6,'2015'!$B$2:$I$128,MATCH(Final!D$1,'2015'!$B$1:$I$1,0),FALSE)</f>
        <v>1.6</v>
      </c>
      <c r="E6">
        <f>VLOOKUP($A6,'2025'!$B$2:$I$128,MATCH(Final!E$1,'2025'!$B$1:$I$1,0),FALSE)</f>
        <v>1.4</v>
      </c>
      <c r="F6">
        <f>VLOOKUP(A6,'REP sqm'!$B$4:$C$130,2,FALSE)</f>
        <v>6427</v>
      </c>
      <c r="G6">
        <f>VLOOKUP($A6,'2015'!$B$2:$I$128,MATCH(Final!G$1,'2015'!$B$1:$I$1,0),FALSE)</f>
        <v>23.5</v>
      </c>
      <c r="H6">
        <f>VLOOKUP($A6,'2025'!$B$2:$I$128,MATCH(Final!H$1,'2025'!$B$1:$I$1,0),FALSE)</f>
        <v>23.4</v>
      </c>
      <c r="I6">
        <f t="shared" si="0"/>
        <v>-0.20000000000000018</v>
      </c>
      <c r="J6">
        <f t="shared" si="1"/>
        <v>0.19999999999999929</v>
      </c>
      <c r="K6">
        <f>VLOOKUP(A6,Setup!$T$3:$U$125,2,FALSE)</f>
        <v>3.5704620429659926</v>
      </c>
      <c r="L6">
        <f t="shared" si="2"/>
        <v>-0.10000000000000142</v>
      </c>
      <c r="M6">
        <f>VLOOKUP(A6,Setup!$X$4:$Z$268,3,FALSE)</f>
        <v>70340.217162223038</v>
      </c>
      <c r="N6">
        <f t="shared" si="3"/>
        <v>70340.217162223038</v>
      </c>
      <c r="O6">
        <f t="shared" si="4"/>
        <v>23.4</v>
      </c>
      <c r="P6">
        <f t="shared" si="5"/>
        <v>3.5704620429659926</v>
      </c>
    </row>
    <row r="7" spans="1:16" x14ac:dyDescent="0.45">
      <c r="A7" s="9" t="s">
        <v>80</v>
      </c>
      <c r="B7">
        <f>VLOOKUP($A7,'2015'!$B$2:$I$128,MATCH(Final!B$1,'2015'!$B$1:$I$1,0),FALSE)</f>
        <v>9.4</v>
      </c>
      <c r="C7">
        <f>VLOOKUP($A7,'2025'!$B$2:$I$128,MATCH(Final!C$1,'2025'!$B$1:$I$1,0),FALSE)</f>
        <v>11.5</v>
      </c>
      <c r="D7">
        <f>VLOOKUP($A7,'2015'!$B$2:$I$128,MATCH(Final!D$1,'2015'!$B$1:$I$1,0),FALSE)</f>
        <v>1.6</v>
      </c>
      <c r="E7">
        <f>VLOOKUP($A7,'2025'!$B$2:$I$128,MATCH(Final!E$1,'2025'!$B$1:$I$1,0),FALSE)</f>
        <v>1.2</v>
      </c>
      <c r="F7">
        <f>VLOOKUP(A7,'REP sqm'!$B$4:$C$130,2,FALSE)</f>
        <v>7133.81</v>
      </c>
      <c r="G7">
        <f>VLOOKUP($A7,'2015'!$B$2:$I$128,MATCH(Final!G$1,'2015'!$B$1:$I$1,0),FALSE)</f>
        <v>28.7</v>
      </c>
      <c r="H7">
        <f>VLOOKUP($A7,'2025'!$B$2:$I$128,MATCH(Final!H$1,'2025'!$B$1:$I$1,0),FALSE)</f>
        <v>33.799999999999997</v>
      </c>
      <c r="I7">
        <f t="shared" si="0"/>
        <v>-0.40000000000000013</v>
      </c>
      <c r="J7">
        <f t="shared" si="1"/>
        <v>2.0999999999999996</v>
      </c>
      <c r="K7">
        <f>VLOOKUP(A7,Setup!$T$3:$U$125,2,FALSE)</f>
        <v>0.28588093101949852</v>
      </c>
      <c r="L7">
        <f t="shared" si="2"/>
        <v>5.0999999999999979</v>
      </c>
      <c r="M7">
        <f>VLOOKUP(A7,Setup!$X$4:$Z$268,3,FALSE)</f>
        <v>70296.660764155647</v>
      </c>
      <c r="N7">
        <f t="shared" si="3"/>
        <v>70296.660764155647</v>
      </c>
      <c r="O7">
        <f t="shared" si="4"/>
        <v>33.799999999999997</v>
      </c>
      <c r="P7">
        <f t="shared" si="5"/>
        <v>0.28588093101949852</v>
      </c>
    </row>
    <row r="8" spans="1:16" x14ac:dyDescent="0.45">
      <c r="A8" s="9" t="s">
        <v>34</v>
      </c>
      <c r="B8">
        <f>VLOOKUP($A8,'2015'!$B$2:$I$128,MATCH(Final!B$1,'2015'!$B$1:$I$1,0),FALSE)</f>
        <v>18.600000000000001</v>
      </c>
      <c r="C8">
        <f>VLOOKUP($A8,'2025'!$B$2:$I$128,MATCH(Final!C$1,'2025'!$B$1:$I$1,0),FALSE)</f>
        <v>15.6</v>
      </c>
      <c r="D8">
        <f>VLOOKUP($A8,'2015'!$B$2:$I$128,MATCH(Final!D$1,'2015'!$B$1:$I$1,0),FALSE)</f>
        <v>0.5</v>
      </c>
      <c r="E8">
        <f>VLOOKUP($A8,'2025'!$B$2:$I$128,MATCH(Final!E$1,'2025'!$B$1:$I$1,0),FALSE)</f>
        <v>0.6</v>
      </c>
      <c r="F8">
        <f>VLOOKUP(A8,'REP sqm'!$B$4:$C$130,2,FALSE)</f>
        <v>1948.53</v>
      </c>
      <c r="G8">
        <f>VLOOKUP($A8,'2015'!$B$2:$I$128,MATCH(Final!G$1,'2015'!$B$1:$I$1,0),FALSE)</f>
        <v>16.3</v>
      </c>
      <c r="H8">
        <f>VLOOKUP($A8,'2025'!$B$2:$I$128,MATCH(Final!H$1,'2025'!$B$1:$I$1,0),FALSE)</f>
        <v>20</v>
      </c>
      <c r="I8">
        <f t="shared" si="0"/>
        <v>9.9999999999999978E-2</v>
      </c>
      <c r="J8">
        <f t="shared" si="1"/>
        <v>-3.0000000000000018</v>
      </c>
      <c r="K8">
        <f>VLOOKUP(A8,Setup!$T$3:$U$125,2,FALSE)</f>
        <v>11.2288915748001</v>
      </c>
      <c r="L8">
        <f t="shared" si="2"/>
        <v>3.6999999999999993</v>
      </c>
      <c r="M8">
        <f>VLOOKUP(A8,Setup!$X$4:$Z$268,3,FALSE)</f>
        <v>23597.837862175715</v>
      </c>
      <c r="N8">
        <f t="shared" si="3"/>
        <v>23597.837862175715</v>
      </c>
      <c r="O8">
        <f t="shared" si="4"/>
        <v>20</v>
      </c>
      <c r="P8">
        <f t="shared" si="5"/>
        <v>11.2288915748001</v>
      </c>
    </row>
    <row r="9" spans="1:16" x14ac:dyDescent="0.45">
      <c r="A9" s="9" t="s">
        <v>70</v>
      </c>
      <c r="B9">
        <f>VLOOKUP($A9,'2015'!$B$2:$I$128,MATCH(Final!B$1,'2015'!$B$1:$I$1,0),FALSE)</f>
        <v>10.9</v>
      </c>
      <c r="C9">
        <f>VLOOKUP($A9,'2025'!$B$2:$I$128,MATCH(Final!C$1,'2025'!$B$1:$I$1,0),FALSE)</f>
        <v>12.8</v>
      </c>
      <c r="D9">
        <f>VLOOKUP($A9,'2015'!$B$2:$I$128,MATCH(Final!D$1,'2015'!$B$1:$I$1,0),FALSE)</f>
        <v>0.6</v>
      </c>
      <c r="E9">
        <f>VLOOKUP($A9,'2025'!$B$2:$I$128,MATCH(Final!E$1,'2025'!$B$1:$I$1,0),FALSE)</f>
        <v>0.7</v>
      </c>
      <c r="F9">
        <f>VLOOKUP(A9,'REP sqm'!$B$4:$C$130,2,FALSE)</f>
        <v>746.86</v>
      </c>
      <c r="G9">
        <f>VLOOKUP($A9,'2015'!$B$2:$I$128,MATCH(Final!G$1,'2015'!$B$1:$I$1,0),FALSE)</f>
        <v>30.3</v>
      </c>
      <c r="H9">
        <f>VLOOKUP($A9,'2025'!$B$2:$I$128,MATCH(Final!H$1,'2025'!$B$1:$I$1,0),FALSE)</f>
        <v>33.700000000000003</v>
      </c>
      <c r="I9">
        <f t="shared" si="0"/>
        <v>9.9999999999999978E-2</v>
      </c>
      <c r="J9">
        <f t="shared" si="1"/>
        <v>1.9000000000000004</v>
      </c>
      <c r="K9">
        <f>VLOOKUP(A9,Setup!$T$3:$U$125,2,FALSE)</f>
        <v>2.1762911971935703</v>
      </c>
      <c r="L9">
        <f t="shared" si="2"/>
        <v>3.4000000000000021</v>
      </c>
      <c r="M9">
        <f>VLOOKUP(A9,Setup!$X$4:$Z$268,3,FALSE)</f>
        <v>9147.7775066554696</v>
      </c>
      <c r="N9">
        <f t="shared" si="3"/>
        <v>9147.7775066554696</v>
      </c>
      <c r="O9">
        <f t="shared" si="4"/>
        <v>33.700000000000003</v>
      </c>
      <c r="P9">
        <f t="shared" si="5"/>
        <v>2.1762911971935703</v>
      </c>
    </row>
    <row r="10" spans="1:16" x14ac:dyDescent="0.45">
      <c r="A10" s="6" t="s">
        <v>31</v>
      </c>
      <c r="B10">
        <f>VLOOKUP($A10,'2015'!$B$2:$I$128,MATCH(Final!B$1,'2015'!$B$1:$I$1,0),FALSE)</f>
        <v>18.7</v>
      </c>
      <c r="C10">
        <f>VLOOKUP($A10,'2025'!$B$2:$I$128,MATCH(Final!C$1,'2025'!$B$1:$I$1,0),FALSE)</f>
        <v>12.8</v>
      </c>
      <c r="D10">
        <f>VLOOKUP($A10,'2015'!$B$2:$I$128,MATCH(Final!D$1,'2015'!$B$1:$I$1,0),FALSE)</f>
        <v>0.1</v>
      </c>
      <c r="E10">
        <f>VLOOKUP($A10,'2025'!$B$2:$I$128,MATCH(Final!E$1,'2025'!$B$1:$I$1,0),FALSE)</f>
        <v>0.5</v>
      </c>
      <c r="F10">
        <f>VLOOKUP(A10,'REP sqm'!$B$4:$C$130,2,FALSE)</f>
        <v>1727.44</v>
      </c>
      <c r="G10">
        <f>VLOOKUP($A10,'2015'!$B$2:$I$128,MATCH(Final!G$1,'2015'!$B$1:$I$1,0),FALSE)</f>
        <v>19.5</v>
      </c>
      <c r="H10">
        <f>VLOOKUP($A10,'2025'!$B$2:$I$128,MATCH(Final!H$1,'2025'!$B$1:$I$1,0),FALSE)</f>
        <v>19</v>
      </c>
      <c r="I10">
        <f t="shared" si="0"/>
        <v>0.4</v>
      </c>
      <c r="J10">
        <f t="shared" si="1"/>
        <v>-5.8999999999999986</v>
      </c>
      <c r="K10">
        <f>VLOOKUP(A10,Setup!$T$3:$U$125,2,FALSE)</f>
        <v>0.90428665610209968</v>
      </c>
      <c r="L10">
        <f t="shared" si="2"/>
        <v>-0.5</v>
      </c>
      <c r="M10">
        <f>VLOOKUP(A10,Setup!$X$4:$Z$268,3,FALSE)</f>
        <v>30763.019821595743</v>
      </c>
      <c r="N10">
        <f t="shared" si="3"/>
        <v>30763.019821595743</v>
      </c>
      <c r="O10">
        <f t="shared" si="4"/>
        <v>19</v>
      </c>
      <c r="P10">
        <f t="shared" si="5"/>
        <v>0.90428665610209968</v>
      </c>
    </row>
    <row r="11" spans="1:16" x14ac:dyDescent="0.45">
      <c r="A11" s="6" t="s">
        <v>113</v>
      </c>
      <c r="B11">
        <f>VLOOKUP($A11,'2015'!$B$2:$I$128,MATCH(Final!B$1,'2015'!$B$1:$I$1,0),FALSE)</f>
        <v>6.5</v>
      </c>
      <c r="C11">
        <f>VLOOKUP($A11,'2025'!$B$2:$I$128,MATCH(Final!C$1,'2025'!$B$1:$I$1,0),FALSE)</f>
        <v>6.8</v>
      </c>
      <c r="D11">
        <f>VLOOKUP($A11,'2015'!$B$2:$I$128,MATCH(Final!D$1,'2015'!$B$1:$I$1,0),FALSE)</f>
        <v>2.2999999999999998</v>
      </c>
      <c r="E11">
        <f>VLOOKUP($A11,'2025'!$B$2:$I$128,MATCH(Final!E$1,'2025'!$B$1:$I$1,0),FALSE)</f>
        <v>2.1</v>
      </c>
      <c r="F11">
        <f>VLOOKUP(A11,'REP sqm'!$B$4:$C$130,2,FALSE)</f>
        <v>4027.85</v>
      </c>
      <c r="G11">
        <f>VLOOKUP($A11,'2015'!$B$2:$I$128,MATCH(Final!G$1,'2015'!$B$1:$I$1,0),FALSE)</f>
        <v>12.7</v>
      </c>
      <c r="H11">
        <f>VLOOKUP($A11,'2025'!$B$2:$I$128,MATCH(Final!H$1,'2025'!$B$1:$I$1,0),FALSE)</f>
        <v>21.9</v>
      </c>
      <c r="I11">
        <f t="shared" si="0"/>
        <v>-0.19999999999999973</v>
      </c>
      <c r="J11">
        <f t="shared" si="1"/>
        <v>0.29999999999999982</v>
      </c>
      <c r="K11">
        <f>VLOOKUP(A11,Setup!$T$3:$U$125,2,FALSE)</f>
        <v>4.7330957494015991</v>
      </c>
      <c r="L11">
        <f t="shared" si="2"/>
        <v>9.1999999999999993</v>
      </c>
      <c r="M11">
        <f>VLOOKUP(A11,Setup!$X$4:$Z$268,3,FALSE)</f>
        <v>68894.391203190069</v>
      </c>
      <c r="N11">
        <f t="shared" si="3"/>
        <v>68894.391203190069</v>
      </c>
      <c r="O11">
        <f t="shared" si="4"/>
        <v>21.9</v>
      </c>
      <c r="P11">
        <f t="shared" si="5"/>
        <v>4.7330957494015991</v>
      </c>
    </row>
    <row r="12" spans="1:16" x14ac:dyDescent="0.45">
      <c r="A12" s="6" t="s">
        <v>65</v>
      </c>
      <c r="B12">
        <f>VLOOKUP($A12,'2015'!$B$2:$I$128,MATCH(Final!B$1,'2015'!$B$1:$I$1,0),FALSE)</f>
        <v>11.2</v>
      </c>
      <c r="C12">
        <f>VLOOKUP($A12,'2025'!$B$2:$I$128,MATCH(Final!C$1,'2025'!$B$1:$I$1,0),FALSE)</f>
        <v>12</v>
      </c>
      <c r="D12">
        <f>VLOOKUP($A12,'2015'!$B$2:$I$128,MATCH(Final!D$1,'2015'!$B$1:$I$1,0),FALSE)</f>
        <v>0.9</v>
      </c>
      <c r="E12">
        <f>VLOOKUP($A12,'2025'!$B$2:$I$128,MATCH(Final!E$1,'2025'!$B$1:$I$1,0),FALSE)</f>
        <v>0.9</v>
      </c>
      <c r="F12">
        <f>VLOOKUP(A12,'REP sqm'!$B$4:$C$130,2,FALSE)</f>
        <v>1154.3599999999999</v>
      </c>
      <c r="G12">
        <f>VLOOKUP($A12,'2015'!$B$2:$I$128,MATCH(Final!G$1,'2015'!$B$1:$I$1,0),FALSE)</f>
        <v>18.7</v>
      </c>
      <c r="H12">
        <f>VLOOKUP($A12,'2025'!$B$2:$I$128,MATCH(Final!H$1,'2025'!$B$1:$I$1,0),FALSE)</f>
        <v>13.9</v>
      </c>
      <c r="I12">
        <f t="shared" si="0"/>
        <v>0</v>
      </c>
      <c r="J12">
        <f t="shared" si="1"/>
        <v>0.80000000000000071</v>
      </c>
      <c r="K12">
        <f>VLOOKUP(A12,Setup!$T$3:$U$125,2,FALSE)</f>
        <v>2.952123320525498</v>
      </c>
      <c r="L12">
        <f t="shared" si="2"/>
        <v>-4.7999999999999989</v>
      </c>
      <c r="M12">
        <f>VLOOKUP(A12,Setup!$X$4:$Z$268,3,FALSE)</f>
        <v>10925.273051670554</v>
      </c>
      <c r="N12">
        <f t="shared" si="3"/>
        <v>10925.273051670554</v>
      </c>
      <c r="O12">
        <f t="shared" si="4"/>
        <v>13.9</v>
      </c>
      <c r="P12">
        <f t="shared" si="5"/>
        <v>2.952123320525498</v>
      </c>
    </row>
    <row r="13" spans="1:16" x14ac:dyDescent="0.45">
      <c r="A13" s="9" t="s">
        <v>38</v>
      </c>
      <c r="B13">
        <f>VLOOKUP($A13,'2015'!$B$2:$I$128,MATCH(Final!B$1,'2015'!$B$1:$I$1,0),FALSE)</f>
        <v>16.8</v>
      </c>
      <c r="C13">
        <f>VLOOKUP($A13,'2025'!$B$2:$I$128,MATCH(Final!C$1,'2025'!$B$1:$I$1,0),FALSE)</f>
        <v>15.2</v>
      </c>
      <c r="D13">
        <f>VLOOKUP($A13,'2015'!$B$2:$I$128,MATCH(Final!D$1,'2015'!$B$1:$I$1,0),FALSE)</f>
        <v>0.5</v>
      </c>
      <c r="E13">
        <f>VLOOKUP($A13,'2025'!$B$2:$I$128,MATCH(Final!E$1,'2025'!$B$1:$I$1,0),FALSE)</f>
        <v>0.5</v>
      </c>
      <c r="F13">
        <f>VLOOKUP(A13,'REP sqm'!$B$4:$C$130,2,FALSE)</f>
        <v>1498.74</v>
      </c>
      <c r="G13">
        <f>VLOOKUP($A13,'2015'!$B$2:$I$128,MATCH(Final!G$1,'2015'!$B$1:$I$1,0),FALSE)</f>
        <v>25.1</v>
      </c>
      <c r="H13">
        <f>VLOOKUP($A13,'2025'!$B$2:$I$128,MATCH(Final!H$1,'2025'!$B$1:$I$1,0),FALSE)</f>
        <v>21</v>
      </c>
      <c r="I13">
        <f t="shared" si="0"/>
        <v>0</v>
      </c>
      <c r="J13">
        <f t="shared" si="1"/>
        <v>-1.6000000000000014</v>
      </c>
      <c r="K13">
        <f>VLOOKUP(A13,Setup!$T$3:$U$125,2,FALSE)</f>
        <v>3.2212093397026997</v>
      </c>
      <c r="L13">
        <f t="shared" si="2"/>
        <v>-4.1000000000000014</v>
      </c>
      <c r="M13">
        <f>VLOOKUP(A13,Setup!$X$4:$Z$268,3,FALSE)</f>
        <v>21107.282103379126</v>
      </c>
      <c r="N13">
        <f t="shared" si="3"/>
        <v>21107.282103379126</v>
      </c>
      <c r="O13">
        <f t="shared" si="4"/>
        <v>21</v>
      </c>
      <c r="P13">
        <f t="shared" si="5"/>
        <v>3.2212093397026997</v>
      </c>
    </row>
    <row r="14" spans="1:16" x14ac:dyDescent="0.45">
      <c r="A14" s="9" t="s">
        <v>88</v>
      </c>
      <c r="B14">
        <f>VLOOKUP($A14,'2015'!$B$2:$I$128,MATCH(Final!B$1,'2015'!$B$1:$I$1,0),FALSE)</f>
        <v>8.6</v>
      </c>
      <c r="C14">
        <f>VLOOKUP($A14,'2025'!$B$2:$I$128,MATCH(Final!C$1,'2025'!$B$1:$I$1,0),FALSE)</f>
        <v>9.3000000000000007</v>
      </c>
      <c r="D14">
        <f>VLOOKUP($A14,'2015'!$B$2:$I$128,MATCH(Final!D$1,'2015'!$B$1:$I$1,0),FALSE)</f>
        <v>1.2</v>
      </c>
      <c r="E14">
        <f>VLOOKUP($A14,'2025'!$B$2:$I$128,MATCH(Final!E$1,'2025'!$B$1:$I$1,0),FALSE)</f>
        <v>1.4</v>
      </c>
      <c r="F14">
        <f>VLOOKUP(A14,'REP sqm'!$B$4:$C$130,2,FALSE)</f>
        <v>2319.5300000000002</v>
      </c>
      <c r="G14">
        <f>VLOOKUP($A14,'2015'!$B$2:$I$128,MATCH(Final!G$1,'2015'!$B$1:$I$1,0),FALSE)</f>
        <v>17.7</v>
      </c>
      <c r="H14">
        <f>VLOOKUP($A14,'2025'!$B$2:$I$128,MATCH(Final!H$1,'2025'!$B$1:$I$1,0),FALSE)</f>
        <v>22.8</v>
      </c>
      <c r="I14">
        <f t="shared" si="0"/>
        <v>0.19999999999999996</v>
      </c>
      <c r="J14">
        <f t="shared" si="1"/>
        <v>0.70000000000000107</v>
      </c>
      <c r="K14">
        <f>VLOOKUP(A14,Setup!$T$3:$U$125,2,FALSE)</f>
        <v>20.716368255366199</v>
      </c>
      <c r="L14">
        <f t="shared" si="2"/>
        <v>5.1000000000000014</v>
      </c>
      <c r="M14">
        <f>VLOOKUP(A14,Setup!$X$4:$Z$268,3,FALSE)</f>
        <v>37410.780041516409</v>
      </c>
      <c r="N14">
        <f t="shared" si="3"/>
        <v>37410.780041516409</v>
      </c>
      <c r="O14">
        <f t="shared" si="4"/>
        <v>22.8</v>
      </c>
      <c r="P14">
        <f t="shared" si="5"/>
        <v>20.716368255366199</v>
      </c>
    </row>
    <row r="15" spans="1:16" x14ac:dyDescent="0.45">
      <c r="A15" s="9" t="s">
        <v>118</v>
      </c>
      <c r="B15">
        <f>VLOOKUP($A15,'2015'!$B$2:$I$128,MATCH(Final!B$1,'2015'!$B$1:$I$1,0),FALSE)</f>
        <v>5.8</v>
      </c>
      <c r="C15">
        <f>VLOOKUP($A15,'2025'!$B$2:$I$128,MATCH(Final!C$1,'2025'!$B$1:$I$1,0),FALSE)</f>
        <v>10.199999999999999</v>
      </c>
      <c r="D15">
        <f>VLOOKUP($A15,'2015'!$B$2:$I$128,MATCH(Final!D$1,'2015'!$B$1:$I$1,0),FALSE)</f>
        <v>2.5</v>
      </c>
      <c r="E15">
        <f>VLOOKUP($A15,'2025'!$B$2:$I$128,MATCH(Final!E$1,'2025'!$B$1:$I$1,0),FALSE)</f>
        <v>1.1000000000000001</v>
      </c>
      <c r="F15">
        <f>VLOOKUP(A15,'REP sqm'!$B$4:$C$130,2,FALSE)</f>
        <v>6406.61</v>
      </c>
      <c r="G15">
        <f>VLOOKUP($A15,'2015'!$B$2:$I$128,MATCH(Final!G$1,'2015'!$B$1:$I$1,0),FALSE)</f>
        <v>17.7</v>
      </c>
      <c r="H15">
        <f>VLOOKUP($A15,'2025'!$B$2:$I$128,MATCH(Final!H$1,'2025'!$B$1:$I$1,0),FALSE)</f>
        <v>24.7</v>
      </c>
      <c r="I15">
        <f t="shared" si="0"/>
        <v>-1.4</v>
      </c>
      <c r="J15">
        <f t="shared" si="1"/>
        <v>4.3999999999999995</v>
      </c>
      <c r="K15">
        <f>VLOOKUP(A15,Setup!$T$3:$U$125,2,FALSE)</f>
        <v>-2.3181406403883003</v>
      </c>
      <c r="L15">
        <f t="shared" si="2"/>
        <v>7</v>
      </c>
      <c r="M15">
        <f>VLOOKUP(A15,Setup!$X$4:$Z$268,3,FALSE)</f>
        <v>63419.081740101225</v>
      </c>
      <c r="N15">
        <f t="shared" si="3"/>
        <v>63419.081740101225</v>
      </c>
      <c r="O15">
        <f t="shared" si="4"/>
        <v>24.7</v>
      </c>
      <c r="P15">
        <f t="shared" si="5"/>
        <v>-2.3181406403883003</v>
      </c>
    </row>
    <row r="16" spans="1:16" x14ac:dyDescent="0.45">
      <c r="A16" s="9" t="s">
        <v>22</v>
      </c>
      <c r="B16">
        <f>VLOOKUP($A16,'2015'!$B$2:$I$128,MATCH(Final!B$1,'2015'!$B$1:$I$1,0),FALSE)</f>
        <v>22.9</v>
      </c>
      <c r="C16">
        <f>VLOOKUP($A16,'2025'!$B$2:$I$128,MATCH(Final!C$1,'2025'!$B$1:$I$1,0),FALSE)</f>
        <v>28.5</v>
      </c>
      <c r="D16">
        <f>VLOOKUP($A16,'2015'!$B$2:$I$128,MATCH(Final!D$1,'2015'!$B$1:$I$1,0),FALSE)</f>
        <v>0.5</v>
      </c>
      <c r="E16">
        <f>VLOOKUP($A16,'2025'!$B$2:$I$128,MATCH(Final!E$1,'2025'!$B$1:$I$1,0),FALSE)</f>
        <v>0.5</v>
      </c>
      <c r="F16">
        <f>VLOOKUP(A16,'REP sqm'!$B$4:$C$130,2,FALSE)</f>
        <v>6760.19</v>
      </c>
      <c r="G16">
        <f>VLOOKUP($A16,'2015'!$B$2:$I$128,MATCH(Final!G$1,'2015'!$B$1:$I$1,0),FALSE)</f>
        <v>40</v>
      </c>
      <c r="H16">
        <f>VLOOKUP($A16,'2025'!$B$2:$I$128,MATCH(Final!H$1,'2025'!$B$1:$I$1,0),FALSE)</f>
        <v>62.5</v>
      </c>
      <c r="I16">
        <f t="shared" si="0"/>
        <v>0</v>
      </c>
      <c r="J16">
        <f t="shared" si="1"/>
        <v>5.6000000000000014</v>
      </c>
      <c r="K16">
        <f>VLOOKUP(A16,Setup!$T$3:$U$125,2,FALSE)</f>
        <v>4.5971836622510001</v>
      </c>
      <c r="L16">
        <f t="shared" si="2"/>
        <v>22.5</v>
      </c>
      <c r="M16">
        <f>VLOOKUP(A16,Setup!$X$4:$Z$268,3,FALSE)</f>
        <v>24569.286511872593</v>
      </c>
      <c r="N16">
        <f t="shared" si="3"/>
        <v>24569.286511872593</v>
      </c>
      <c r="O16">
        <f t="shared" si="4"/>
        <v>62.5</v>
      </c>
      <c r="P16">
        <f t="shared" si="5"/>
        <v>4.5971836622510001</v>
      </c>
    </row>
    <row r="17" spans="1:16" x14ac:dyDescent="0.45">
      <c r="A17" s="9" t="s">
        <v>106</v>
      </c>
      <c r="B17">
        <f>VLOOKUP($A17,'2015'!$B$2:$I$128,MATCH(Final!B$1,'2015'!$B$1:$I$1,0),FALSE)</f>
        <v>7.1</v>
      </c>
      <c r="C17">
        <f>VLOOKUP($A17,'2025'!$B$2:$I$128,MATCH(Final!C$1,'2025'!$B$1:$I$1,0),FALSE)</f>
        <v>10.3</v>
      </c>
      <c r="D17">
        <f>VLOOKUP($A17,'2015'!$B$2:$I$128,MATCH(Final!D$1,'2015'!$B$1:$I$1,0),FALSE)</f>
        <v>1</v>
      </c>
      <c r="E17">
        <f>VLOOKUP($A17,'2025'!$B$2:$I$128,MATCH(Final!E$1,'2025'!$B$1:$I$1,0),FALSE)</f>
        <v>0.8</v>
      </c>
      <c r="F17">
        <f>VLOOKUP(A17,'REP sqm'!$B$4:$C$130,2,FALSE)</f>
        <v>2676.67</v>
      </c>
      <c r="G17">
        <f>VLOOKUP($A17,'2015'!$B$2:$I$128,MATCH(Final!G$1,'2015'!$B$1:$I$1,0),FALSE)</f>
        <v>12.2</v>
      </c>
      <c r="H17">
        <f>VLOOKUP($A17,'2025'!$B$2:$I$128,MATCH(Final!H$1,'2025'!$B$1:$I$1,0),FALSE)</f>
        <v>15.2</v>
      </c>
      <c r="I17">
        <f t="shared" si="0"/>
        <v>-0.19999999999999996</v>
      </c>
      <c r="J17">
        <f t="shared" si="1"/>
        <v>3.2000000000000011</v>
      </c>
      <c r="K17">
        <f>VLOOKUP(A17,Setup!$T$3:$U$125,2,FALSE)</f>
        <v>-0.55311997641139854</v>
      </c>
      <c r="L17">
        <f t="shared" si="2"/>
        <v>3</v>
      </c>
      <c r="M17">
        <f>VLOOKUP(A17,Setup!$X$4:$Z$268,3,FALSE)</f>
        <v>28111.589476128302</v>
      </c>
      <c r="N17">
        <f t="shared" si="3"/>
        <v>28111.589476128302</v>
      </c>
      <c r="O17">
        <f t="shared" si="4"/>
        <v>15.2</v>
      </c>
      <c r="P17">
        <f t="shared" si="5"/>
        <v>-0.55311997641139854</v>
      </c>
    </row>
    <row r="18" spans="1:16" x14ac:dyDescent="0.45">
      <c r="A18" s="6" t="s">
        <v>63</v>
      </c>
      <c r="B18">
        <f>VLOOKUP($A18,'2015'!$B$2:$I$128,MATCH(Final!B$1,'2015'!$B$1:$I$1,0),FALSE)</f>
        <v>11.6</v>
      </c>
      <c r="C18">
        <f>VLOOKUP($A18,'2025'!$B$2:$I$128,MATCH(Final!C$1,'2025'!$B$1:$I$1,0),FALSE)</f>
        <v>12.8</v>
      </c>
      <c r="D18">
        <f>VLOOKUP($A18,'2015'!$B$2:$I$128,MATCH(Final!D$1,'2015'!$B$1:$I$1,0),FALSE)</f>
        <v>1</v>
      </c>
      <c r="E18">
        <f>VLOOKUP($A18,'2025'!$B$2:$I$128,MATCH(Final!E$1,'2025'!$B$1:$I$1,0),FALSE)</f>
        <v>1</v>
      </c>
      <c r="F18">
        <f>VLOOKUP(A18,'REP sqm'!$B$4:$C$130,2,FALSE)</f>
        <v>4233.22</v>
      </c>
      <c r="G18">
        <f>VLOOKUP($A18,'2015'!$B$2:$I$128,MATCH(Final!G$1,'2015'!$B$1:$I$1,0),FALSE)</f>
        <v>31.3</v>
      </c>
      <c r="H18">
        <f>VLOOKUP($A18,'2025'!$B$2:$I$128,MATCH(Final!H$1,'2025'!$B$1:$I$1,0),FALSE)</f>
        <v>28.4</v>
      </c>
      <c r="I18">
        <f t="shared" si="0"/>
        <v>0</v>
      </c>
      <c r="J18">
        <f t="shared" si="1"/>
        <v>1.2000000000000011</v>
      </c>
      <c r="K18">
        <f>VLOOKUP(A18,Setup!$T$3:$U$125,2,FALSE)</f>
        <v>-6.1908895764101857E-2</v>
      </c>
      <c r="L18">
        <f t="shared" si="2"/>
        <v>-2.9000000000000021</v>
      </c>
      <c r="M18">
        <f>VLOOKUP(A18,Setup!$X$4:$Z$268,3,FALSE)</f>
        <v>45485.032983908386</v>
      </c>
      <c r="N18">
        <f t="shared" si="3"/>
        <v>45485.032983908386</v>
      </c>
      <c r="O18">
        <f t="shared" si="4"/>
        <v>28.4</v>
      </c>
      <c r="P18">
        <f t="shared" si="5"/>
        <v>-6.1908895764101857E-2</v>
      </c>
    </row>
    <row r="19" spans="1:16" x14ac:dyDescent="0.45">
      <c r="A19" s="6" t="s">
        <v>109</v>
      </c>
      <c r="B19">
        <f>VLOOKUP($A19,'2015'!$B$2:$I$128,MATCH(Final!B$1,'2015'!$B$1:$I$1,0),FALSE)</f>
        <v>6.9</v>
      </c>
      <c r="C19">
        <f>VLOOKUP($A19,'2025'!$B$2:$I$128,MATCH(Final!C$1,'2025'!$B$1:$I$1,0),FALSE)</f>
        <v>8.1999999999999993</v>
      </c>
      <c r="D19">
        <f>VLOOKUP($A19,'2015'!$B$2:$I$128,MATCH(Final!D$1,'2015'!$B$1:$I$1,0),FALSE)</f>
        <v>1.7</v>
      </c>
      <c r="E19">
        <f>VLOOKUP($A19,'2025'!$B$2:$I$128,MATCH(Final!E$1,'2025'!$B$1:$I$1,0),FALSE)</f>
        <v>1.6</v>
      </c>
      <c r="F19">
        <f>VLOOKUP(A19,'REP sqm'!$B$4:$C$130,2,FALSE)</f>
        <v>3364.41</v>
      </c>
      <c r="G19">
        <f>VLOOKUP($A19,'2015'!$B$2:$I$128,MATCH(Final!G$1,'2015'!$B$1:$I$1,0),FALSE)</f>
        <v>24.8</v>
      </c>
      <c r="H19">
        <f>VLOOKUP($A19,'2025'!$B$2:$I$128,MATCH(Final!H$1,'2025'!$B$1:$I$1,0),FALSE)</f>
        <v>14.6</v>
      </c>
      <c r="I19">
        <f t="shared" si="0"/>
        <v>-9.9999999999999867E-2</v>
      </c>
      <c r="J19">
        <f t="shared" si="1"/>
        <v>1.2999999999999989</v>
      </c>
      <c r="K19">
        <f>VLOOKUP(A19,Setup!$T$3:$U$125,2,FALSE)</f>
        <v>11.673191939135396</v>
      </c>
      <c r="L19">
        <f t="shared" si="2"/>
        <v>-10.200000000000001</v>
      </c>
      <c r="M19">
        <f>VLOOKUP(A19,Setup!$X$4:$Z$268,3,FALSE)</f>
        <v>57065.87109375</v>
      </c>
      <c r="N19">
        <f t="shared" si="3"/>
        <v>57065.87109375</v>
      </c>
      <c r="O19">
        <f t="shared" si="4"/>
        <v>14.6</v>
      </c>
      <c r="P19">
        <f t="shared" si="5"/>
        <v>11.673191939135396</v>
      </c>
    </row>
    <row r="20" spans="1:16" x14ac:dyDescent="0.45">
      <c r="A20" s="6" t="s">
        <v>77</v>
      </c>
      <c r="B20">
        <f>VLOOKUP($A20,'2015'!$B$2:$I$128,MATCH(Final!B$1,'2015'!$B$1:$I$1,0),FALSE)</f>
        <v>9.9</v>
      </c>
      <c r="C20">
        <f>VLOOKUP($A20,'2025'!$B$2:$I$128,MATCH(Final!C$1,'2025'!$B$1:$I$1,0),FALSE)</f>
        <v>13.5</v>
      </c>
      <c r="D20">
        <f>VLOOKUP($A20,'2015'!$B$2:$I$128,MATCH(Final!D$1,'2015'!$B$1:$I$1,0),FALSE)</f>
        <v>1.5</v>
      </c>
      <c r="E20">
        <f>VLOOKUP($A20,'2025'!$B$2:$I$128,MATCH(Final!E$1,'2025'!$B$1:$I$1,0),FALSE)</f>
        <v>0.9</v>
      </c>
      <c r="F20">
        <f>VLOOKUP(A20,'REP sqm'!$B$4:$C$130,2,FALSE)</f>
        <v>4925.68</v>
      </c>
      <c r="G20">
        <f>VLOOKUP($A20,'2015'!$B$2:$I$128,MATCH(Final!G$1,'2015'!$B$1:$I$1,0),FALSE)</f>
        <v>24.5</v>
      </c>
      <c r="H20">
        <f>VLOOKUP($A20,'2025'!$B$2:$I$128,MATCH(Final!H$1,'2025'!$B$1:$I$1,0),FALSE)</f>
        <v>29.2</v>
      </c>
      <c r="I20">
        <f t="shared" si="0"/>
        <v>-0.6</v>
      </c>
      <c r="J20">
        <f t="shared" si="1"/>
        <v>3.5999999999999996</v>
      </c>
      <c r="K20">
        <f>VLOOKUP(A20,Setup!$T$3:$U$125,2,FALSE)</f>
        <v>24.833889063049099</v>
      </c>
      <c r="L20">
        <f t="shared" si="2"/>
        <v>4.6999999999999993</v>
      </c>
      <c r="M20">
        <f>VLOOKUP(A20,Setup!$X$4:$Z$268,3,FALSE)</f>
        <v>53079.893609980725</v>
      </c>
      <c r="N20">
        <f t="shared" si="3"/>
        <v>53079.893609980725</v>
      </c>
      <c r="O20">
        <f t="shared" si="4"/>
        <v>29.2</v>
      </c>
      <c r="P20">
        <f t="shared" si="5"/>
        <v>24.833889063049099</v>
      </c>
    </row>
    <row r="21" spans="1:16" x14ac:dyDescent="0.45">
      <c r="A21" s="9" t="s">
        <v>124</v>
      </c>
      <c r="B21">
        <f>VLOOKUP($A21,'2015'!$B$2:$I$128,MATCH(Final!B$1,'2015'!$B$1:$I$1,0),FALSE)</f>
        <v>5.2</v>
      </c>
      <c r="C21">
        <f>VLOOKUP($A21,'2025'!$B$2:$I$128,MATCH(Final!C$1,'2025'!$B$1:$I$1,0),FALSE)</f>
        <v>6.5</v>
      </c>
      <c r="D21">
        <f>VLOOKUP($A21,'2015'!$B$2:$I$128,MATCH(Final!D$1,'2015'!$B$1:$I$1,0),FALSE)</f>
        <v>2.8</v>
      </c>
      <c r="E21">
        <f>VLOOKUP($A21,'2025'!$B$2:$I$128,MATCH(Final!E$1,'2025'!$B$1:$I$1,0),FALSE)</f>
        <v>2.1</v>
      </c>
      <c r="F21">
        <f>VLOOKUP(A21,'REP sqm'!$B$4:$C$130,2,FALSE)</f>
        <v>5397.51</v>
      </c>
      <c r="G21">
        <f>VLOOKUP($A21,'2015'!$B$2:$I$128,MATCH(Final!G$1,'2015'!$B$1:$I$1,0),FALSE)</f>
        <v>21.3</v>
      </c>
      <c r="H21">
        <f>VLOOKUP($A21,'2025'!$B$2:$I$128,MATCH(Final!H$1,'2025'!$B$1:$I$1,0),FALSE)</f>
        <v>23.1</v>
      </c>
      <c r="I21">
        <f t="shared" si="0"/>
        <v>-0.69999999999999973</v>
      </c>
      <c r="J21">
        <f t="shared" si="1"/>
        <v>1.2999999999999998</v>
      </c>
      <c r="K21">
        <f>VLOOKUP(A21,Setup!$T$3:$U$125,2,FALSE)</f>
        <v>-1.3342269337400978</v>
      </c>
      <c r="L21">
        <f t="shared" si="2"/>
        <v>1.8000000000000007</v>
      </c>
      <c r="M21">
        <f>VLOOKUP(A21,Setup!$X$4:$Z$268,3,FALSE)</f>
        <v>73546.888833711448</v>
      </c>
      <c r="N21">
        <f t="shared" si="3"/>
        <v>73546.888833711448</v>
      </c>
      <c r="O21">
        <f t="shared" si="4"/>
        <v>23.1</v>
      </c>
      <c r="P21">
        <f t="shared" si="5"/>
        <v>-1.3342269337400978</v>
      </c>
    </row>
    <row r="22" spans="1:16" x14ac:dyDescent="0.45">
      <c r="A22" s="6" t="s">
        <v>55</v>
      </c>
      <c r="B22">
        <f>VLOOKUP($A22,'2015'!$B$2:$I$128,MATCH(Final!B$1,'2015'!$B$1:$I$1,0),FALSE)</f>
        <v>13.5</v>
      </c>
      <c r="C22">
        <f>VLOOKUP($A22,'2025'!$B$2:$I$128,MATCH(Final!C$1,'2025'!$B$1:$I$1,0),FALSE)</f>
        <v>16.5</v>
      </c>
      <c r="D22">
        <f>VLOOKUP($A22,'2015'!$B$2:$I$128,MATCH(Final!D$1,'2015'!$B$1:$I$1,0),FALSE)</f>
        <v>0.5</v>
      </c>
      <c r="E22">
        <f>VLOOKUP($A22,'2025'!$B$2:$I$128,MATCH(Final!E$1,'2025'!$B$1:$I$1,0),FALSE)</f>
        <v>0.4</v>
      </c>
      <c r="F22">
        <f>VLOOKUP(A22,'REP sqm'!$B$4:$C$130,2,FALSE)</f>
        <v>1496.58</v>
      </c>
      <c r="G22">
        <f>VLOOKUP($A22,'2015'!$B$2:$I$128,MATCH(Final!G$1,'2015'!$B$1:$I$1,0),FALSE)</f>
        <v>17.399999999999999</v>
      </c>
      <c r="H22">
        <f>VLOOKUP($A22,'2025'!$B$2:$I$128,MATCH(Final!H$1,'2025'!$B$1:$I$1,0),FALSE)</f>
        <v>15</v>
      </c>
      <c r="I22">
        <f t="shared" si="0"/>
        <v>-9.9999999999999978E-2</v>
      </c>
      <c r="J22">
        <f t="shared" si="1"/>
        <v>3</v>
      </c>
      <c r="K22">
        <f>VLOOKUP(A22,Setup!$T$3:$U$125,2,FALSE)</f>
        <v>17.740176524878901</v>
      </c>
      <c r="L22">
        <f t="shared" si="2"/>
        <v>-2.3999999999999986</v>
      </c>
      <c r="M22">
        <f>VLOOKUP(A22,Setup!$X$4:$Z$268,3,FALSE)</f>
        <v>25624.009772421818</v>
      </c>
      <c r="N22">
        <f t="shared" si="3"/>
        <v>25624.009772421818</v>
      </c>
      <c r="O22">
        <f t="shared" si="4"/>
        <v>15</v>
      </c>
      <c r="P22">
        <f t="shared" si="5"/>
        <v>17.740176524878901</v>
      </c>
    </row>
    <row r="23" spans="1:16" x14ac:dyDescent="0.45">
      <c r="A23" s="6" t="s">
        <v>59</v>
      </c>
      <c r="B23">
        <f>VLOOKUP($A23,'2015'!$B$2:$I$128,MATCH(Final!B$1,'2015'!$B$1:$I$1,0),FALSE)</f>
        <v>12.7</v>
      </c>
      <c r="C23">
        <f>VLOOKUP($A23,'2025'!$B$2:$I$128,MATCH(Final!C$1,'2025'!$B$1:$I$1,0),FALSE)</f>
        <v>11.9</v>
      </c>
      <c r="D23">
        <f>VLOOKUP($A23,'2015'!$B$2:$I$128,MATCH(Final!D$1,'2015'!$B$1:$I$1,0),FALSE)</f>
        <v>0.7</v>
      </c>
      <c r="E23">
        <f>VLOOKUP($A23,'2025'!$B$2:$I$128,MATCH(Final!E$1,'2025'!$B$1:$I$1,0),FALSE)</f>
        <v>0.7</v>
      </c>
      <c r="F23">
        <f>VLOOKUP(A23,'REP sqm'!$B$4:$C$130,2,FALSE)</f>
        <v>1160.51</v>
      </c>
      <c r="G23">
        <f>VLOOKUP($A23,'2015'!$B$2:$I$128,MATCH(Final!G$1,'2015'!$B$1:$I$1,0),FALSE)</f>
        <v>14.7</v>
      </c>
      <c r="H23">
        <f>VLOOKUP($A23,'2025'!$B$2:$I$128,MATCH(Final!H$1,'2025'!$B$1:$I$1,0),FALSE)</f>
        <v>17.100000000000001</v>
      </c>
      <c r="I23">
        <f t="shared" si="0"/>
        <v>0</v>
      </c>
      <c r="J23">
        <f t="shared" si="1"/>
        <v>-0.79999999999999893</v>
      </c>
      <c r="K23">
        <f>VLOOKUP(A23,Setup!$T$3:$U$125,2,FALSE)</f>
        <v>-2.6568594192331103</v>
      </c>
      <c r="L23">
        <f t="shared" si="2"/>
        <v>2.4000000000000021</v>
      </c>
      <c r="M23">
        <f>VLOOKUP(A23,Setup!$X$4:$Z$268,3,FALSE)</f>
        <v>16062.016364834086</v>
      </c>
      <c r="N23">
        <f t="shared" si="3"/>
        <v>16062.016364834086</v>
      </c>
      <c r="O23">
        <f t="shared" si="4"/>
        <v>17.100000000000001</v>
      </c>
      <c r="P23">
        <f t="shared" si="5"/>
        <v>-2.6568594192331103</v>
      </c>
    </row>
    <row r="24" spans="1:16" x14ac:dyDescent="0.45">
      <c r="A24" s="6" t="s">
        <v>67</v>
      </c>
      <c r="B24">
        <f>VLOOKUP($A24,'2015'!$B$2:$I$128,MATCH(Final!B$1,'2015'!$B$1:$I$1,0),FALSE)</f>
        <v>11</v>
      </c>
      <c r="C24">
        <f>VLOOKUP($A24,'2025'!$B$2:$I$128,MATCH(Final!C$1,'2025'!$B$1:$I$1,0),FALSE)</f>
        <v>11.4</v>
      </c>
      <c r="D24">
        <f>VLOOKUP($A24,'2015'!$B$2:$I$128,MATCH(Final!D$1,'2015'!$B$1:$I$1,0),FALSE)</f>
        <v>1.4</v>
      </c>
      <c r="E24">
        <f>VLOOKUP($A24,'2025'!$B$2:$I$128,MATCH(Final!E$1,'2025'!$B$1:$I$1,0),FALSE)</f>
        <v>1.1000000000000001</v>
      </c>
      <c r="F24">
        <f>VLOOKUP(A24,'REP sqm'!$B$4:$C$130,2,FALSE)</f>
        <v>4434.42</v>
      </c>
      <c r="G24">
        <f>VLOOKUP($A24,'2015'!$B$2:$I$128,MATCH(Final!G$1,'2015'!$B$1:$I$1,0),FALSE)</f>
        <v>25.6</v>
      </c>
      <c r="H24">
        <f>VLOOKUP($A24,'2025'!$B$2:$I$128,MATCH(Final!H$1,'2025'!$B$1:$I$1,0),FALSE)</f>
        <v>30.9</v>
      </c>
      <c r="I24">
        <f t="shared" si="0"/>
        <v>-0.29999999999999982</v>
      </c>
      <c r="J24">
        <f t="shared" si="1"/>
        <v>0.40000000000000036</v>
      </c>
      <c r="K24">
        <f>VLOOKUP(A24,Setup!$T$3:$U$125,2,FALSE)</f>
        <v>2.4534164869883028</v>
      </c>
      <c r="L24">
        <f t="shared" si="2"/>
        <v>5.2999999999999972</v>
      </c>
      <c r="M24">
        <f>VLOOKUP(A24,Setup!$X$4:$Z$268,3,FALSE)</f>
        <v>46669.287987602889</v>
      </c>
      <c r="N24">
        <f t="shared" si="3"/>
        <v>46669.287987602889</v>
      </c>
      <c r="O24">
        <f t="shared" si="4"/>
        <v>30.9</v>
      </c>
      <c r="P24">
        <f t="shared" si="5"/>
        <v>2.4534164869883028</v>
      </c>
    </row>
    <row r="25" spans="1:16" x14ac:dyDescent="0.45">
      <c r="A25" s="6" t="s">
        <v>111</v>
      </c>
      <c r="B25">
        <f>VLOOKUP($A25,'2015'!$B$2:$I$128,MATCH(Final!B$1,'2015'!$B$1:$I$1,0),FALSE)</f>
        <v>6.8</v>
      </c>
      <c r="C25">
        <f>VLOOKUP($A25,'2025'!$B$2:$I$128,MATCH(Final!C$1,'2025'!$B$1:$I$1,0),FALSE)</f>
        <v>8</v>
      </c>
      <c r="D25">
        <f>VLOOKUP($A25,'2015'!$B$2:$I$128,MATCH(Final!D$1,'2015'!$B$1:$I$1,0),FALSE)</f>
        <v>2.4</v>
      </c>
      <c r="E25">
        <f>VLOOKUP($A25,'2025'!$B$2:$I$128,MATCH(Final!E$1,'2025'!$B$1:$I$1,0),FALSE)</f>
        <v>1.8</v>
      </c>
      <c r="F25">
        <f>VLOOKUP(A25,'REP sqm'!$B$4:$C$130,2,FALSE)</f>
        <v>5381.75</v>
      </c>
      <c r="G25">
        <f>VLOOKUP($A25,'2015'!$B$2:$I$128,MATCH(Final!G$1,'2015'!$B$1:$I$1,0),FALSE)</f>
        <v>26.2</v>
      </c>
      <c r="H25">
        <f>VLOOKUP($A25,'2025'!$B$2:$I$128,MATCH(Final!H$1,'2025'!$B$1:$I$1,0),FALSE)</f>
        <v>30.9</v>
      </c>
      <c r="I25">
        <f t="shared" si="0"/>
        <v>-0.59999999999999987</v>
      </c>
      <c r="J25">
        <f t="shared" si="1"/>
        <v>1.2000000000000002</v>
      </c>
      <c r="K25">
        <f>VLOOKUP(A25,Setup!$T$3:$U$125,2,FALSE)</f>
        <v>14.757700368107301</v>
      </c>
      <c r="L25">
        <f t="shared" si="2"/>
        <v>4.6999999999999993</v>
      </c>
      <c r="M25">
        <f>VLOOKUP(A25,Setup!$X$4:$Z$268,3,FALSE)</f>
        <v>61574.868199817793</v>
      </c>
      <c r="N25">
        <f t="shared" si="3"/>
        <v>61574.868199817793</v>
      </c>
      <c r="O25">
        <f t="shared" si="4"/>
        <v>30.9</v>
      </c>
      <c r="P25">
        <f t="shared" si="5"/>
        <v>14.757700368107301</v>
      </c>
    </row>
    <row r="26" spans="1:16" x14ac:dyDescent="0.45">
      <c r="A26" s="6" t="s">
        <v>81</v>
      </c>
      <c r="B26">
        <f>VLOOKUP($A26,'2015'!$B$2:$I$128,MATCH(Final!B$1,'2015'!$B$1:$I$1,0),FALSE)</f>
        <v>9.1</v>
      </c>
      <c r="C26">
        <f>VLOOKUP($A26,'2025'!$B$2:$I$128,MATCH(Final!C$1,'2025'!$B$1:$I$1,0),FALSE)</f>
        <v>10.3</v>
      </c>
      <c r="D26">
        <f>VLOOKUP($A26,'2015'!$B$2:$I$128,MATCH(Final!D$1,'2015'!$B$1:$I$1,0),FALSE)</f>
        <v>1.6</v>
      </c>
      <c r="E26">
        <f>VLOOKUP($A26,'2025'!$B$2:$I$128,MATCH(Final!E$1,'2025'!$B$1:$I$1,0),FALSE)</f>
        <v>1.4</v>
      </c>
      <c r="F26">
        <f>VLOOKUP(A26,'REP sqm'!$B$4:$C$130,2,FALSE)</f>
        <v>6261.47</v>
      </c>
      <c r="G26">
        <f>VLOOKUP($A26,'2015'!$B$2:$I$128,MATCH(Final!G$1,'2015'!$B$1:$I$1,0),FALSE)</f>
        <v>29.3</v>
      </c>
      <c r="H26">
        <f>VLOOKUP($A26,'2025'!$B$2:$I$128,MATCH(Final!H$1,'2025'!$B$1:$I$1,0),FALSE)</f>
        <v>34.1</v>
      </c>
      <c r="I26">
        <f t="shared" si="0"/>
        <v>-0.20000000000000018</v>
      </c>
      <c r="J26">
        <f t="shared" si="1"/>
        <v>1.2000000000000011</v>
      </c>
      <c r="K26">
        <f>VLOOKUP(A26,Setup!$T$3:$U$125,2,FALSE)</f>
        <v>-3.1268788392451992</v>
      </c>
      <c r="L26">
        <f t="shared" si="2"/>
        <v>4.8000000000000007</v>
      </c>
      <c r="M26">
        <f>VLOOKUP(A26,Setup!$X$4:$Z$268,3,FALSE)</f>
        <v>58167.144451462729</v>
      </c>
      <c r="N26">
        <f t="shared" si="3"/>
        <v>58167.144451462729</v>
      </c>
      <c r="O26">
        <f t="shared" si="4"/>
        <v>34.1</v>
      </c>
      <c r="P26">
        <f t="shared" si="5"/>
        <v>-3.1268788392451992</v>
      </c>
    </row>
    <row r="27" spans="1:16" x14ac:dyDescent="0.45">
      <c r="A27" s="9" t="s">
        <v>50</v>
      </c>
      <c r="B27">
        <f>VLOOKUP($A27,'2015'!$B$2:$I$128,MATCH(Final!B$1,'2015'!$B$1:$I$1,0),FALSE)</f>
        <v>14.3</v>
      </c>
      <c r="C27">
        <f>VLOOKUP($A27,'2025'!$B$2:$I$128,MATCH(Final!C$1,'2025'!$B$1:$I$1,0),FALSE)</f>
        <v>12.7</v>
      </c>
      <c r="D27">
        <f>VLOOKUP($A27,'2015'!$B$2:$I$128,MATCH(Final!D$1,'2015'!$B$1:$I$1,0),FALSE)</f>
        <v>0.5</v>
      </c>
      <c r="E27">
        <f>VLOOKUP($A27,'2025'!$B$2:$I$128,MATCH(Final!E$1,'2025'!$B$1:$I$1,0),FALSE)</f>
        <v>0.6</v>
      </c>
      <c r="F27">
        <f>VLOOKUP(A27,'REP sqm'!$B$4:$C$130,2,FALSE)</f>
        <v>1525.13</v>
      </c>
      <c r="G27">
        <f>VLOOKUP($A27,'2015'!$B$2:$I$128,MATCH(Final!G$1,'2015'!$B$1:$I$1,0),FALSE)</f>
        <v>11.7</v>
      </c>
      <c r="H27">
        <f>VLOOKUP($A27,'2025'!$B$2:$I$128,MATCH(Final!H$1,'2025'!$B$1:$I$1,0),FALSE)</f>
        <v>12.3</v>
      </c>
      <c r="I27">
        <f t="shared" si="0"/>
        <v>9.9999999999999978E-2</v>
      </c>
      <c r="J27">
        <f t="shared" si="1"/>
        <v>-1.6000000000000014</v>
      </c>
      <c r="K27">
        <f>VLOOKUP(A27,Setup!$T$3:$U$125,2,FALSE)</f>
        <v>5.0684669341749995</v>
      </c>
      <c r="L27">
        <f t="shared" si="2"/>
        <v>0.60000000000000142</v>
      </c>
      <c r="M27">
        <f>VLOOKUP(A27,Setup!$X$4:$Z$268,3,FALSE)</f>
        <v>25071.967714720238</v>
      </c>
      <c r="N27">
        <f t="shared" si="3"/>
        <v>25071.967714720238</v>
      </c>
      <c r="O27">
        <f t="shared" si="4"/>
        <v>12.3</v>
      </c>
      <c r="P27">
        <f t="shared" si="5"/>
        <v>5.0684669341749995</v>
      </c>
    </row>
    <row r="28" spans="1:16" x14ac:dyDescent="0.45">
      <c r="A28" s="6" t="s">
        <v>107</v>
      </c>
      <c r="B28">
        <f>VLOOKUP($A28,'2015'!$B$2:$I$128,MATCH(Final!B$1,'2015'!$B$1:$I$1,0),FALSE)</f>
        <v>7.1</v>
      </c>
      <c r="C28">
        <f>VLOOKUP($A28,'2025'!$B$2:$I$128,MATCH(Final!C$1,'2025'!$B$1:$I$1,0),FALSE)</f>
        <v>8.9</v>
      </c>
      <c r="D28">
        <f>VLOOKUP($A28,'2015'!$B$2:$I$128,MATCH(Final!D$1,'2015'!$B$1:$I$1,0),FALSE)</f>
        <v>2.1</v>
      </c>
      <c r="E28">
        <f>VLOOKUP($A28,'2025'!$B$2:$I$128,MATCH(Final!E$1,'2025'!$B$1:$I$1,0),FALSE)</f>
        <v>1.5</v>
      </c>
      <c r="F28">
        <f>VLOOKUP(A28,'REP sqm'!$B$4:$C$130,2,FALSE)</f>
        <v>6039.21</v>
      </c>
      <c r="G28">
        <f>VLOOKUP($A28,'2015'!$B$2:$I$128,MATCH(Final!G$1,'2015'!$B$1:$I$1,0),FALSE)</f>
        <v>27</v>
      </c>
      <c r="H28">
        <f>VLOOKUP($A28,'2025'!$B$2:$I$128,MATCH(Final!H$1,'2025'!$B$1:$I$1,0),FALSE)</f>
        <v>28.3</v>
      </c>
      <c r="I28">
        <f t="shared" si="0"/>
        <v>-0.60000000000000009</v>
      </c>
      <c r="J28">
        <f t="shared" si="1"/>
        <v>1.8000000000000007</v>
      </c>
      <c r="K28">
        <f>VLOOKUP(A28,Setup!$T$3:$U$125,2,FALSE)</f>
        <v>8.9160622597350994</v>
      </c>
      <c r="L28">
        <f t="shared" si="2"/>
        <v>1.3000000000000007</v>
      </c>
      <c r="M28">
        <f>VLOOKUP(A28,Setup!$X$4:$Z$268,3,FALSE)</f>
        <v>69027.094569154477</v>
      </c>
      <c r="N28">
        <f t="shared" si="3"/>
        <v>69027.094569154477</v>
      </c>
      <c r="O28">
        <f t="shared" si="4"/>
        <v>28.3</v>
      </c>
      <c r="P28">
        <f t="shared" si="5"/>
        <v>8.9160622597350994</v>
      </c>
    </row>
    <row r="29" spans="1:16" x14ac:dyDescent="0.45">
      <c r="A29" s="6" t="s">
        <v>91</v>
      </c>
      <c r="B29">
        <f>VLOOKUP($A29,'2015'!$B$2:$I$128,MATCH(Final!B$1,'2015'!$B$1:$I$1,0),FALSE)</f>
        <v>8.3000000000000007</v>
      </c>
      <c r="C29">
        <f>VLOOKUP($A29,'2025'!$B$2:$I$128,MATCH(Final!C$1,'2025'!$B$1:$I$1,0),FALSE)</f>
        <v>13</v>
      </c>
      <c r="D29">
        <f>VLOOKUP($A29,'2015'!$B$2:$I$128,MATCH(Final!D$1,'2015'!$B$1:$I$1,0),FALSE)</f>
        <v>1.6</v>
      </c>
      <c r="E29">
        <f>VLOOKUP($A29,'2025'!$B$2:$I$128,MATCH(Final!E$1,'2025'!$B$1:$I$1,0),FALSE)</f>
        <v>1</v>
      </c>
      <c r="F29">
        <f>VLOOKUP(A29,'REP sqm'!$B$4:$C$130,2,FALSE)</f>
        <v>3047.65</v>
      </c>
      <c r="G29">
        <f>VLOOKUP($A29,'2015'!$B$2:$I$128,MATCH(Final!G$1,'2015'!$B$1:$I$1,0),FALSE)</f>
        <v>27.5</v>
      </c>
      <c r="H29">
        <f>VLOOKUP($A29,'2025'!$B$2:$I$128,MATCH(Final!H$1,'2025'!$B$1:$I$1,0),FALSE)</f>
        <v>26.8</v>
      </c>
      <c r="I29">
        <f t="shared" si="0"/>
        <v>-0.60000000000000009</v>
      </c>
      <c r="J29">
        <f t="shared" si="1"/>
        <v>4.6999999999999993</v>
      </c>
      <c r="K29">
        <f>VLOOKUP(A29,Setup!$T$3:$U$125,2,FALSE)</f>
        <v>-9.794259018376497</v>
      </c>
      <c r="L29">
        <f t="shared" si="2"/>
        <v>-0.69999999999999929</v>
      </c>
      <c r="M29">
        <f>VLOOKUP(A29,Setup!$X$4:$Z$268,3,FALSE)</f>
        <v>41075.534783126393</v>
      </c>
      <c r="N29">
        <f t="shared" si="3"/>
        <v>41075.534783126393</v>
      </c>
      <c r="O29">
        <f t="shared" si="4"/>
        <v>26.8</v>
      </c>
      <c r="P29">
        <f t="shared" si="5"/>
        <v>-9.794259018376497</v>
      </c>
    </row>
    <row r="30" spans="1:16" x14ac:dyDescent="0.45">
      <c r="A30" s="6" t="s">
        <v>97</v>
      </c>
      <c r="B30">
        <f>VLOOKUP($A30,'2015'!$B$2:$I$128,MATCH(Final!B$1,'2015'!$B$1:$I$1,0),FALSE)</f>
        <v>8</v>
      </c>
      <c r="C30">
        <f>VLOOKUP($A30,'2025'!$B$2:$I$128,MATCH(Final!C$1,'2025'!$B$1:$I$1,0),FALSE)</f>
        <v>13</v>
      </c>
      <c r="D30">
        <f>VLOOKUP($A30,'2015'!$B$2:$I$128,MATCH(Final!D$1,'2015'!$B$1:$I$1,0),FALSE)</f>
        <v>1.4</v>
      </c>
      <c r="E30">
        <f>VLOOKUP($A30,'2025'!$B$2:$I$128,MATCH(Final!E$1,'2025'!$B$1:$I$1,0),FALSE)</f>
        <v>0.8</v>
      </c>
      <c r="F30">
        <f>VLOOKUP(A30,'REP sqm'!$B$4:$C$130,2,FALSE)</f>
        <v>3337.47</v>
      </c>
      <c r="G30">
        <f>VLOOKUP($A30,'2015'!$B$2:$I$128,MATCH(Final!G$1,'2015'!$B$1:$I$1,0),FALSE)</f>
        <v>19.2</v>
      </c>
      <c r="H30">
        <f>VLOOKUP($A30,'2025'!$B$2:$I$128,MATCH(Final!H$1,'2025'!$B$1:$I$1,0),FALSE)</f>
        <v>28.3</v>
      </c>
      <c r="I30">
        <f t="shared" si="0"/>
        <v>-0.59999999999999987</v>
      </c>
      <c r="J30">
        <f t="shared" si="1"/>
        <v>5</v>
      </c>
      <c r="K30">
        <f>VLOOKUP(A30,Setup!$T$3:$U$125,2,FALSE)</f>
        <v>16.949097753751701</v>
      </c>
      <c r="L30">
        <f t="shared" si="2"/>
        <v>9.1000000000000014</v>
      </c>
      <c r="M30">
        <f>VLOOKUP(A30,Setup!$X$4:$Z$268,3,FALSE)</f>
        <v>44904.953065033333</v>
      </c>
      <c r="N30">
        <f t="shared" si="3"/>
        <v>44904.953065033333</v>
      </c>
      <c r="O30">
        <f t="shared" si="4"/>
        <v>28.3</v>
      </c>
      <c r="P30">
        <f t="shared" si="5"/>
        <v>16.949097753751701</v>
      </c>
    </row>
    <row r="31" spans="1:16" x14ac:dyDescent="0.45">
      <c r="A31" s="9" t="s">
        <v>126</v>
      </c>
      <c r="B31">
        <f>VLOOKUP($A31,'2015'!$B$2:$I$128,MATCH(Final!B$1,'2015'!$B$1:$I$1,0),FALSE)</f>
        <v>5.0999999999999996</v>
      </c>
      <c r="C31">
        <f>VLOOKUP($A31,'2025'!$B$2:$I$128,MATCH(Final!C$1,'2025'!$B$1:$I$1,0),FALSE)</f>
        <v>6.7</v>
      </c>
      <c r="D31">
        <f>VLOOKUP($A31,'2015'!$B$2:$I$128,MATCH(Final!D$1,'2015'!$B$1:$I$1,0),FALSE)</f>
        <v>2.1</v>
      </c>
      <c r="E31">
        <f>VLOOKUP($A31,'2025'!$B$2:$I$128,MATCH(Final!E$1,'2025'!$B$1:$I$1,0),FALSE)</f>
        <v>1.3</v>
      </c>
      <c r="F31">
        <f>VLOOKUP(A31,'REP sqm'!$B$4:$C$130,2,FALSE)</f>
        <v>6818.46</v>
      </c>
      <c r="G31">
        <f>VLOOKUP($A31,'2015'!$B$2:$I$128,MATCH(Final!G$1,'2015'!$B$1:$I$1,0),FALSE)</f>
        <v>13.4</v>
      </c>
      <c r="H31">
        <f>VLOOKUP($A31,'2025'!$B$2:$I$128,MATCH(Final!H$1,'2025'!$B$1:$I$1,0),FALSE)</f>
        <v>16.3</v>
      </c>
      <c r="I31">
        <f t="shared" si="0"/>
        <v>-0.8</v>
      </c>
      <c r="J31">
        <f t="shared" si="1"/>
        <v>1.6000000000000005</v>
      </c>
      <c r="K31">
        <f>VLOOKUP(A31,Setup!$T$3:$U$125,2,FALSE)</f>
        <v>44.511040250673602</v>
      </c>
      <c r="L31">
        <f t="shared" si="2"/>
        <v>2.9000000000000004</v>
      </c>
      <c r="M31">
        <f>VLOOKUP(A31,Setup!$X$4:$Z$268,3,FALSE)</f>
        <v>76159.482328838349</v>
      </c>
      <c r="N31">
        <f t="shared" si="3"/>
        <v>76159.482328838349</v>
      </c>
      <c r="O31">
        <f t="shared" si="4"/>
        <v>16.3</v>
      </c>
      <c r="P31">
        <f t="shared" si="5"/>
        <v>44.511040250673602</v>
      </c>
    </row>
    <row r="32" spans="1:16" x14ac:dyDescent="0.45">
      <c r="A32" s="6" t="s">
        <v>83</v>
      </c>
      <c r="B32">
        <f>VLOOKUP($A32,'2015'!$B$2:$I$128,MATCH(Final!B$1,'2015'!$B$1:$I$1,0),FALSE)</f>
        <v>8.9</v>
      </c>
      <c r="C32">
        <f>VLOOKUP($A32,'2025'!$B$2:$I$128,MATCH(Final!C$1,'2025'!$B$1:$I$1,0),FALSE)</f>
        <v>10.9</v>
      </c>
      <c r="D32">
        <f>VLOOKUP($A32,'2015'!$B$2:$I$128,MATCH(Final!D$1,'2015'!$B$1:$I$1,0),FALSE)</f>
        <v>0.9</v>
      </c>
      <c r="E32">
        <f>VLOOKUP($A32,'2025'!$B$2:$I$128,MATCH(Final!E$1,'2025'!$B$1:$I$1,0),FALSE)</f>
        <v>0.8</v>
      </c>
      <c r="F32">
        <f>VLOOKUP(A32,'REP sqm'!$B$4:$C$130,2,FALSE)</f>
        <v>1597.06</v>
      </c>
      <c r="G32">
        <f>VLOOKUP($A32,'2015'!$B$2:$I$128,MATCH(Final!G$1,'2015'!$B$1:$I$1,0),FALSE)</f>
        <v>31.5</v>
      </c>
      <c r="H32">
        <f>VLOOKUP($A32,'2025'!$B$2:$I$128,MATCH(Final!H$1,'2025'!$B$1:$I$1,0),FALSE)</f>
        <v>34.799999999999997</v>
      </c>
      <c r="I32">
        <f t="shared" si="0"/>
        <v>-9.9999999999999978E-2</v>
      </c>
      <c r="J32">
        <f t="shared" si="1"/>
        <v>2</v>
      </c>
      <c r="K32">
        <f>VLOOKUP(A32,Setup!$T$3:$U$125,2,FALSE)</f>
        <v>5.3404239456833995</v>
      </c>
      <c r="L32">
        <f t="shared" si="2"/>
        <v>3.2999999999999972</v>
      </c>
      <c r="M32">
        <f>VLOOKUP(A32,Setup!$X$4:$Z$268,3,FALSE)</f>
        <v>10166.24341058346</v>
      </c>
      <c r="N32">
        <f t="shared" si="3"/>
        <v>10166.24341058346</v>
      </c>
      <c r="O32">
        <f t="shared" si="4"/>
        <v>34.799999999999997</v>
      </c>
      <c r="P32">
        <f t="shared" si="5"/>
        <v>5.3404239456833995</v>
      </c>
    </row>
    <row r="33" spans="1:16" x14ac:dyDescent="0.45">
      <c r="A33" s="6" t="s">
        <v>27</v>
      </c>
      <c r="B33">
        <f>VLOOKUP($A33,'2015'!$B$2:$I$128,MATCH(Final!B$1,'2015'!$B$1:$I$1,0),FALSE)</f>
        <v>20.3</v>
      </c>
      <c r="C33">
        <f>VLOOKUP($A33,'2025'!$B$2:$I$128,MATCH(Final!C$1,'2025'!$B$1:$I$1,0),FALSE)</f>
        <v>14.9</v>
      </c>
      <c r="D33">
        <f>VLOOKUP($A33,'2015'!$B$2:$I$128,MATCH(Final!D$1,'2015'!$B$1:$I$1,0),FALSE)</f>
        <v>0.4</v>
      </c>
      <c r="E33">
        <f>VLOOKUP($A33,'2025'!$B$2:$I$128,MATCH(Final!E$1,'2025'!$B$1:$I$1,0),FALSE)</f>
        <v>0.6</v>
      </c>
      <c r="F33">
        <f>VLOOKUP(A33,'REP sqm'!$B$4:$C$130,2,FALSE)</f>
        <v>1205.07</v>
      </c>
      <c r="G33">
        <f>VLOOKUP($A33,'2015'!$B$2:$I$128,MATCH(Final!G$1,'2015'!$B$1:$I$1,0),FALSE)</f>
        <v>19.3</v>
      </c>
      <c r="H33">
        <f>VLOOKUP($A33,'2025'!$B$2:$I$128,MATCH(Final!H$1,'2025'!$B$1:$I$1,0),FALSE)</f>
        <v>16.100000000000001</v>
      </c>
      <c r="I33">
        <f t="shared" ref="I33:I66" si="6">E33-D33</f>
        <v>0.19999999999999996</v>
      </c>
      <c r="J33">
        <f t="shared" ref="J33:J66" si="7">C33-B33</f>
        <v>-5.4</v>
      </c>
      <c r="K33">
        <f>VLOOKUP(A33,Setup!$T$3:$U$125,2,FALSE)</f>
        <v>3.5127022734647397</v>
      </c>
      <c r="L33">
        <f t="shared" si="2"/>
        <v>-3.1999999999999993</v>
      </c>
      <c r="M33">
        <f>VLOOKUP(A33,Setup!$X$4:$Z$268,3,FALSE)</f>
        <v>15415.605793469695</v>
      </c>
      <c r="N33">
        <f t="shared" si="3"/>
        <v>15415.605793469695</v>
      </c>
      <c r="O33">
        <f t="shared" si="4"/>
        <v>16.100000000000001</v>
      </c>
      <c r="P33">
        <f t="shared" si="5"/>
        <v>3.5127022734647397</v>
      </c>
    </row>
    <row r="34" spans="1:16" x14ac:dyDescent="0.45">
      <c r="A34" s="9" t="s">
        <v>94</v>
      </c>
      <c r="B34">
        <f>VLOOKUP($A34,'2015'!$B$2:$I$128,MATCH(Final!B$1,'2015'!$B$1:$I$1,0),FALSE)</f>
        <v>8.1</v>
      </c>
      <c r="C34">
        <f>VLOOKUP($A34,'2025'!$B$2:$I$128,MATCH(Final!C$1,'2025'!$B$1:$I$1,0),FALSE)</f>
        <v>6.7</v>
      </c>
      <c r="D34">
        <f>VLOOKUP($A34,'2015'!$B$2:$I$128,MATCH(Final!D$1,'2015'!$B$1:$I$1,0),FALSE)</f>
        <v>1.7</v>
      </c>
      <c r="E34">
        <f>VLOOKUP($A34,'2025'!$B$2:$I$128,MATCH(Final!E$1,'2025'!$B$1:$I$1,0),FALSE)</f>
        <v>2</v>
      </c>
      <c r="F34">
        <f>VLOOKUP(A34,'REP sqm'!$B$4:$C$130,2,FALSE)</f>
        <v>4624.75</v>
      </c>
      <c r="G34">
        <f>VLOOKUP($A34,'2015'!$B$2:$I$128,MATCH(Final!G$1,'2015'!$B$1:$I$1,0),FALSE)</f>
        <v>23</v>
      </c>
      <c r="H34">
        <f>VLOOKUP($A34,'2025'!$B$2:$I$128,MATCH(Final!H$1,'2025'!$B$1:$I$1,0),FALSE)</f>
        <v>13</v>
      </c>
      <c r="I34">
        <f t="shared" si="6"/>
        <v>0.30000000000000004</v>
      </c>
      <c r="J34">
        <f t="shared" si="7"/>
        <v>-1.3999999999999995</v>
      </c>
      <c r="K34">
        <f>VLOOKUP(A34,Setup!$T$3:$U$125,2,FALSE)</f>
        <v>-26.954182803468598</v>
      </c>
      <c r="L34">
        <f t="shared" si="2"/>
        <v>-10</v>
      </c>
      <c r="M34">
        <f>VLOOKUP(A34,Setup!$X$4:$Z$268,3,FALSE)</f>
        <v>124578.17543122814</v>
      </c>
      <c r="N34">
        <f t="shared" si="3"/>
        <v>124578.17543122814</v>
      </c>
      <c r="O34">
        <f t="shared" si="4"/>
        <v>13</v>
      </c>
      <c r="P34">
        <f t="shared" si="5"/>
        <v>-26.954182803468598</v>
      </c>
    </row>
    <row r="35" spans="1:16" x14ac:dyDescent="0.45">
      <c r="A35" s="9" t="s">
        <v>78</v>
      </c>
      <c r="B35">
        <f>VLOOKUP($A35,'2015'!$B$2:$I$128,MATCH(Final!B$1,'2015'!$B$1:$I$1,0),FALSE)</f>
        <v>9.6</v>
      </c>
      <c r="C35">
        <f>VLOOKUP($A35,'2025'!$B$2:$I$128,MATCH(Final!C$1,'2025'!$B$1:$I$1,0),FALSE)</f>
        <v>13.7</v>
      </c>
      <c r="D35">
        <f>VLOOKUP($A35,'2015'!$B$2:$I$128,MATCH(Final!D$1,'2015'!$B$1:$I$1,0),FALSE)</f>
        <v>1.6</v>
      </c>
      <c r="E35">
        <f>VLOOKUP($A35,'2025'!$B$2:$I$128,MATCH(Final!E$1,'2025'!$B$1:$I$1,0),FALSE)</f>
        <v>0.9</v>
      </c>
      <c r="F35">
        <f>VLOOKUP(A35,'REP sqm'!$B$4:$C$130,2,FALSE)</f>
        <v>8507.4699999999993</v>
      </c>
      <c r="G35">
        <f>VLOOKUP($A35,'2015'!$B$2:$I$128,MATCH(Final!G$1,'2015'!$B$1:$I$1,0),FALSE)</f>
        <v>30.3</v>
      </c>
      <c r="H35">
        <f>VLOOKUP($A35,'2025'!$B$2:$I$128,MATCH(Final!H$1,'2025'!$B$1:$I$1,0),FALSE)</f>
        <v>35.1</v>
      </c>
      <c r="I35">
        <f t="shared" si="6"/>
        <v>-0.70000000000000007</v>
      </c>
      <c r="J35">
        <f t="shared" si="7"/>
        <v>4.0999999999999996</v>
      </c>
      <c r="K35">
        <f>VLOOKUP(A35,Setup!$T$3:$U$125,2,FALSE)</f>
        <v>5.113768780534599</v>
      </c>
      <c r="L35">
        <f t="shared" si="2"/>
        <v>4.8000000000000007</v>
      </c>
      <c r="M35">
        <f>VLOOKUP(A35,Setup!$X$4:$Z$268,3,FALSE)</f>
        <v>54128.281734700176</v>
      </c>
      <c r="N35">
        <f t="shared" si="3"/>
        <v>54128.281734700176</v>
      </c>
      <c r="O35">
        <f t="shared" si="4"/>
        <v>35.1</v>
      </c>
      <c r="P35">
        <f t="shared" si="5"/>
        <v>5.113768780534599</v>
      </c>
    </row>
    <row r="36" spans="1:16" x14ac:dyDescent="0.45">
      <c r="A36" s="9" t="s">
        <v>72</v>
      </c>
      <c r="B36">
        <f>VLOOKUP($A36,'2015'!$B$2:$I$128,MATCH(Final!B$1,'2015'!$B$1:$I$1,0),FALSE)</f>
        <v>10.6</v>
      </c>
      <c r="C36">
        <f>VLOOKUP($A36,'2025'!$B$2:$I$128,MATCH(Final!C$1,'2025'!$B$1:$I$1,0),FALSE)</f>
        <v>9.5</v>
      </c>
      <c r="D36">
        <f>VLOOKUP($A36,'2015'!$B$2:$I$128,MATCH(Final!D$1,'2015'!$B$1:$I$1,0),FALSE)</f>
        <v>1.2</v>
      </c>
      <c r="E36">
        <f>VLOOKUP($A36,'2025'!$B$2:$I$128,MATCH(Final!E$1,'2025'!$B$1:$I$1,0),FALSE)</f>
        <v>1.4</v>
      </c>
      <c r="F36">
        <f>VLOOKUP(A36,'REP sqm'!$B$4:$C$130,2,FALSE)</f>
        <v>4048.43</v>
      </c>
      <c r="G36">
        <f>VLOOKUP($A36,'2015'!$B$2:$I$128,MATCH(Final!G$1,'2015'!$B$1:$I$1,0),FALSE)</f>
        <v>33.200000000000003</v>
      </c>
      <c r="H36">
        <f>VLOOKUP($A36,'2025'!$B$2:$I$128,MATCH(Final!H$1,'2025'!$B$1:$I$1,0),FALSE)</f>
        <v>23.8</v>
      </c>
      <c r="I36">
        <f t="shared" si="6"/>
        <v>0.19999999999999996</v>
      </c>
      <c r="J36">
        <f t="shared" si="7"/>
        <v>-1.0999999999999996</v>
      </c>
      <c r="K36">
        <f>VLOOKUP(A36,Setup!$T$3:$U$125,2,FALSE)</f>
        <v>3.4651399721463996</v>
      </c>
      <c r="L36">
        <f t="shared" si="2"/>
        <v>-9.4000000000000021</v>
      </c>
      <c r="M36">
        <f>VLOOKUP(A36,Setup!$X$4:$Z$268,3,FALSE)</f>
        <v>57651.98557186246</v>
      </c>
      <c r="N36">
        <f t="shared" si="3"/>
        <v>57651.98557186246</v>
      </c>
      <c r="O36">
        <f t="shared" si="4"/>
        <v>23.8</v>
      </c>
      <c r="P36">
        <f t="shared" si="5"/>
        <v>3.4651399721463996</v>
      </c>
    </row>
    <row r="37" spans="1:16" x14ac:dyDescent="0.45">
      <c r="A37" s="9" t="s">
        <v>100</v>
      </c>
      <c r="B37">
        <f>VLOOKUP($A37,'2015'!$B$2:$I$128,MATCH(Final!B$1,'2015'!$B$1:$I$1,0),FALSE)</f>
        <v>7.8</v>
      </c>
      <c r="C37">
        <f>VLOOKUP($A37,'2025'!$B$2:$I$128,MATCH(Final!C$1,'2025'!$B$1:$I$1,0),FALSE)</f>
        <v>7</v>
      </c>
      <c r="D37">
        <f>VLOOKUP($A37,'2015'!$B$2:$I$128,MATCH(Final!D$1,'2015'!$B$1:$I$1,0),FALSE)</f>
        <v>1.2</v>
      </c>
      <c r="E37">
        <f>VLOOKUP($A37,'2025'!$B$2:$I$128,MATCH(Final!E$1,'2025'!$B$1:$I$1,0),FALSE)</f>
        <v>1.5</v>
      </c>
      <c r="F37">
        <f>VLOOKUP(A37,'REP sqm'!$B$4:$C$130,2,FALSE)</f>
        <v>1220.6600000000001</v>
      </c>
      <c r="G37">
        <f>VLOOKUP($A37,'2015'!$B$2:$I$128,MATCH(Final!G$1,'2015'!$B$1:$I$1,0),FALSE)</f>
        <v>14.4</v>
      </c>
      <c r="H37">
        <f>VLOOKUP($A37,'2025'!$B$2:$I$128,MATCH(Final!H$1,'2025'!$B$1:$I$1,0),FALSE)</f>
        <v>15.3</v>
      </c>
      <c r="I37">
        <f t="shared" si="6"/>
        <v>0.30000000000000004</v>
      </c>
      <c r="J37">
        <f t="shared" si="7"/>
        <v>-0.79999999999999982</v>
      </c>
      <c r="K37">
        <f>VLOOKUP(A37,Setup!$T$3:$U$125,2,FALSE)</f>
        <v>2.5799772897566005</v>
      </c>
      <c r="L37">
        <f t="shared" si="2"/>
        <v>0.90000000000000036</v>
      </c>
      <c r="M37">
        <f>VLOOKUP(A37,Setup!$X$4:$Z$268,3,FALSE)</f>
        <v>10391.013613568806</v>
      </c>
      <c r="N37">
        <f t="shared" si="3"/>
        <v>10391.013613568806</v>
      </c>
      <c r="O37">
        <f t="shared" si="4"/>
        <v>15.3</v>
      </c>
      <c r="P37">
        <f t="shared" si="5"/>
        <v>2.5799772897566005</v>
      </c>
    </row>
    <row r="38" spans="1:16" x14ac:dyDescent="0.45">
      <c r="A38" s="9" t="s">
        <v>62</v>
      </c>
      <c r="B38">
        <f>VLOOKUP($A38,'2015'!$B$2:$I$128,MATCH(Final!B$1,'2015'!$B$1:$I$1,0),FALSE)</f>
        <v>12</v>
      </c>
      <c r="C38">
        <f>VLOOKUP($A38,'2025'!$B$2:$I$128,MATCH(Final!C$1,'2025'!$B$1:$I$1,0),FALSE)</f>
        <v>9.9</v>
      </c>
      <c r="D38">
        <f>VLOOKUP($A38,'2015'!$B$2:$I$128,MATCH(Final!D$1,'2015'!$B$1:$I$1,0),FALSE)</f>
        <v>0.6</v>
      </c>
      <c r="E38">
        <f>VLOOKUP($A38,'2025'!$B$2:$I$128,MATCH(Final!E$1,'2025'!$B$1:$I$1,0),FALSE)</f>
        <v>0.6</v>
      </c>
      <c r="F38">
        <f>VLOOKUP(A38,'REP sqm'!$B$4:$C$130,2,FALSE)</f>
        <v>1345.97</v>
      </c>
      <c r="G38">
        <f>VLOOKUP($A38,'2015'!$B$2:$I$128,MATCH(Final!G$1,'2015'!$B$1:$I$1,0),FALSE)</f>
        <v>19.8</v>
      </c>
      <c r="H38">
        <f>VLOOKUP($A38,'2025'!$B$2:$I$128,MATCH(Final!H$1,'2025'!$B$1:$I$1,0),FALSE)</f>
        <v>12.9</v>
      </c>
      <c r="I38">
        <f t="shared" si="6"/>
        <v>0</v>
      </c>
      <c r="J38">
        <f t="shared" si="7"/>
        <v>-2.0999999999999996</v>
      </c>
      <c r="K38">
        <f>VLOOKUP(A38,Setup!$T$3:$U$125,2,FALSE)</f>
        <v>9.6022986426431789</v>
      </c>
      <c r="L38">
        <f t="shared" si="2"/>
        <v>-6.9</v>
      </c>
      <c r="M38">
        <f>VLOOKUP(A38,Setup!$X$4:$Z$268,3,FALSE)</f>
        <v>38515.183600997727</v>
      </c>
      <c r="N38">
        <f t="shared" si="3"/>
        <v>38515.183600997727</v>
      </c>
      <c r="O38">
        <f t="shared" si="4"/>
        <v>12.9</v>
      </c>
      <c r="P38">
        <f t="shared" si="5"/>
        <v>9.6022986426431789</v>
      </c>
    </row>
    <row r="39" spans="1:16" x14ac:dyDescent="0.45">
      <c r="A39" s="9" t="s">
        <v>76</v>
      </c>
      <c r="B39">
        <f>VLOOKUP($A39,'2015'!$B$2:$I$128,MATCH(Final!B$1,'2015'!$B$1:$I$1,0),FALSE)</f>
        <v>9.9</v>
      </c>
      <c r="C39">
        <f>VLOOKUP($A39,'2025'!$B$2:$I$128,MATCH(Final!C$1,'2025'!$B$1:$I$1,0),FALSE)</f>
        <v>8.6</v>
      </c>
      <c r="D39">
        <f>VLOOKUP($A39,'2015'!$B$2:$I$128,MATCH(Final!D$1,'2015'!$B$1:$I$1,0),FALSE)</f>
        <v>1.5</v>
      </c>
      <c r="E39">
        <f>VLOOKUP($A39,'2025'!$B$2:$I$128,MATCH(Final!E$1,'2025'!$B$1:$I$1,0),FALSE)</f>
        <v>1.6</v>
      </c>
      <c r="F39">
        <f>VLOOKUP(A39,'REP sqm'!$B$4:$C$130,2,FALSE)</f>
        <v>2608.7399999999998</v>
      </c>
      <c r="G39">
        <f>VLOOKUP($A39,'2015'!$B$2:$I$128,MATCH(Final!G$1,'2015'!$B$1:$I$1,0),FALSE)</f>
        <v>20.2</v>
      </c>
      <c r="H39">
        <f>VLOOKUP($A39,'2025'!$B$2:$I$128,MATCH(Final!H$1,'2025'!$B$1:$I$1,0),FALSE)</f>
        <v>26</v>
      </c>
      <c r="I39">
        <f t="shared" si="6"/>
        <v>0.10000000000000009</v>
      </c>
      <c r="J39">
        <f t="shared" si="7"/>
        <v>-1.3000000000000007</v>
      </c>
      <c r="K39">
        <f>VLOOKUP(A39,Setup!$T$3:$U$125,2,FALSE)</f>
        <v>4.9911497104590019</v>
      </c>
      <c r="L39">
        <f t="shared" si="2"/>
        <v>5.8000000000000007</v>
      </c>
      <c r="M39">
        <f>VLOOKUP(A39,Setup!$X$4:$Z$268,3,FALSE)</f>
        <v>41384.251625580771</v>
      </c>
      <c r="N39">
        <f t="shared" si="3"/>
        <v>41384.251625580771</v>
      </c>
      <c r="O39">
        <f t="shared" si="4"/>
        <v>26</v>
      </c>
      <c r="P39">
        <f t="shared" si="5"/>
        <v>4.9911497104590019</v>
      </c>
    </row>
    <row r="40" spans="1:16" x14ac:dyDescent="0.45">
      <c r="A40" s="9" t="s">
        <v>58</v>
      </c>
      <c r="B40">
        <f>VLOOKUP($A40,'2015'!$B$2:$I$128,MATCH(Final!B$1,'2015'!$B$1:$I$1,0),FALSE)</f>
        <v>12.8</v>
      </c>
      <c r="C40">
        <f>VLOOKUP($A40,'2025'!$B$2:$I$128,MATCH(Final!C$1,'2025'!$B$1:$I$1,0),FALSE)</f>
        <v>12.4</v>
      </c>
      <c r="D40">
        <f>VLOOKUP($A40,'2015'!$B$2:$I$128,MATCH(Final!D$1,'2015'!$B$1:$I$1,0),FALSE)</f>
        <v>1.2</v>
      </c>
      <c r="E40">
        <f>VLOOKUP($A40,'2025'!$B$2:$I$128,MATCH(Final!E$1,'2025'!$B$1:$I$1,0),FALSE)</f>
        <v>1.1000000000000001</v>
      </c>
      <c r="F40">
        <f>VLOOKUP(A40,'REP sqm'!$B$4:$C$130,2,FALSE)</f>
        <v>4262.25</v>
      </c>
      <c r="G40">
        <f>VLOOKUP($A40,'2015'!$B$2:$I$128,MATCH(Final!G$1,'2015'!$B$1:$I$1,0),FALSE)</f>
        <v>22.7</v>
      </c>
      <c r="H40">
        <f>VLOOKUP($A40,'2025'!$B$2:$I$128,MATCH(Final!H$1,'2025'!$B$1:$I$1,0),FALSE)</f>
        <v>29.5</v>
      </c>
      <c r="I40">
        <f t="shared" si="6"/>
        <v>-9.9999999999999867E-2</v>
      </c>
      <c r="J40">
        <f t="shared" si="7"/>
        <v>-0.40000000000000036</v>
      </c>
      <c r="K40">
        <f>VLOOKUP(A40,Setup!$T$3:$U$125,2,FALSE)</f>
        <v>-9.6392014512730011</v>
      </c>
      <c r="L40">
        <f t="shared" si="2"/>
        <v>6.8000000000000007</v>
      </c>
      <c r="M40">
        <f>VLOOKUP(A40,Setup!$X$4:$Z$268,3,FALSE)</f>
        <v>50783.256400270875</v>
      </c>
      <c r="N40">
        <f t="shared" si="3"/>
        <v>50783.256400270875</v>
      </c>
      <c r="O40">
        <f t="shared" si="4"/>
        <v>29.5</v>
      </c>
      <c r="P40">
        <f t="shared" si="5"/>
        <v>-9.6392014512730011</v>
      </c>
    </row>
    <row r="41" spans="1:16" x14ac:dyDescent="0.45">
      <c r="A41" s="9" t="s">
        <v>86</v>
      </c>
      <c r="B41">
        <f>VLOOKUP($A41,'2015'!$B$2:$I$128,MATCH(Final!B$1,'2015'!$B$1:$I$1,0),FALSE)</f>
        <v>8.8000000000000007</v>
      </c>
      <c r="C41">
        <f>VLOOKUP($A41,'2025'!$B$2:$I$128,MATCH(Final!C$1,'2025'!$B$1:$I$1,0),FALSE)</f>
        <v>8.6</v>
      </c>
      <c r="D41">
        <f>VLOOKUP($A41,'2015'!$B$2:$I$128,MATCH(Final!D$1,'2015'!$B$1:$I$1,0),FALSE)</f>
        <v>1.9</v>
      </c>
      <c r="E41">
        <f>VLOOKUP($A41,'2025'!$B$2:$I$128,MATCH(Final!E$1,'2025'!$B$1:$I$1,0),FALSE)</f>
        <v>1.7</v>
      </c>
      <c r="F41">
        <f>VLOOKUP(A41,'REP sqm'!$B$4:$C$130,2,FALSE)</f>
        <v>11009.22</v>
      </c>
      <c r="G41">
        <f>VLOOKUP($A41,'2015'!$B$2:$I$128,MATCH(Final!G$1,'2015'!$B$1:$I$1,0),FALSE)</f>
        <v>19.100000000000001</v>
      </c>
      <c r="H41">
        <f>VLOOKUP($A41,'2025'!$B$2:$I$128,MATCH(Final!H$1,'2025'!$B$1:$I$1,0),FALSE)</f>
        <v>28.1</v>
      </c>
      <c r="I41">
        <f t="shared" si="6"/>
        <v>-0.19999999999999996</v>
      </c>
      <c r="J41">
        <f t="shared" si="7"/>
        <v>-0.20000000000000107</v>
      </c>
      <c r="K41">
        <f>VLOOKUP(A41,Setup!$T$3:$U$125,2,FALSE)</f>
        <v>6.2303651903020807</v>
      </c>
      <c r="L41">
        <f t="shared" si="2"/>
        <v>9</v>
      </c>
      <c r="M41">
        <f>VLOOKUP(A41,Setup!$X$4:$Z$268,3,FALSE)</f>
        <v>139105.96166680739</v>
      </c>
      <c r="N41">
        <f t="shared" si="3"/>
        <v>139105.96166680739</v>
      </c>
      <c r="O41">
        <f t="shared" si="4"/>
        <v>28.1</v>
      </c>
      <c r="P41">
        <f t="shared" si="5"/>
        <v>6.2303651903020807</v>
      </c>
    </row>
    <row r="42" spans="1:16" x14ac:dyDescent="0.45">
      <c r="A42" s="6" t="s">
        <v>87</v>
      </c>
      <c r="B42">
        <f>VLOOKUP($A42,'2015'!$B$2:$I$128,MATCH(Final!B$1,'2015'!$B$1:$I$1,0),FALSE)</f>
        <v>8.8000000000000007</v>
      </c>
      <c r="C42">
        <f>VLOOKUP($A42,'2025'!$B$2:$I$128,MATCH(Final!C$1,'2025'!$B$1:$I$1,0),FALSE)</f>
        <v>8.6999999999999993</v>
      </c>
      <c r="D42">
        <f>VLOOKUP($A42,'2015'!$B$2:$I$128,MATCH(Final!D$1,'2015'!$B$1:$I$1,0),FALSE)</f>
        <v>1.5</v>
      </c>
      <c r="E42">
        <f>VLOOKUP($A42,'2025'!$B$2:$I$128,MATCH(Final!E$1,'2025'!$B$1:$I$1,0),FALSE)</f>
        <v>1.6</v>
      </c>
      <c r="F42">
        <f>VLOOKUP(A42,'REP sqm'!$B$4:$C$130,2,FALSE)</f>
        <v>2022.13</v>
      </c>
      <c r="G42">
        <f>VLOOKUP($A42,'2015'!$B$2:$I$128,MATCH(Final!G$1,'2015'!$B$1:$I$1,0),FALSE)</f>
        <v>25.4</v>
      </c>
      <c r="H42">
        <f>VLOOKUP($A42,'2025'!$B$2:$I$128,MATCH(Final!H$1,'2025'!$B$1:$I$1,0),FALSE)</f>
        <v>26.3</v>
      </c>
      <c r="I42">
        <f t="shared" si="6"/>
        <v>0.10000000000000009</v>
      </c>
      <c r="J42">
        <f t="shared" si="7"/>
        <v>-0.10000000000000142</v>
      </c>
      <c r="K42">
        <f>VLOOKUP(A42,Setup!$T$3:$U$125,2,FALSE)</f>
        <v>37.754680329364597</v>
      </c>
      <c r="L42">
        <f t="shared" si="2"/>
        <v>0.90000000000000213</v>
      </c>
      <c r="M42">
        <f>VLOOKUP(A42,Setup!$X$4:$Z$268,3,FALSE)</f>
        <v>36416.540185309881</v>
      </c>
      <c r="N42">
        <f t="shared" si="3"/>
        <v>36416.540185309881</v>
      </c>
      <c r="O42">
        <f t="shared" si="4"/>
        <v>26.3</v>
      </c>
      <c r="P42">
        <f t="shared" si="5"/>
        <v>37.754680329364597</v>
      </c>
    </row>
    <row r="43" spans="1:16" x14ac:dyDescent="0.45">
      <c r="A43" s="6" t="s">
        <v>93</v>
      </c>
      <c r="B43">
        <f>VLOOKUP($A43,'2015'!$B$2:$I$128,MATCH(Final!B$1,'2015'!$B$1:$I$1,0),FALSE)</f>
        <v>8.1999999999999993</v>
      </c>
      <c r="C43">
        <f>VLOOKUP($A43,'2025'!$B$2:$I$128,MATCH(Final!C$1,'2025'!$B$1:$I$1,0),FALSE)</f>
        <v>11.2</v>
      </c>
      <c r="D43">
        <f>VLOOKUP($A43,'2015'!$B$2:$I$128,MATCH(Final!D$1,'2015'!$B$1:$I$1,0),FALSE)</f>
        <v>1.7</v>
      </c>
      <c r="E43">
        <f>VLOOKUP($A43,'2025'!$B$2:$I$128,MATCH(Final!E$1,'2025'!$B$1:$I$1,0),FALSE)</f>
        <v>1.2</v>
      </c>
      <c r="F43">
        <f>VLOOKUP(A43,'REP sqm'!$B$4:$C$130,2,FALSE)</f>
        <v>3887.54</v>
      </c>
      <c r="G43">
        <f>VLOOKUP($A43,'2015'!$B$2:$I$128,MATCH(Final!G$1,'2015'!$B$1:$I$1,0),FALSE)</f>
        <v>20.7</v>
      </c>
      <c r="H43">
        <f>VLOOKUP($A43,'2025'!$B$2:$I$128,MATCH(Final!H$1,'2025'!$B$1:$I$1,0),FALSE)</f>
        <v>18.2</v>
      </c>
      <c r="I43">
        <f t="shared" si="6"/>
        <v>-0.5</v>
      </c>
      <c r="J43">
        <f t="shared" si="7"/>
        <v>3</v>
      </c>
      <c r="K43">
        <f>VLOOKUP(A43,Setup!$T$3:$U$125,2,FALSE)</f>
        <v>17.566180368290901</v>
      </c>
      <c r="L43">
        <f t="shared" si="2"/>
        <v>-2.5</v>
      </c>
      <c r="M43">
        <f>VLOOKUP(A43,Setup!$X$4:$Z$268,3,FALSE)</f>
        <v>63255.822989272448</v>
      </c>
      <c r="N43">
        <f t="shared" si="3"/>
        <v>63255.822989272448</v>
      </c>
      <c r="O43">
        <f t="shared" si="4"/>
        <v>18.2</v>
      </c>
      <c r="P43">
        <f t="shared" si="5"/>
        <v>17.566180368290901</v>
      </c>
    </row>
    <row r="44" spans="1:16" x14ac:dyDescent="0.45">
      <c r="A44" s="9" t="s">
        <v>24</v>
      </c>
      <c r="B44">
        <f>VLOOKUP($A44,'2015'!$B$2:$I$128,MATCH(Final!B$1,'2015'!$B$1:$I$1,0),FALSE)</f>
        <v>22</v>
      </c>
      <c r="C44">
        <f>VLOOKUP($A44,'2025'!$B$2:$I$128,MATCH(Final!C$1,'2025'!$B$1:$I$1,0),FALSE)</f>
        <v>18.5</v>
      </c>
      <c r="D44">
        <f>VLOOKUP($A44,'2015'!$B$2:$I$128,MATCH(Final!D$1,'2015'!$B$1:$I$1,0),FALSE)</f>
        <v>0.4</v>
      </c>
      <c r="E44">
        <f>VLOOKUP($A44,'2025'!$B$2:$I$128,MATCH(Final!E$1,'2025'!$B$1:$I$1,0),FALSE)</f>
        <v>0.6</v>
      </c>
      <c r="F44">
        <f>VLOOKUP(A44,'REP sqm'!$B$4:$C$130,2,FALSE)</f>
        <v>3042.15</v>
      </c>
      <c r="G44">
        <f>VLOOKUP($A44,'2015'!$B$2:$I$128,MATCH(Final!G$1,'2015'!$B$1:$I$1,0),FALSE)</f>
        <v>48.6</v>
      </c>
      <c r="H44">
        <f>VLOOKUP($A44,'2025'!$B$2:$I$128,MATCH(Final!H$1,'2025'!$B$1:$I$1,0),FALSE)</f>
        <v>30.5</v>
      </c>
      <c r="I44">
        <f t="shared" si="6"/>
        <v>0.19999999999999996</v>
      </c>
      <c r="J44">
        <f t="shared" si="7"/>
        <v>-3.5</v>
      </c>
      <c r="K44">
        <f>VLOOKUP(A44,Setup!$T$3:$U$125,2,FALSE)</f>
        <v>3.8853547343240589</v>
      </c>
      <c r="L44">
        <f t="shared" si="2"/>
        <v>-18.100000000000001</v>
      </c>
      <c r="M44">
        <f>VLOOKUP(A44,Setup!$X$4:$Z$268,3,FALSE)</f>
        <v>29511.227409955336</v>
      </c>
      <c r="N44">
        <f t="shared" si="3"/>
        <v>29511.227409955336</v>
      </c>
      <c r="O44">
        <f t="shared" si="4"/>
        <v>30.5</v>
      </c>
      <c r="P44">
        <f t="shared" si="5"/>
        <v>3.8853547343240589</v>
      </c>
    </row>
    <row r="45" spans="1:16" x14ac:dyDescent="0.45">
      <c r="A45" s="6" t="s">
        <v>119</v>
      </c>
      <c r="B45">
        <f>VLOOKUP($A45,'2015'!$B$2:$I$128,MATCH(Final!B$1,'2015'!$B$1:$I$1,0),FALSE)</f>
        <v>5.7</v>
      </c>
      <c r="C45">
        <f>VLOOKUP($A45,'2025'!$B$2:$I$128,MATCH(Final!C$1,'2025'!$B$1:$I$1,0),FALSE)</f>
        <v>11.8</v>
      </c>
      <c r="D45">
        <f>VLOOKUP($A45,'2015'!$B$2:$I$128,MATCH(Final!D$1,'2015'!$B$1:$I$1,0),FALSE)</f>
        <v>1.4</v>
      </c>
      <c r="E45">
        <f>VLOOKUP($A45,'2025'!$B$2:$I$128,MATCH(Final!E$1,'2025'!$B$1:$I$1,0),FALSE)</f>
        <v>0.7</v>
      </c>
      <c r="F45">
        <f>VLOOKUP(A45,'REP sqm'!$B$4:$C$130,2,FALSE)</f>
        <v>1880.45</v>
      </c>
      <c r="G45">
        <f>VLOOKUP($A45,'2015'!$B$2:$I$128,MATCH(Final!G$1,'2015'!$B$1:$I$1,0),FALSE)</f>
        <v>14.5</v>
      </c>
      <c r="H45">
        <f>VLOOKUP($A45,'2025'!$B$2:$I$128,MATCH(Final!H$1,'2025'!$B$1:$I$1,0),FALSE)</f>
        <v>13.7</v>
      </c>
      <c r="I45">
        <f t="shared" si="6"/>
        <v>-0.7</v>
      </c>
      <c r="J45">
        <f t="shared" si="7"/>
        <v>6.1000000000000005</v>
      </c>
      <c r="K45">
        <f>VLOOKUP(A45,Setup!$T$3:$U$125,2,FALSE)</f>
        <v>3.3823485846678025</v>
      </c>
      <c r="L45">
        <f t="shared" si="2"/>
        <v>-0.80000000000000071</v>
      </c>
      <c r="M45">
        <f>VLOOKUP(A45,Setup!$X$4:$Z$268,3,FALSE)</f>
        <v>24766.608349817699</v>
      </c>
      <c r="N45">
        <f t="shared" si="3"/>
        <v>24766.608349817699</v>
      </c>
      <c r="O45">
        <f t="shared" si="4"/>
        <v>13.7</v>
      </c>
      <c r="P45">
        <f t="shared" si="5"/>
        <v>3.3823485846678025</v>
      </c>
    </row>
    <row r="46" spans="1:16" x14ac:dyDescent="0.45">
      <c r="A46" s="9" t="s">
        <v>42</v>
      </c>
      <c r="B46">
        <f>VLOOKUP($A46,'2015'!$B$2:$I$128,MATCH(Final!B$1,'2015'!$B$1:$I$1,0),FALSE)</f>
        <v>15.9</v>
      </c>
      <c r="C46">
        <f>VLOOKUP($A46,'2025'!$B$2:$I$128,MATCH(Final!C$1,'2025'!$B$1:$I$1,0),FALSE)</f>
        <v>12.9</v>
      </c>
      <c r="D46">
        <f>VLOOKUP($A46,'2015'!$B$2:$I$128,MATCH(Final!D$1,'2015'!$B$1:$I$1,0),FALSE)</f>
        <v>0.6</v>
      </c>
      <c r="E46">
        <f>VLOOKUP($A46,'2025'!$B$2:$I$128,MATCH(Final!E$1,'2025'!$B$1:$I$1,0),FALSE)</f>
        <v>0.9</v>
      </c>
      <c r="F46">
        <f>VLOOKUP(A46,'REP sqm'!$B$4:$C$130,2,FALSE)</f>
        <v>2612.84</v>
      </c>
      <c r="G46">
        <f>VLOOKUP($A46,'2015'!$B$2:$I$128,MATCH(Final!G$1,'2015'!$B$1:$I$1,0),FALSE)</f>
        <v>31.1</v>
      </c>
      <c r="H46">
        <f>VLOOKUP($A46,'2025'!$B$2:$I$128,MATCH(Final!H$1,'2025'!$B$1:$I$1,0),FALSE)</f>
        <v>17.5</v>
      </c>
      <c r="I46">
        <f t="shared" si="6"/>
        <v>0.30000000000000004</v>
      </c>
      <c r="J46">
        <f t="shared" si="7"/>
        <v>-3</v>
      </c>
      <c r="K46">
        <f>VLOOKUP(A46,Setup!$T$3:$U$125,2,FALSE)</f>
        <v>0.26336758818539963</v>
      </c>
      <c r="L46">
        <f t="shared" si="2"/>
        <v>-13.600000000000001</v>
      </c>
      <c r="M46">
        <f>VLOOKUP(A46,Setup!$X$4:$Z$268,3,FALSE)</f>
        <v>30886.595368223323</v>
      </c>
      <c r="N46">
        <f t="shared" si="3"/>
        <v>30886.595368223323</v>
      </c>
      <c r="O46">
        <f t="shared" si="4"/>
        <v>17.5</v>
      </c>
      <c r="P46">
        <f t="shared" si="5"/>
        <v>0.26336758818539963</v>
      </c>
    </row>
    <row r="47" spans="1:16" x14ac:dyDescent="0.45">
      <c r="A47" s="6" t="s">
        <v>47</v>
      </c>
      <c r="B47">
        <f>VLOOKUP($A47,'2015'!$B$2:$I$128,MATCH(Final!B$1,'2015'!$B$1:$I$1,0),FALSE)</f>
        <v>15</v>
      </c>
      <c r="C47">
        <f>VLOOKUP($A47,'2025'!$B$2:$I$128,MATCH(Final!C$1,'2025'!$B$1:$I$1,0),FALSE)</f>
        <v>13.4</v>
      </c>
      <c r="D47">
        <f>VLOOKUP($A47,'2015'!$B$2:$I$128,MATCH(Final!D$1,'2015'!$B$1:$I$1,0),FALSE)</f>
        <v>0.8</v>
      </c>
      <c r="E47">
        <f>VLOOKUP($A47,'2025'!$B$2:$I$128,MATCH(Final!E$1,'2025'!$B$1:$I$1,0),FALSE)</f>
        <v>0.9</v>
      </c>
      <c r="F47">
        <f>VLOOKUP(A47,'REP sqm'!$B$4:$C$130,2,FALSE)</f>
        <v>1433.05</v>
      </c>
      <c r="G47">
        <f>VLOOKUP($A47,'2015'!$B$2:$I$128,MATCH(Final!G$1,'2015'!$B$1:$I$1,0),FALSE)</f>
        <v>21.3</v>
      </c>
      <c r="H47">
        <f>VLOOKUP($A47,'2025'!$B$2:$I$128,MATCH(Final!H$1,'2025'!$B$1:$I$1,0),FALSE)</f>
        <v>19.100000000000001</v>
      </c>
      <c r="I47">
        <f t="shared" si="6"/>
        <v>9.9999999999999978E-2</v>
      </c>
      <c r="J47">
        <f t="shared" si="7"/>
        <v>-1.5999999999999996</v>
      </c>
      <c r="K47">
        <f>VLOOKUP(A47,Setup!$T$3:$U$125,2,FALSE)</f>
        <v>-20.2028488733419</v>
      </c>
      <c r="L47">
        <f t="shared" si="2"/>
        <v>-2.1999999999999993</v>
      </c>
      <c r="M47">
        <f>VLOOKUP(A47,Setup!$X$4:$Z$268,3,FALSE)</f>
        <v>9842.888671875</v>
      </c>
      <c r="N47">
        <f t="shared" si="3"/>
        <v>9842.888671875</v>
      </c>
      <c r="O47">
        <f t="shared" si="4"/>
        <v>19.100000000000001</v>
      </c>
      <c r="P47">
        <f t="shared" si="5"/>
        <v>-20.2028488733419</v>
      </c>
    </row>
    <row r="48" spans="1:16" x14ac:dyDescent="0.45">
      <c r="A48" s="9" t="s">
        <v>40</v>
      </c>
      <c r="B48">
        <f>VLOOKUP($A48,'2015'!$B$2:$I$128,MATCH(Final!B$1,'2015'!$B$1:$I$1,0),FALSE)</f>
        <v>16.7</v>
      </c>
      <c r="C48">
        <f>VLOOKUP($A48,'2025'!$B$2:$I$128,MATCH(Final!C$1,'2025'!$B$1:$I$1,0),FALSE)</f>
        <v>32.1</v>
      </c>
      <c r="D48">
        <f>VLOOKUP($A48,'2015'!$B$2:$I$128,MATCH(Final!D$1,'2015'!$B$1:$I$1,0),FALSE)</f>
        <v>0.5</v>
      </c>
      <c r="E48">
        <f>VLOOKUP($A48,'2025'!$B$2:$I$128,MATCH(Final!E$1,'2025'!$B$1:$I$1,0),FALSE)</f>
        <v>0.2</v>
      </c>
      <c r="F48">
        <f>VLOOKUP(A48,'REP sqm'!$B$4:$C$130,2,FALSE)</f>
        <v>1899.99</v>
      </c>
      <c r="G48">
        <f>VLOOKUP($A48,'2015'!$B$2:$I$128,MATCH(Final!G$1,'2015'!$B$1:$I$1,0),FALSE)</f>
        <v>30.4</v>
      </c>
      <c r="H48">
        <f>VLOOKUP($A48,'2025'!$B$2:$I$128,MATCH(Final!H$1,'2025'!$B$1:$I$1,0),FALSE)</f>
        <v>60</v>
      </c>
      <c r="I48">
        <f t="shared" si="6"/>
        <v>-0.3</v>
      </c>
      <c r="J48">
        <f t="shared" si="7"/>
        <v>15.400000000000002</v>
      </c>
      <c r="K48">
        <f>VLOOKUP(A48,Setup!$T$3:$U$125,2,FALSE)</f>
        <v>8.5002112876438893</v>
      </c>
      <c r="L48">
        <f t="shared" si="2"/>
        <v>29.6</v>
      </c>
      <c r="M48">
        <f>VLOOKUP(A48,Setup!$X$4:$Z$268,3,FALSE)</f>
        <v>5393.6209021618797</v>
      </c>
      <c r="N48">
        <f t="shared" si="3"/>
        <v>5393.6209021618797</v>
      </c>
      <c r="O48">
        <f t="shared" si="4"/>
        <v>60</v>
      </c>
      <c r="P48">
        <f t="shared" si="5"/>
        <v>8.5002112876438893</v>
      </c>
    </row>
    <row r="49" spans="1:16" x14ac:dyDescent="0.45">
      <c r="A49" s="6" t="s">
        <v>121</v>
      </c>
      <c r="B49">
        <f>VLOOKUP($A49,'2015'!$B$2:$I$128,MATCH(Final!B$1,'2015'!$B$1:$I$1,0),FALSE)</f>
        <v>5.4</v>
      </c>
      <c r="C49">
        <f>VLOOKUP($A49,'2025'!$B$2:$I$128,MATCH(Final!C$1,'2025'!$B$1:$I$1,0),FALSE)</f>
        <v>7.7</v>
      </c>
      <c r="D49">
        <f>VLOOKUP($A49,'2015'!$B$2:$I$128,MATCH(Final!D$1,'2015'!$B$1:$I$1,0),FALSE)</f>
        <v>2.5</v>
      </c>
      <c r="E49">
        <f>VLOOKUP($A49,'2025'!$B$2:$I$128,MATCH(Final!E$1,'2025'!$B$1:$I$1,0),FALSE)</f>
        <v>1.7</v>
      </c>
      <c r="F49">
        <f>VLOOKUP(A49,'REP sqm'!$B$4:$C$130,2,FALSE)</f>
        <v>6032.03</v>
      </c>
      <c r="G49">
        <f>VLOOKUP($A49,'2015'!$B$2:$I$128,MATCH(Final!G$1,'2015'!$B$1:$I$1,0),FALSE)</f>
        <v>16.600000000000001</v>
      </c>
      <c r="H49">
        <f>VLOOKUP($A49,'2025'!$B$2:$I$128,MATCH(Final!H$1,'2025'!$B$1:$I$1,0),FALSE)</f>
        <v>20</v>
      </c>
      <c r="I49">
        <f t="shared" si="6"/>
        <v>-0.8</v>
      </c>
      <c r="J49">
        <f t="shared" si="7"/>
        <v>2.2999999999999998</v>
      </c>
      <c r="K49">
        <f>VLOOKUP(A49,Setup!$T$3:$U$125,2,FALSE)</f>
        <v>20.5763623555668</v>
      </c>
      <c r="L49">
        <f t="shared" si="2"/>
        <v>3.3999999999999986</v>
      </c>
      <c r="M49">
        <f>VLOOKUP(A49,Setup!$X$4:$Z$268,3,FALSE)</f>
        <v>78102.924183914947</v>
      </c>
      <c r="N49">
        <f t="shared" si="3"/>
        <v>78102.924183914947</v>
      </c>
      <c r="O49">
        <f t="shared" si="4"/>
        <v>20</v>
      </c>
      <c r="P49">
        <f t="shared" si="5"/>
        <v>20.5763623555668</v>
      </c>
    </row>
    <row r="50" spans="1:16" x14ac:dyDescent="0.45">
      <c r="A50" s="9" t="s">
        <v>46</v>
      </c>
      <c r="B50">
        <f>VLOOKUP($A50,'2015'!$B$2:$I$128,MATCH(Final!B$1,'2015'!$B$1:$I$1,0),FALSE)</f>
        <v>15.1</v>
      </c>
      <c r="C50">
        <f>VLOOKUP($A50,'2025'!$B$2:$I$128,MATCH(Final!C$1,'2025'!$B$1:$I$1,0),FALSE)</f>
        <v>12.3</v>
      </c>
      <c r="D50">
        <f>VLOOKUP($A50,'2015'!$B$2:$I$128,MATCH(Final!D$1,'2015'!$B$1:$I$1,0),FALSE)</f>
        <v>0.7</v>
      </c>
      <c r="E50">
        <f>VLOOKUP($A50,'2025'!$B$2:$I$128,MATCH(Final!E$1,'2025'!$B$1:$I$1,0),FALSE)</f>
        <v>1</v>
      </c>
      <c r="F50">
        <f>VLOOKUP(A50,'REP sqm'!$B$4:$C$130,2,FALSE)</f>
        <v>1943.19</v>
      </c>
      <c r="G50">
        <f>VLOOKUP($A50,'2015'!$B$2:$I$128,MATCH(Final!G$1,'2015'!$B$1:$I$1,0),FALSE)</f>
        <v>29</v>
      </c>
      <c r="H50">
        <f>VLOOKUP($A50,'2025'!$B$2:$I$128,MATCH(Final!H$1,'2025'!$B$1:$I$1,0),FALSE)</f>
        <v>28.2</v>
      </c>
      <c r="I50">
        <f t="shared" si="6"/>
        <v>0.30000000000000004</v>
      </c>
      <c r="J50">
        <f t="shared" si="7"/>
        <v>-2.7999999999999989</v>
      </c>
      <c r="K50">
        <f>VLOOKUP(A50,Setup!$T$3:$U$125,2,FALSE)</f>
        <v>4.1893111777198975</v>
      </c>
      <c r="L50">
        <f t="shared" si="2"/>
        <v>-0.80000000000000071</v>
      </c>
      <c r="M50">
        <f>VLOOKUP(A50,Setup!$X$4:$Z$268,3,FALSE)</f>
        <v>24327.414690129975</v>
      </c>
      <c r="N50">
        <f t="shared" si="3"/>
        <v>24327.414690129975</v>
      </c>
      <c r="O50">
        <f t="shared" si="4"/>
        <v>28.2</v>
      </c>
      <c r="P50">
        <f t="shared" si="5"/>
        <v>4.1893111777198975</v>
      </c>
    </row>
    <row r="51" spans="1:16" x14ac:dyDescent="0.45">
      <c r="A51" s="6" t="s">
        <v>105</v>
      </c>
      <c r="B51">
        <f>VLOOKUP($A51,'2015'!$B$2:$I$128,MATCH(Final!B$1,'2015'!$B$1:$I$1,0),FALSE)</f>
        <v>7.3</v>
      </c>
      <c r="C51">
        <f>VLOOKUP($A51,'2025'!$B$2:$I$128,MATCH(Final!C$1,'2025'!$B$1:$I$1,0),FALSE)</f>
        <v>8.4</v>
      </c>
      <c r="D51">
        <f>VLOOKUP($A51,'2015'!$B$2:$I$128,MATCH(Final!D$1,'2015'!$B$1:$I$1,0),FALSE)</f>
        <v>2</v>
      </c>
      <c r="E51">
        <f>VLOOKUP($A51,'2025'!$B$2:$I$128,MATCH(Final!E$1,'2025'!$B$1:$I$1,0),FALSE)</f>
        <v>1.6</v>
      </c>
      <c r="F51">
        <f>VLOOKUP(A51,'REP sqm'!$B$4:$C$130,2,FALSE)</f>
        <v>6695.38</v>
      </c>
      <c r="G51">
        <f>VLOOKUP($A51,'2015'!$B$2:$I$128,MATCH(Final!G$1,'2015'!$B$1:$I$1,0),FALSE)</f>
        <v>21</v>
      </c>
      <c r="H51">
        <f>VLOOKUP($A51,'2025'!$B$2:$I$128,MATCH(Final!H$1,'2025'!$B$1:$I$1,0),FALSE)</f>
        <v>27.2</v>
      </c>
      <c r="I51">
        <f t="shared" si="6"/>
        <v>-0.39999999999999991</v>
      </c>
      <c r="J51">
        <f t="shared" si="7"/>
        <v>1.1000000000000005</v>
      </c>
      <c r="K51">
        <f>VLOOKUP(A51,Setup!$T$3:$U$125,2,FALSE)</f>
        <v>-13.893539279949394</v>
      </c>
      <c r="L51">
        <f t="shared" si="2"/>
        <v>6.1999999999999993</v>
      </c>
      <c r="M51">
        <f>VLOOKUP(A51,Setup!$X$4:$Z$268,3,FALSE)</f>
        <v>100667.52928427096</v>
      </c>
      <c r="N51">
        <f t="shared" si="3"/>
        <v>100667.52928427096</v>
      </c>
      <c r="O51">
        <f t="shared" si="4"/>
        <v>27.2</v>
      </c>
      <c r="P51">
        <f t="shared" si="5"/>
        <v>-13.893539279949394</v>
      </c>
    </row>
    <row r="52" spans="1:16" x14ac:dyDescent="0.45">
      <c r="A52" s="6" t="s">
        <v>45</v>
      </c>
      <c r="B52">
        <f>VLOOKUP($A52,'2015'!$B$2:$I$128,MATCH(Final!B$1,'2015'!$B$1:$I$1,0),FALSE)</f>
        <v>15.5</v>
      </c>
      <c r="C52">
        <f>VLOOKUP($A52,'2025'!$B$2:$I$128,MATCH(Final!C$1,'2025'!$B$1:$I$1,0),FALSE)</f>
        <v>14.3</v>
      </c>
      <c r="D52">
        <f>VLOOKUP($A52,'2015'!$B$2:$I$128,MATCH(Final!D$1,'2015'!$B$1:$I$1,0),FALSE)</f>
        <v>0.4</v>
      </c>
      <c r="E52">
        <f>VLOOKUP($A52,'2025'!$B$2:$I$128,MATCH(Final!E$1,'2025'!$B$1:$I$1,0),FALSE)</f>
        <v>0.3</v>
      </c>
      <c r="F52">
        <f>VLOOKUP(A52,'REP sqm'!$B$4:$C$130,2,FALSE)</f>
        <v>639.16999999999996</v>
      </c>
      <c r="G52">
        <f>VLOOKUP($A52,'2015'!$B$2:$I$128,MATCH(Final!G$1,'2015'!$B$1:$I$1,0),FALSE)</f>
        <v>32.200000000000003</v>
      </c>
      <c r="H52">
        <f>VLOOKUP($A52,'2025'!$B$2:$I$128,MATCH(Final!H$1,'2025'!$B$1:$I$1,0),FALSE)</f>
        <v>22.2</v>
      </c>
      <c r="I52">
        <f t="shared" si="6"/>
        <v>-0.10000000000000003</v>
      </c>
      <c r="J52">
        <f t="shared" si="7"/>
        <v>-1.1999999999999993</v>
      </c>
      <c r="K52">
        <f>VLOOKUP(A52,Setup!$T$3:$U$125,2,FALSE)</f>
        <v>-1.4545823394095798</v>
      </c>
      <c r="L52">
        <f t="shared" si="2"/>
        <v>-10.000000000000004</v>
      </c>
      <c r="M52">
        <f>VLOOKUP(A52,Setup!$X$4:$Z$268,3,FALSE)</f>
        <v>6036.6507692380228</v>
      </c>
      <c r="N52">
        <f t="shared" si="3"/>
        <v>6036.6507692380228</v>
      </c>
      <c r="O52">
        <f t="shared" si="4"/>
        <v>22.2</v>
      </c>
      <c r="P52">
        <f t="shared" si="5"/>
        <v>-1.4545823394095798</v>
      </c>
    </row>
    <row r="53" spans="1:16" x14ac:dyDescent="0.45">
      <c r="A53" s="9" t="s">
        <v>32</v>
      </c>
      <c r="B53">
        <f>VLOOKUP($A53,'2015'!$B$2:$I$128,MATCH(Final!B$1,'2015'!$B$1:$I$1,0),FALSE)</f>
        <v>18.600000000000001</v>
      </c>
      <c r="C53">
        <f>VLOOKUP($A53,'2025'!$B$2:$I$128,MATCH(Final!C$1,'2025'!$B$1:$I$1,0),FALSE)</f>
        <v>22.2</v>
      </c>
      <c r="D53">
        <f>VLOOKUP($A53,'2015'!$B$2:$I$128,MATCH(Final!D$1,'2015'!$B$1:$I$1,0),FALSE)</f>
        <v>0.5</v>
      </c>
      <c r="E53">
        <f>VLOOKUP($A53,'2025'!$B$2:$I$128,MATCH(Final!E$1,'2025'!$B$1:$I$1,0),FALSE)</f>
        <v>0.5</v>
      </c>
      <c r="F53">
        <f>VLOOKUP(A53,'REP sqm'!$B$4:$C$130,2,FALSE)</f>
        <v>2288.3200000000002</v>
      </c>
      <c r="G53">
        <f>VLOOKUP($A53,'2015'!$B$2:$I$128,MATCH(Final!G$1,'2015'!$B$1:$I$1,0),FALSE)</f>
        <v>36.200000000000003</v>
      </c>
      <c r="H53">
        <f>VLOOKUP($A53,'2025'!$B$2:$I$128,MATCH(Final!H$1,'2025'!$B$1:$I$1,0),FALSE)</f>
        <v>33.1</v>
      </c>
      <c r="I53">
        <f t="shared" si="6"/>
        <v>0</v>
      </c>
      <c r="J53">
        <f t="shared" si="7"/>
        <v>3.5999999999999979</v>
      </c>
      <c r="K53">
        <f>VLOOKUP(A53,Setup!$T$3:$U$125,2,FALSE)</f>
        <v>0.38847711799258988</v>
      </c>
      <c r="L53">
        <f t="shared" si="2"/>
        <v>-3.1000000000000014</v>
      </c>
      <c r="M53">
        <f>VLOOKUP(A53,Setup!$X$4:$Z$268,3,FALSE)</f>
        <v>10988.630041204542</v>
      </c>
      <c r="N53">
        <f t="shared" si="3"/>
        <v>10988.630041204542</v>
      </c>
      <c r="O53">
        <f t="shared" si="4"/>
        <v>33.1</v>
      </c>
      <c r="P53">
        <f t="shared" si="5"/>
        <v>0.38847711799258988</v>
      </c>
    </row>
    <row r="54" spans="1:16" x14ac:dyDescent="0.45">
      <c r="A54" s="6" t="s">
        <v>75</v>
      </c>
      <c r="B54">
        <f>VLOOKUP($A54,'2015'!$B$2:$I$128,MATCH(Final!B$1,'2015'!$B$1:$I$1,0),FALSE)</f>
        <v>9.9</v>
      </c>
      <c r="C54">
        <f>VLOOKUP($A54,'2025'!$B$2:$I$128,MATCH(Final!C$1,'2025'!$B$1:$I$1,0),FALSE)</f>
        <v>11</v>
      </c>
      <c r="D54">
        <f>VLOOKUP($A54,'2015'!$B$2:$I$128,MATCH(Final!D$1,'2015'!$B$1:$I$1,0),FALSE)</f>
        <v>1.3</v>
      </c>
      <c r="E54">
        <f>VLOOKUP($A54,'2025'!$B$2:$I$128,MATCH(Final!E$1,'2025'!$B$1:$I$1,0),FALSE)</f>
        <v>1</v>
      </c>
      <c r="F54">
        <f>VLOOKUP(A54,'REP sqm'!$B$4:$C$130,2,FALSE)</f>
        <v>3925.18</v>
      </c>
      <c r="G54">
        <f>VLOOKUP($A54,'2015'!$B$2:$I$128,MATCH(Final!G$1,'2015'!$B$1:$I$1,0),FALSE)</f>
        <v>22.2</v>
      </c>
      <c r="H54">
        <f>VLOOKUP($A54,'2025'!$B$2:$I$128,MATCH(Final!H$1,'2025'!$B$1:$I$1,0),FALSE)</f>
        <v>24.8</v>
      </c>
      <c r="I54">
        <f t="shared" si="6"/>
        <v>-0.30000000000000004</v>
      </c>
      <c r="J54">
        <f t="shared" si="7"/>
        <v>1.0999999999999996</v>
      </c>
      <c r="K54">
        <f>VLOOKUP(A54,Setup!$T$3:$U$125,2,FALSE)</f>
        <v>-7.9256603397170018</v>
      </c>
      <c r="L54">
        <f t="shared" si="2"/>
        <v>2.6000000000000014</v>
      </c>
      <c r="M54">
        <f>VLOOKUP(A54,Setup!$X$4:$Z$268,3,FALSE)</f>
        <v>46450.106787996971</v>
      </c>
      <c r="N54">
        <f t="shared" si="3"/>
        <v>46450.106787996971</v>
      </c>
      <c r="O54">
        <f t="shared" si="4"/>
        <v>24.8</v>
      </c>
      <c r="P54">
        <f t="shared" si="5"/>
        <v>-7.9256603397170018</v>
      </c>
    </row>
    <row r="55" spans="1:16" x14ac:dyDescent="0.45">
      <c r="A55" s="6" t="s">
        <v>99</v>
      </c>
      <c r="B55">
        <f>VLOOKUP($A55,'2015'!$B$2:$I$128,MATCH(Final!B$1,'2015'!$B$1:$I$1,0),FALSE)</f>
        <v>7.9</v>
      </c>
      <c r="C55">
        <f>VLOOKUP($A55,'2025'!$B$2:$I$128,MATCH(Final!C$1,'2025'!$B$1:$I$1,0),FALSE)</f>
        <v>14.7</v>
      </c>
      <c r="D55">
        <f>VLOOKUP($A55,'2015'!$B$2:$I$128,MATCH(Final!D$1,'2015'!$B$1:$I$1,0),FALSE)</f>
        <v>1.7</v>
      </c>
      <c r="E55">
        <f>VLOOKUP($A55,'2025'!$B$2:$I$128,MATCH(Final!E$1,'2025'!$B$1:$I$1,0),FALSE)</f>
        <v>0.9</v>
      </c>
      <c r="F55">
        <f>VLOOKUP(A55,'REP sqm'!$B$4:$C$130,2,FALSE)</f>
        <v>3978.96</v>
      </c>
      <c r="G55">
        <f>VLOOKUP($A55,'2015'!$B$2:$I$128,MATCH(Final!G$1,'2015'!$B$1:$I$1,0),FALSE)</f>
        <v>17.8</v>
      </c>
      <c r="H55">
        <f>VLOOKUP($A55,'2025'!$B$2:$I$128,MATCH(Final!H$1,'2025'!$B$1:$I$1,0),FALSE)</f>
        <v>17.8</v>
      </c>
      <c r="I55">
        <f t="shared" si="6"/>
        <v>-0.79999999999999993</v>
      </c>
      <c r="J55">
        <f t="shared" si="7"/>
        <v>6.7999999999999989</v>
      </c>
      <c r="K55">
        <f>VLOOKUP(A55,Setup!$T$3:$U$125,2,FALSE)</f>
        <v>5.0335251954997986</v>
      </c>
      <c r="L55">
        <f t="shared" si="2"/>
        <v>0</v>
      </c>
      <c r="M55">
        <f>VLOOKUP(A55,Setup!$X$4:$Z$268,3,FALSE)</f>
        <v>47208.843229236882</v>
      </c>
      <c r="N55">
        <f t="shared" si="3"/>
        <v>47208.843229236882</v>
      </c>
      <c r="O55">
        <f t="shared" si="4"/>
        <v>17.8</v>
      </c>
      <c r="P55">
        <f t="shared" si="5"/>
        <v>5.0335251954997986</v>
      </c>
    </row>
    <row r="56" spans="1:16" x14ac:dyDescent="0.45">
      <c r="A56" s="6" t="s">
        <v>71</v>
      </c>
      <c r="B56">
        <f>VLOOKUP($A56,'2015'!$B$2:$I$128,MATCH(Final!B$1,'2015'!$B$1:$I$1,0),FALSE)</f>
        <v>10.7</v>
      </c>
      <c r="C56">
        <f>VLOOKUP($A56,'2025'!$B$2:$I$128,MATCH(Final!C$1,'2025'!$B$1:$I$1,0),FALSE)</f>
        <v>10.3</v>
      </c>
      <c r="D56">
        <f>VLOOKUP($A56,'2015'!$B$2:$I$128,MATCH(Final!D$1,'2015'!$B$1:$I$1,0),FALSE)</f>
        <v>1.1000000000000001</v>
      </c>
      <c r="E56">
        <f>VLOOKUP($A56,'2025'!$B$2:$I$128,MATCH(Final!E$1,'2025'!$B$1:$I$1,0),FALSE)</f>
        <v>1.1000000000000001</v>
      </c>
      <c r="F56">
        <f>VLOOKUP(A56,'REP sqm'!$B$4:$C$130,2,FALSE)</f>
        <v>2402.15</v>
      </c>
      <c r="G56">
        <f>VLOOKUP($A56,'2015'!$B$2:$I$128,MATCH(Final!G$1,'2015'!$B$1:$I$1,0),FALSE)</f>
        <v>20.2</v>
      </c>
      <c r="H56">
        <f>VLOOKUP($A56,'2025'!$B$2:$I$128,MATCH(Final!H$1,'2025'!$B$1:$I$1,0),FALSE)</f>
        <v>24.4</v>
      </c>
      <c r="I56">
        <f t="shared" si="6"/>
        <v>0</v>
      </c>
      <c r="J56">
        <f t="shared" si="7"/>
        <v>-0.39999999999999858</v>
      </c>
      <c r="K56">
        <f>VLOOKUP(A56,Setup!$T$3:$U$125,2,FALSE)</f>
        <v>-2.419539701504398</v>
      </c>
      <c r="L56">
        <f t="shared" si="2"/>
        <v>4.1999999999999993</v>
      </c>
      <c r="M56">
        <f>VLOOKUP(A56,Setup!$X$4:$Z$268,3,FALSE)</f>
        <v>45658.661441737582</v>
      </c>
      <c r="N56">
        <f t="shared" si="3"/>
        <v>45658.661441737582</v>
      </c>
      <c r="O56">
        <f t="shared" si="4"/>
        <v>24.4</v>
      </c>
      <c r="P56">
        <f t="shared" si="5"/>
        <v>-2.419539701504398</v>
      </c>
    </row>
    <row r="57" spans="1:16" x14ac:dyDescent="0.45">
      <c r="A57" s="9" t="s">
        <v>48</v>
      </c>
      <c r="B57">
        <f>VLOOKUP($A57,'2015'!$B$2:$I$128,MATCH(Final!B$1,'2015'!$B$1:$I$1,0),FALSE)</f>
        <v>14.8</v>
      </c>
      <c r="C57">
        <f>VLOOKUP($A57,'2025'!$B$2:$I$128,MATCH(Final!C$1,'2025'!$B$1:$I$1,0),FALSE)</f>
        <v>14.3</v>
      </c>
      <c r="D57">
        <f>VLOOKUP($A57,'2015'!$B$2:$I$128,MATCH(Final!D$1,'2015'!$B$1:$I$1,0),FALSE)</f>
        <v>0.5</v>
      </c>
      <c r="E57">
        <f>VLOOKUP($A57,'2025'!$B$2:$I$128,MATCH(Final!E$1,'2025'!$B$1:$I$1,0),FALSE)</f>
        <v>0.5</v>
      </c>
      <c r="F57">
        <f>VLOOKUP(A57,'REP sqm'!$B$4:$C$130,2,FALSE)</f>
        <v>2101.2600000000002</v>
      </c>
      <c r="G57">
        <f>VLOOKUP($A57,'2015'!$B$2:$I$128,MATCH(Final!G$1,'2015'!$B$1:$I$1,0),FALSE)</f>
        <v>17</v>
      </c>
      <c r="H57">
        <f>VLOOKUP($A57,'2025'!$B$2:$I$128,MATCH(Final!H$1,'2025'!$B$1:$I$1,0),FALSE)</f>
        <v>22.2</v>
      </c>
      <c r="I57">
        <f t="shared" si="6"/>
        <v>0</v>
      </c>
      <c r="J57">
        <f t="shared" si="7"/>
        <v>-0.5</v>
      </c>
      <c r="K57">
        <f>VLOOKUP(A57,Setup!$T$3:$U$125,2,FALSE)</f>
        <v>4.9970708178303207</v>
      </c>
      <c r="L57">
        <f t="shared" si="2"/>
        <v>5.1999999999999993</v>
      </c>
      <c r="M57">
        <f>VLOOKUP(A57,Setup!$X$4:$Z$268,3,FALSE)</f>
        <v>44120.14453125</v>
      </c>
      <c r="N57">
        <f t="shared" si="3"/>
        <v>44120.14453125</v>
      </c>
      <c r="O57">
        <f t="shared" si="4"/>
        <v>22.2</v>
      </c>
      <c r="P57">
        <f t="shared" si="5"/>
        <v>4.9970708178303207</v>
      </c>
    </row>
    <row r="58" spans="1:16" x14ac:dyDescent="0.45">
      <c r="A58" s="6" t="s">
        <v>133</v>
      </c>
      <c r="B58">
        <f>VLOOKUP($A58,'2015'!$B$2:$I$128,MATCH(Final!B$1,'2015'!$B$1:$I$1,0),FALSE)</f>
        <v>2.9</v>
      </c>
      <c r="C58">
        <f>VLOOKUP($A58,'2025'!$B$2:$I$128,MATCH(Final!C$1,'2025'!$B$1:$I$1,0),FALSE)</f>
        <v>3.1</v>
      </c>
      <c r="D58">
        <f>VLOOKUP($A58,'2015'!$B$2:$I$128,MATCH(Final!D$1,'2015'!$B$1:$I$1,0),FALSE)</f>
        <v>4.5999999999999996</v>
      </c>
      <c r="E58">
        <f>VLOOKUP($A58,'2025'!$B$2:$I$128,MATCH(Final!E$1,'2025'!$B$1:$I$1,0),FALSE)</f>
        <v>4.2</v>
      </c>
      <c r="F58">
        <f>VLOOKUP(A58,'REP sqm'!$B$4:$C$130,2,FALSE)</f>
        <v>1773.43</v>
      </c>
      <c r="G58">
        <f>VLOOKUP($A58,'2015'!$B$2:$I$128,MATCH(Final!G$1,'2015'!$B$1:$I$1,0),FALSE)</f>
        <v>15.1</v>
      </c>
      <c r="H58">
        <f>VLOOKUP($A58,'2025'!$B$2:$I$128,MATCH(Final!H$1,'2025'!$B$1:$I$1,0),FALSE)</f>
        <v>15.9</v>
      </c>
      <c r="I58">
        <f t="shared" si="6"/>
        <v>-0.39999999999999947</v>
      </c>
      <c r="J58">
        <f t="shared" si="7"/>
        <v>0.20000000000000018</v>
      </c>
      <c r="K58">
        <f>VLOOKUP(A58,Setup!$T$3:$U$125,2,FALSE)</f>
        <v>15.91812039977974</v>
      </c>
      <c r="L58">
        <f t="shared" si="2"/>
        <v>0.80000000000000071</v>
      </c>
      <c r="M58">
        <f>VLOOKUP(A58,Setup!$X$4:$Z$268,3,FALSE)</f>
        <v>61102.915372337993</v>
      </c>
      <c r="N58">
        <f t="shared" si="3"/>
        <v>61102.915372337993</v>
      </c>
      <c r="O58">
        <f t="shared" si="4"/>
        <v>15.9</v>
      </c>
      <c r="P58">
        <f t="shared" si="5"/>
        <v>15.91812039977974</v>
      </c>
    </row>
    <row r="59" spans="1:16" x14ac:dyDescent="0.45">
      <c r="A59" s="6" t="s">
        <v>85</v>
      </c>
      <c r="B59">
        <f>VLOOKUP($A59,'2015'!$B$2:$I$128,MATCH(Final!B$1,'2015'!$B$1:$I$1,0),FALSE)</f>
        <v>8.8000000000000007</v>
      </c>
      <c r="C59">
        <f>VLOOKUP($A59,'2025'!$B$2:$I$128,MATCH(Final!C$1,'2025'!$B$1:$I$1,0),FALSE)</f>
        <v>14</v>
      </c>
      <c r="D59">
        <f>VLOOKUP($A59,'2015'!$B$2:$I$128,MATCH(Final!D$1,'2015'!$B$1:$I$1,0),FALSE)</f>
        <v>1.7</v>
      </c>
      <c r="E59">
        <f>VLOOKUP($A59,'2025'!$B$2:$I$128,MATCH(Final!E$1,'2025'!$B$1:$I$1,0),FALSE)</f>
        <v>1</v>
      </c>
      <c r="F59">
        <f>VLOOKUP(A59,'REP sqm'!$B$4:$C$130,2,FALSE)</f>
        <v>3919.09</v>
      </c>
      <c r="G59">
        <f>VLOOKUP($A59,'2015'!$B$2:$I$128,MATCH(Final!G$1,'2015'!$B$1:$I$1,0),FALSE)</f>
        <v>16.600000000000001</v>
      </c>
      <c r="H59">
        <f>VLOOKUP($A59,'2025'!$B$2:$I$128,MATCH(Final!H$1,'2025'!$B$1:$I$1,0),FALSE)</f>
        <v>29.2</v>
      </c>
      <c r="I59">
        <f t="shared" si="6"/>
        <v>-0.7</v>
      </c>
      <c r="J59">
        <f t="shared" si="7"/>
        <v>5.1999999999999993</v>
      </c>
      <c r="K59">
        <f>VLOOKUP(A59,Setup!$T$3:$U$125,2,FALSE)</f>
        <v>11.388205527424695</v>
      </c>
      <c r="L59">
        <f t="shared" si="2"/>
        <v>12.599999999999998</v>
      </c>
      <c r="M59">
        <f>VLOOKUP(A59,Setup!$X$4:$Z$268,3,FALSE)</f>
        <v>43512.561571465689</v>
      </c>
      <c r="N59">
        <f t="shared" si="3"/>
        <v>43512.561571465689</v>
      </c>
      <c r="O59">
        <f t="shared" si="4"/>
        <v>29.2</v>
      </c>
      <c r="P59">
        <f t="shared" si="5"/>
        <v>11.388205527424695</v>
      </c>
    </row>
    <row r="60" spans="1:16" x14ac:dyDescent="0.45">
      <c r="A60" s="6" t="s">
        <v>73</v>
      </c>
      <c r="B60">
        <f>VLOOKUP($A60,'2015'!$B$2:$I$128,MATCH(Final!B$1,'2015'!$B$1:$I$1,0),FALSE)</f>
        <v>10.3</v>
      </c>
      <c r="C60">
        <f>VLOOKUP($A60,'2025'!$B$2:$I$128,MATCH(Final!C$1,'2025'!$B$1:$I$1,0),FALSE)</f>
        <v>13</v>
      </c>
      <c r="D60">
        <f>VLOOKUP($A60,'2015'!$B$2:$I$128,MATCH(Final!D$1,'2015'!$B$1:$I$1,0),FALSE)</f>
        <v>1.3</v>
      </c>
      <c r="E60">
        <f>VLOOKUP($A60,'2025'!$B$2:$I$128,MATCH(Final!E$1,'2025'!$B$1:$I$1,0),FALSE)</f>
        <v>1.1000000000000001</v>
      </c>
      <c r="F60">
        <f>VLOOKUP(A60,'REP sqm'!$B$4:$C$130,2,FALSE)</f>
        <v>4787.72</v>
      </c>
      <c r="G60">
        <f>VLOOKUP($A60,'2015'!$B$2:$I$128,MATCH(Final!G$1,'2015'!$B$1:$I$1,0),FALSE)</f>
        <v>28.3</v>
      </c>
      <c r="H60">
        <f>VLOOKUP($A60,'2025'!$B$2:$I$128,MATCH(Final!H$1,'2025'!$B$1:$I$1,0),FALSE)</f>
        <v>26.8</v>
      </c>
      <c r="I60">
        <f t="shared" si="6"/>
        <v>-0.19999999999999996</v>
      </c>
      <c r="J60">
        <f t="shared" si="7"/>
        <v>2.6999999999999993</v>
      </c>
      <c r="K60">
        <f>VLOOKUP(A60,Setup!$T$3:$U$125,2,FALSE)</f>
        <v>16.338803404007301</v>
      </c>
      <c r="L60">
        <f t="shared" si="2"/>
        <v>-1.5</v>
      </c>
      <c r="M60">
        <f>VLOOKUP(A60,Setup!$X$4:$Z$268,3,FALSE)</f>
        <v>53812.71449427271</v>
      </c>
      <c r="N60">
        <f t="shared" si="3"/>
        <v>53812.71449427271</v>
      </c>
      <c r="O60">
        <f t="shared" si="4"/>
        <v>26.8</v>
      </c>
      <c r="P60">
        <f t="shared" si="5"/>
        <v>16.338803404007301</v>
      </c>
    </row>
    <row r="61" spans="1:16" x14ac:dyDescent="0.45">
      <c r="A61" s="9" t="s">
        <v>132</v>
      </c>
      <c r="B61">
        <f>VLOOKUP($A61,'2015'!$B$2:$I$128,MATCH(Final!B$1,'2015'!$B$1:$I$1,0),FALSE)</f>
        <v>3.2</v>
      </c>
      <c r="C61">
        <f>VLOOKUP($A61,'2025'!$B$2:$I$128,MATCH(Final!C$1,'2025'!$B$1:$I$1,0),FALSE)</f>
        <v>3.2</v>
      </c>
      <c r="D61">
        <f>VLOOKUP($A61,'2015'!$B$2:$I$128,MATCH(Final!D$1,'2015'!$B$1:$I$1,0),FALSE)</f>
        <v>2.9</v>
      </c>
      <c r="E61">
        <f>VLOOKUP($A61,'2025'!$B$2:$I$128,MATCH(Final!E$1,'2025'!$B$1:$I$1,0),FALSE)</f>
        <v>2.4</v>
      </c>
      <c r="F61">
        <f>VLOOKUP(A61,'REP sqm'!$B$4:$C$130,2,FALSE)</f>
        <v>1003.41</v>
      </c>
      <c r="G61">
        <f>VLOOKUP($A61,'2015'!$B$2:$I$128,MATCH(Final!G$1,'2015'!$B$1:$I$1,0),FALSE)</f>
        <v>10.4</v>
      </c>
      <c r="H61">
        <f>VLOOKUP($A61,'2025'!$B$2:$I$128,MATCH(Final!H$1,'2025'!$B$1:$I$1,0),FALSE)</f>
        <v>9.6999999999999993</v>
      </c>
      <c r="I61">
        <f t="shared" si="6"/>
        <v>-0.5</v>
      </c>
      <c r="J61">
        <f t="shared" si="7"/>
        <v>0</v>
      </c>
      <c r="K61">
        <f>VLOOKUP(A61,Setup!$T$3:$U$125,2,FALSE)</f>
        <v>-0.48280797750749826</v>
      </c>
      <c r="L61">
        <f t="shared" si="2"/>
        <v>-0.70000000000000107</v>
      </c>
      <c r="M61">
        <f>VLOOKUP(A61,Setup!$X$4:$Z$268,3,FALSE)</f>
        <v>15194.199176110569</v>
      </c>
      <c r="N61">
        <f t="shared" si="3"/>
        <v>15194.199176110569</v>
      </c>
      <c r="O61">
        <f t="shared" si="4"/>
        <v>9.6999999999999993</v>
      </c>
      <c r="P61">
        <f t="shared" si="5"/>
        <v>-0.48280797750749826</v>
      </c>
    </row>
    <row r="62" spans="1:16" x14ac:dyDescent="0.45">
      <c r="A62" s="6" t="s">
        <v>53</v>
      </c>
      <c r="B62">
        <f>VLOOKUP($A62,'2015'!$B$2:$I$128,MATCH(Final!B$1,'2015'!$B$1:$I$1,0),FALSE)</f>
        <v>13.9</v>
      </c>
      <c r="C62">
        <f>VLOOKUP($A62,'2025'!$B$2:$I$128,MATCH(Final!C$1,'2025'!$B$1:$I$1,0),FALSE)</f>
        <v>22.2</v>
      </c>
      <c r="D62">
        <f>VLOOKUP($A62,'2015'!$B$2:$I$128,MATCH(Final!D$1,'2015'!$B$1:$I$1,0),FALSE)</f>
        <v>0.9</v>
      </c>
      <c r="E62">
        <f>VLOOKUP($A62,'2025'!$B$2:$I$128,MATCH(Final!E$1,'2025'!$B$1:$I$1,0),FALSE)</f>
        <v>0.6</v>
      </c>
      <c r="F62">
        <f>VLOOKUP(A62,'REP sqm'!$B$4:$C$130,2,FALSE)</f>
        <v>12959.25</v>
      </c>
      <c r="G62">
        <f>VLOOKUP($A62,'2015'!$B$2:$I$128,MATCH(Final!G$1,'2015'!$B$1:$I$1,0),FALSE)</f>
        <v>45</v>
      </c>
      <c r="H62">
        <f>VLOOKUP($A62,'2025'!$B$2:$I$128,MATCH(Final!H$1,'2025'!$B$1:$I$1,0),FALSE)</f>
        <v>82.8</v>
      </c>
      <c r="I62">
        <f t="shared" si="6"/>
        <v>-0.30000000000000004</v>
      </c>
      <c r="J62">
        <f t="shared" si="7"/>
        <v>8.2999999999999989</v>
      </c>
      <c r="K62">
        <f>VLOOKUP(A62,Setup!$T$3:$U$125,2,FALSE)</f>
        <v>-2.5042474799894983</v>
      </c>
      <c r="L62">
        <f t="shared" si="2"/>
        <v>37.799999999999997</v>
      </c>
      <c r="M62">
        <f>VLOOKUP(A62,Setup!$X$4:$Z$268,3,FALSE)</f>
        <v>51713.241485754756</v>
      </c>
      <c r="N62">
        <f t="shared" si="3"/>
        <v>51713.241485754756</v>
      </c>
      <c r="O62">
        <f t="shared" si="4"/>
        <v>82.8</v>
      </c>
      <c r="P62">
        <f t="shared" si="5"/>
        <v>-2.5042474799894983</v>
      </c>
    </row>
    <row r="63" spans="1:16" x14ac:dyDescent="0.45">
      <c r="A63" s="6" t="s">
        <v>89</v>
      </c>
      <c r="B63">
        <f>VLOOKUP($A63,'2015'!$B$2:$I$128,MATCH(Final!B$1,'2015'!$B$1:$I$1,0),FALSE)</f>
        <v>8.5</v>
      </c>
      <c r="C63">
        <f>VLOOKUP($A63,'2025'!$B$2:$I$128,MATCH(Final!C$1,'2025'!$B$1:$I$1,0),FALSE)</f>
        <v>8.5</v>
      </c>
      <c r="D63">
        <f>VLOOKUP($A63,'2015'!$B$2:$I$128,MATCH(Final!D$1,'2015'!$B$1:$I$1,0),FALSE)</f>
        <v>1.7</v>
      </c>
      <c r="E63">
        <f>VLOOKUP($A63,'2025'!$B$2:$I$128,MATCH(Final!E$1,'2025'!$B$1:$I$1,0),FALSE)</f>
        <v>1.7</v>
      </c>
      <c r="F63">
        <f>VLOOKUP(A63,'REP sqm'!$B$4:$C$130,2,FALSE)</f>
        <v>3974.06</v>
      </c>
      <c r="G63">
        <f>VLOOKUP($A63,'2015'!$B$2:$I$128,MATCH(Final!G$1,'2015'!$B$1:$I$1,0),FALSE)</f>
        <v>24.8</v>
      </c>
      <c r="H63">
        <f>VLOOKUP($A63,'2025'!$B$2:$I$128,MATCH(Final!H$1,'2025'!$B$1:$I$1,0),FALSE)</f>
        <v>18.7</v>
      </c>
      <c r="I63">
        <f t="shared" si="6"/>
        <v>0</v>
      </c>
      <c r="J63">
        <f t="shared" si="7"/>
        <v>0</v>
      </c>
      <c r="K63">
        <f>VLOOKUP(A63,Setup!$T$3:$U$125,2,FALSE)</f>
        <v>16.400907571705801</v>
      </c>
      <c r="L63">
        <f t="shared" si="2"/>
        <v>-6.1000000000000014</v>
      </c>
      <c r="M63">
        <f>VLOOKUP(A63,Setup!$X$4:$Z$268,3,FALSE)</f>
        <v>53092.312438370587</v>
      </c>
      <c r="N63">
        <f t="shared" si="3"/>
        <v>53092.312438370587</v>
      </c>
      <c r="O63">
        <f t="shared" si="4"/>
        <v>18.7</v>
      </c>
      <c r="P63">
        <f t="shared" si="5"/>
        <v>16.400907571705801</v>
      </c>
    </row>
    <row r="64" spans="1:16" x14ac:dyDescent="0.45">
      <c r="A64" s="6" t="s">
        <v>49</v>
      </c>
      <c r="B64">
        <f>VLOOKUP($A64,'2015'!$B$2:$I$128,MATCH(Final!B$1,'2015'!$B$1:$I$1,0),FALSE)</f>
        <v>14.6</v>
      </c>
      <c r="C64">
        <f>VLOOKUP($A64,'2025'!$B$2:$I$128,MATCH(Final!C$1,'2025'!$B$1:$I$1,0),FALSE)</f>
        <v>34.200000000000003</v>
      </c>
      <c r="D64">
        <f>VLOOKUP($A64,'2015'!$B$2:$I$128,MATCH(Final!D$1,'2015'!$B$1:$I$1,0),FALSE)</f>
        <v>0.5</v>
      </c>
      <c r="E64">
        <f>VLOOKUP($A64,'2025'!$B$2:$I$128,MATCH(Final!E$1,'2025'!$B$1:$I$1,0),FALSE)</f>
        <v>0.2</v>
      </c>
      <c r="F64">
        <f>VLOOKUP(A64,'REP sqm'!$B$4:$C$130,2,FALSE)</f>
        <v>1901.52</v>
      </c>
      <c r="G64">
        <f>VLOOKUP($A64,'2015'!$B$2:$I$128,MATCH(Final!G$1,'2015'!$B$1:$I$1,0),FALSE)</f>
        <v>12.7</v>
      </c>
      <c r="H64">
        <f>VLOOKUP($A64,'2025'!$B$2:$I$128,MATCH(Final!H$1,'2025'!$B$1:$I$1,0),FALSE)</f>
        <v>26.7</v>
      </c>
      <c r="I64">
        <f t="shared" si="6"/>
        <v>-0.3</v>
      </c>
      <c r="J64">
        <f t="shared" si="7"/>
        <v>19.600000000000001</v>
      </c>
      <c r="K64">
        <f>VLOOKUP(A64,Setup!$T$3:$U$125,2,FALSE)</f>
        <v>-0.63862798585326896</v>
      </c>
      <c r="L64">
        <f t="shared" si="2"/>
        <v>14</v>
      </c>
      <c r="M64">
        <f>VLOOKUP(A64,Setup!$X$4:$Z$268,3,FALSE)</f>
        <v>14460.741418815747</v>
      </c>
      <c r="N64">
        <f t="shared" si="3"/>
        <v>14460.741418815747</v>
      </c>
      <c r="O64">
        <f t="shared" si="4"/>
        <v>26.7</v>
      </c>
      <c r="P64">
        <f t="shared" si="5"/>
        <v>-0.63862798585326896</v>
      </c>
    </row>
    <row r="65" spans="1:16" x14ac:dyDescent="0.45">
      <c r="A65" s="9" t="s">
        <v>90</v>
      </c>
      <c r="B65">
        <f>VLOOKUP($A65,'2015'!$B$2:$I$128,MATCH(Final!B$1,'2015'!$B$1:$I$1,0),FALSE)</f>
        <v>8.4</v>
      </c>
      <c r="C65">
        <f>VLOOKUP($A65,'2025'!$B$2:$I$128,MATCH(Final!C$1,'2025'!$B$1:$I$1,0),FALSE)</f>
        <v>7.7</v>
      </c>
      <c r="D65">
        <f>VLOOKUP($A65,'2015'!$B$2:$I$128,MATCH(Final!D$1,'2015'!$B$1:$I$1,0),FALSE)</f>
        <v>1.8</v>
      </c>
      <c r="E65">
        <f>VLOOKUP($A65,'2025'!$B$2:$I$128,MATCH(Final!E$1,'2025'!$B$1:$I$1,0),FALSE)</f>
        <v>1.7</v>
      </c>
      <c r="F65">
        <f>VLOOKUP(A65,'REP sqm'!$B$4:$C$130,2,FALSE)</f>
        <v>5920.47</v>
      </c>
      <c r="G65">
        <f>VLOOKUP($A65,'2015'!$B$2:$I$128,MATCH(Final!G$1,'2015'!$B$1:$I$1,0),FALSE)</f>
        <v>31.9</v>
      </c>
      <c r="H65">
        <f>VLOOKUP($A65,'2025'!$B$2:$I$128,MATCH(Final!H$1,'2025'!$B$1:$I$1,0),FALSE)</f>
        <v>28.3</v>
      </c>
      <c r="I65">
        <f t="shared" si="6"/>
        <v>-0.10000000000000009</v>
      </c>
      <c r="J65">
        <f t="shared" si="7"/>
        <v>-0.70000000000000018</v>
      </c>
      <c r="K65">
        <f>VLOOKUP(A65,Setup!$T$3:$U$125,2,FALSE)</f>
        <v>43.531453142503601</v>
      </c>
      <c r="L65">
        <f t="shared" si="2"/>
        <v>-3.5999999999999979</v>
      </c>
      <c r="M65">
        <f>VLOOKUP(A65,Setup!$X$4:$Z$268,3,FALSE)</f>
        <v>67024.360819912661</v>
      </c>
      <c r="N65">
        <f t="shared" si="3"/>
        <v>67024.360819912661</v>
      </c>
      <c r="O65">
        <f t="shared" si="4"/>
        <v>28.3</v>
      </c>
      <c r="P65">
        <f t="shared" si="5"/>
        <v>43.531453142503601</v>
      </c>
    </row>
    <row r="66" spans="1:16" x14ac:dyDescent="0.45">
      <c r="A66" s="9" t="s">
        <v>96</v>
      </c>
      <c r="B66">
        <f>VLOOKUP($A66,'2015'!$B$2:$I$128,MATCH(Final!B$1,'2015'!$B$1:$I$1,0),FALSE)</f>
        <v>8.1</v>
      </c>
      <c r="C66">
        <f>VLOOKUP($A66,'2025'!$B$2:$I$128,MATCH(Final!C$1,'2025'!$B$1:$I$1,0),FALSE)</f>
        <v>11</v>
      </c>
      <c r="D66">
        <f>VLOOKUP($A66,'2015'!$B$2:$I$128,MATCH(Final!D$1,'2015'!$B$1:$I$1,0),FALSE)</f>
        <v>2.1</v>
      </c>
      <c r="E66">
        <f>VLOOKUP($A66,'2025'!$B$2:$I$128,MATCH(Final!E$1,'2025'!$B$1:$I$1,0),FALSE)</f>
        <v>1.4</v>
      </c>
      <c r="F66">
        <f>VLOOKUP(A66,'REP sqm'!$B$4:$C$130,2,FALSE)</f>
        <v>16744.18</v>
      </c>
      <c r="G66">
        <f>VLOOKUP($A66,'2015'!$B$2:$I$128,MATCH(Final!G$1,'2015'!$B$1:$I$1,0),FALSE)</f>
        <v>31.7</v>
      </c>
      <c r="H66">
        <f>VLOOKUP($A66,'2025'!$B$2:$I$128,MATCH(Final!H$1,'2025'!$B$1:$I$1,0),FALSE)</f>
        <v>40.1</v>
      </c>
      <c r="I66">
        <f t="shared" si="6"/>
        <v>-0.70000000000000018</v>
      </c>
      <c r="J66">
        <f t="shared" si="7"/>
        <v>2.9000000000000004</v>
      </c>
      <c r="K66">
        <f>VLOOKUP(A66,Setup!$T$3:$U$125,2,FALSE)</f>
        <v>9.8497439895120991</v>
      </c>
      <c r="L66">
        <f t="shared" ref="L66" si="8">H66-G66</f>
        <v>8.4000000000000021</v>
      </c>
      <c r="M66">
        <f>VLOOKUP(A66,Setup!$X$4:$Z$268,3,FALSE)</f>
        <v>89314.903151445629</v>
      </c>
      <c r="N66">
        <f t="shared" si="3"/>
        <v>89314.903151445629</v>
      </c>
      <c r="O66">
        <f t="shared" si="4"/>
        <v>40.1</v>
      </c>
      <c r="P66">
        <f t="shared" si="5"/>
        <v>9.8497439895120991</v>
      </c>
    </row>
    <row r="67" spans="1:16" x14ac:dyDescent="0.45">
      <c r="A67" s="6" t="s">
        <v>35</v>
      </c>
      <c r="B67">
        <f>VLOOKUP($A67,'2015'!$B$2:$I$128,MATCH(Final!B$1,'2015'!$B$1:$I$1,0),FALSE)</f>
        <v>18.2</v>
      </c>
      <c r="C67">
        <f>VLOOKUP($A67,'2025'!$B$2:$I$128,MATCH(Final!C$1,'2025'!$B$1:$I$1,0),FALSE)</f>
        <v>25.2</v>
      </c>
      <c r="D67">
        <f>VLOOKUP($A67,'2015'!$B$2:$I$128,MATCH(Final!D$1,'2015'!$B$1:$I$1,0),FALSE)</f>
        <v>0.6</v>
      </c>
      <c r="E67">
        <f>VLOOKUP($A67,'2025'!$B$2:$I$128,MATCH(Final!E$1,'2025'!$B$1:$I$1,0),FALSE)</f>
        <v>0.5</v>
      </c>
      <c r="F67">
        <f>VLOOKUP(A67,'REP sqm'!$B$4:$C$130,2,FALSE)</f>
        <v>3958.81</v>
      </c>
      <c r="G67">
        <f>VLOOKUP($A67,'2015'!$B$2:$I$128,MATCH(Final!G$1,'2015'!$B$1:$I$1,0),FALSE)</f>
        <v>24.2</v>
      </c>
      <c r="H67">
        <f>VLOOKUP($A67,'2025'!$B$2:$I$128,MATCH(Final!H$1,'2025'!$B$1:$I$1,0),FALSE)</f>
        <v>34</v>
      </c>
      <c r="I67">
        <f t="shared" ref="I67:I74" si="9">E67-D67</f>
        <v>-9.9999999999999978E-2</v>
      </c>
      <c r="J67">
        <f t="shared" ref="J67:J74" si="10">C67-B67</f>
        <v>7</v>
      </c>
      <c r="K67">
        <f>VLOOKUP(A67,Setup!$T$3:$U$125,2,FALSE)</f>
        <v>0.66666731129329904</v>
      </c>
      <c r="L67">
        <f t="shared" ref="L67:L74" si="11">H67-G67</f>
        <v>9.8000000000000007</v>
      </c>
      <c r="M67">
        <f>VLOOKUP(A67,Setup!$X$4:$Z$268,3,FALSE)</f>
        <v>23465.063135417349</v>
      </c>
      <c r="N67">
        <f t="shared" si="3"/>
        <v>23465.063135417349</v>
      </c>
      <c r="O67">
        <f t="shared" si="4"/>
        <v>34</v>
      </c>
      <c r="P67">
        <f t="shared" si="5"/>
        <v>0.66666731129329904</v>
      </c>
    </row>
    <row r="68" spans="1:16" x14ac:dyDescent="0.45">
      <c r="A68" s="9" t="s">
        <v>112</v>
      </c>
      <c r="B68">
        <f>VLOOKUP($A68,'2015'!$B$2:$I$128,MATCH(Final!B$1,'2015'!$B$1:$I$1,0),FALSE)</f>
        <v>6.6</v>
      </c>
      <c r="C68">
        <f>VLOOKUP($A68,'2025'!$B$2:$I$128,MATCH(Final!C$1,'2025'!$B$1:$I$1,0),FALSE)</f>
        <v>10.7</v>
      </c>
      <c r="D68">
        <f>VLOOKUP($A68,'2015'!$B$2:$I$128,MATCH(Final!D$1,'2015'!$B$1:$I$1,0),FALSE)</f>
        <v>1.2</v>
      </c>
      <c r="E68">
        <f>VLOOKUP($A68,'2025'!$B$2:$I$128,MATCH(Final!E$1,'2025'!$B$1:$I$1,0),FALSE)</f>
        <v>0.2</v>
      </c>
      <c r="F68">
        <f>VLOOKUP(A68,'REP sqm'!$B$4:$C$130,2,FALSE)</f>
        <v>1855.86</v>
      </c>
      <c r="G68">
        <f>VLOOKUP($A68,'2015'!$B$2:$I$128,MATCH(Final!G$1,'2015'!$B$1:$I$1,0),FALSE)</f>
        <v>17.600000000000001</v>
      </c>
      <c r="H68">
        <f>VLOOKUP($A68,'2025'!$B$2:$I$128,MATCH(Final!H$1,'2025'!$B$1:$I$1,0),FALSE)</f>
        <v>15</v>
      </c>
      <c r="I68">
        <f t="shared" si="9"/>
        <v>-1</v>
      </c>
      <c r="J68">
        <f t="shared" si="10"/>
        <v>4.0999999999999996</v>
      </c>
      <c r="K68">
        <f>VLOOKUP(A68,Setup!$T$3:$U$125,2,FALSE)</f>
        <v>-5.7332636367554697</v>
      </c>
      <c r="L68">
        <f t="shared" si="11"/>
        <v>-2.6000000000000014</v>
      </c>
      <c r="M68">
        <f>VLOOKUP(A68,Setup!$X$4:$Z$268,3,FALSE)</f>
        <v>42216.778461383525</v>
      </c>
      <c r="N68">
        <f t="shared" ref="N68:N74" si="12">M68</f>
        <v>42216.778461383525</v>
      </c>
      <c r="O68">
        <f t="shared" ref="O68:O74" si="13">H68</f>
        <v>15</v>
      </c>
      <c r="P68">
        <f t="shared" ref="P68:P74" si="14">K68</f>
        <v>-5.7332636367554697</v>
      </c>
    </row>
    <row r="69" spans="1:16" x14ac:dyDescent="0.45">
      <c r="A69" s="9" t="s">
        <v>18</v>
      </c>
      <c r="B69">
        <f>VLOOKUP($A69,'2015'!$B$2:$I$128,MATCH(Final!B$1,'2015'!$B$1:$I$1,0),FALSE)</f>
        <v>24.6</v>
      </c>
      <c r="C69">
        <f>VLOOKUP($A69,'2025'!$B$2:$I$128,MATCH(Final!C$1,'2025'!$B$1:$I$1,0),FALSE)</f>
        <v>13.6</v>
      </c>
      <c r="D69">
        <f>VLOOKUP($A69,'2015'!$B$2:$I$128,MATCH(Final!D$1,'2015'!$B$1:$I$1,0),FALSE)</f>
        <v>0.2</v>
      </c>
      <c r="E69">
        <f>VLOOKUP($A69,'2025'!$B$2:$I$128,MATCH(Final!E$1,'2025'!$B$1:$I$1,0),FALSE)</f>
        <v>0.4</v>
      </c>
      <c r="F69">
        <f>VLOOKUP(A69,'REP sqm'!$B$4:$C$130,2,FALSE)</f>
        <v>1421.04</v>
      </c>
      <c r="G69">
        <f>VLOOKUP($A69,'2015'!$B$2:$I$128,MATCH(Final!G$1,'2015'!$B$1:$I$1,0),FALSE)</f>
        <v>21.5</v>
      </c>
      <c r="H69">
        <f>VLOOKUP($A69,'2025'!$B$2:$I$128,MATCH(Final!H$1,'2025'!$B$1:$I$1,0),FALSE)</f>
        <v>18.7</v>
      </c>
      <c r="I69">
        <f t="shared" si="9"/>
        <v>0.2</v>
      </c>
      <c r="J69">
        <f t="shared" si="10"/>
        <v>-11.000000000000002</v>
      </c>
      <c r="K69">
        <f>VLOOKUP(A69,Setup!$T$3:$U$125,2,FALSE)</f>
        <v>-3.1498542360399204</v>
      </c>
      <c r="L69">
        <f t="shared" si="11"/>
        <v>-2.8000000000000007</v>
      </c>
      <c r="M69">
        <f>VLOOKUP(A69,Setup!$X$4:$Z$268,3,FALSE)</f>
        <v>17630.125</v>
      </c>
      <c r="N69">
        <f t="shared" si="12"/>
        <v>17630.125</v>
      </c>
      <c r="O69">
        <f t="shared" si="13"/>
        <v>18.7</v>
      </c>
      <c r="P69">
        <f t="shared" si="14"/>
        <v>-3.1498542360399204</v>
      </c>
    </row>
    <row r="70" spans="1:16" x14ac:dyDescent="0.45">
      <c r="A70" s="9" t="s">
        <v>116</v>
      </c>
      <c r="B70">
        <f>VLOOKUP($A70,'2015'!$B$2:$I$128,MATCH(Final!B$1,'2015'!$B$1:$I$1,0),FALSE)</f>
        <v>6.2</v>
      </c>
      <c r="C70">
        <f>VLOOKUP($A70,'2025'!$B$2:$I$128,MATCH(Final!C$1,'2025'!$B$1:$I$1,0),FALSE)</f>
        <v>7</v>
      </c>
      <c r="D70">
        <f>VLOOKUP($A70,'2015'!$B$2:$I$128,MATCH(Final!D$1,'2015'!$B$1:$I$1,0),FALSE)</f>
        <v>2.1</v>
      </c>
      <c r="E70">
        <f>VLOOKUP($A70,'2025'!$B$2:$I$128,MATCH(Final!E$1,'2025'!$B$1:$I$1,0),FALSE)</f>
        <v>1.9</v>
      </c>
      <c r="F70">
        <f>VLOOKUP(A70,'REP sqm'!$B$4:$C$130,2,FALSE)</f>
        <v>6095.43</v>
      </c>
      <c r="G70">
        <f>VLOOKUP($A70,'2015'!$B$2:$I$128,MATCH(Final!G$1,'2015'!$B$1:$I$1,0),FALSE)</f>
        <v>10.8</v>
      </c>
      <c r="H70">
        <f>VLOOKUP($A70,'2025'!$B$2:$I$128,MATCH(Final!H$1,'2025'!$B$1:$I$1,0),FALSE)</f>
        <v>16.2</v>
      </c>
      <c r="I70">
        <f t="shared" si="9"/>
        <v>-0.20000000000000018</v>
      </c>
      <c r="J70">
        <f t="shared" si="10"/>
        <v>0.79999999999999982</v>
      </c>
      <c r="K70">
        <f>VLOOKUP(A70,Setup!$T$3:$U$125,2,FALSE)</f>
        <v>-1.1605458372614299</v>
      </c>
      <c r="L70">
        <f t="shared" si="11"/>
        <v>5.3999999999999986</v>
      </c>
      <c r="M70">
        <f>VLOOKUP(A70,Setup!$X$4:$Z$268,3,FALSE)</f>
        <v>76110.384845648281</v>
      </c>
      <c r="N70">
        <f t="shared" si="12"/>
        <v>76110.384845648281</v>
      </c>
      <c r="O70">
        <f t="shared" si="13"/>
        <v>16.2</v>
      </c>
      <c r="P70">
        <f t="shared" si="14"/>
        <v>-1.1605458372614299</v>
      </c>
    </row>
    <row r="71" spans="1:16" x14ac:dyDescent="0.45">
      <c r="A71" s="9" t="s">
        <v>92</v>
      </c>
      <c r="B71">
        <f>VLOOKUP($A71,'2015'!$B$2:$I$128,MATCH(Final!B$1,'2015'!$B$1:$I$1,0),FALSE)</f>
        <v>8.3000000000000007</v>
      </c>
      <c r="C71">
        <f>VLOOKUP($A71,'2025'!$B$2:$I$128,MATCH(Final!C$1,'2025'!$B$1:$I$1,0),FALSE)</f>
        <v>8.8000000000000007</v>
      </c>
      <c r="D71">
        <f>VLOOKUP($A71,'2015'!$B$2:$I$128,MATCH(Final!D$1,'2015'!$B$1:$I$1,0),FALSE)</f>
        <v>1.7</v>
      </c>
      <c r="E71">
        <f>VLOOKUP($A71,'2025'!$B$2:$I$128,MATCH(Final!E$1,'2025'!$B$1:$I$1,0),FALSE)</f>
        <v>1.3</v>
      </c>
      <c r="F71">
        <f>VLOOKUP(A71,'REP sqm'!$B$4:$C$130,2,FALSE)</f>
        <v>6183</v>
      </c>
      <c r="G71">
        <f>VLOOKUP($A71,'2015'!$B$2:$I$128,MATCH(Final!G$1,'2015'!$B$1:$I$1,0),FALSE)</f>
        <v>22.5</v>
      </c>
      <c r="H71">
        <f>VLOOKUP($A71,'2025'!$B$2:$I$128,MATCH(Final!H$1,'2025'!$B$1:$I$1,0),FALSE)</f>
        <v>21.7</v>
      </c>
      <c r="I71">
        <f t="shared" si="9"/>
        <v>-0.39999999999999991</v>
      </c>
      <c r="J71">
        <f t="shared" si="10"/>
        <v>0.5</v>
      </c>
      <c r="K71">
        <f>VLOOKUP(A71,Setup!$T$3:$U$125,2,FALSE)</f>
        <v>23.343128531579602</v>
      </c>
      <c r="L71">
        <f t="shared" si="11"/>
        <v>-0.80000000000000071</v>
      </c>
      <c r="M71">
        <f>VLOOKUP(A71,Setup!$X$4:$Z$268,3,FALSE)</f>
        <v>58273.473697230824</v>
      </c>
      <c r="N71">
        <f t="shared" si="12"/>
        <v>58273.473697230824</v>
      </c>
      <c r="O71">
        <f t="shared" si="13"/>
        <v>21.7</v>
      </c>
      <c r="P71">
        <f t="shared" si="14"/>
        <v>23.343128531579602</v>
      </c>
    </row>
    <row r="72" spans="1:16" x14ac:dyDescent="0.45">
      <c r="A72" s="6" t="s">
        <v>131</v>
      </c>
      <c r="B72">
        <f>VLOOKUP($A72,'2015'!$B$2:$I$128,MATCH(Final!B$1,'2015'!$B$1:$I$1,0),FALSE)</f>
        <v>3.4</v>
      </c>
      <c r="C72">
        <f>VLOOKUP($A72,'2025'!$B$2:$I$128,MATCH(Final!C$1,'2025'!$B$1:$I$1,0),FALSE)</f>
        <v>3.3</v>
      </c>
      <c r="D72">
        <f>VLOOKUP($A72,'2015'!$B$2:$I$128,MATCH(Final!D$1,'2015'!$B$1:$I$1,0),FALSE)</f>
        <v>4</v>
      </c>
      <c r="E72">
        <f>VLOOKUP($A72,'2025'!$B$2:$I$128,MATCH(Final!E$1,'2025'!$B$1:$I$1,0),FALSE)</f>
        <v>3.3</v>
      </c>
      <c r="F72">
        <f>VLOOKUP(A72,'REP sqm'!$B$4:$C$130,2,FALSE)</f>
        <v>3258.04</v>
      </c>
      <c r="G72">
        <f>VLOOKUP($A72,'2015'!$B$2:$I$128,MATCH(Final!G$1,'2015'!$B$1:$I$1,0),FALSE)</f>
        <v>10.5</v>
      </c>
      <c r="H72">
        <f>VLOOKUP($A72,'2025'!$B$2:$I$128,MATCH(Final!H$1,'2025'!$B$1:$I$1,0),FALSE)</f>
        <v>8.6</v>
      </c>
      <c r="I72">
        <f t="shared" si="9"/>
        <v>-0.70000000000000018</v>
      </c>
      <c r="J72">
        <f t="shared" si="10"/>
        <v>-0.10000000000000009</v>
      </c>
      <c r="K72">
        <f>VLOOKUP(A72,Setup!$T$3:$U$125,2,FALSE)</f>
        <v>-3.1330060689051002</v>
      </c>
      <c r="L72">
        <f t="shared" si="11"/>
        <v>-1.9000000000000004</v>
      </c>
      <c r="M72">
        <f>VLOOKUP(A72,Setup!$X$4:$Z$268,3,FALSE)</f>
        <v>82769.412211421353</v>
      </c>
      <c r="N72">
        <f t="shared" si="12"/>
        <v>82769.412211421353</v>
      </c>
      <c r="O72">
        <f t="shared" si="13"/>
        <v>8.6</v>
      </c>
      <c r="P72">
        <f t="shared" si="14"/>
        <v>-3.1330060689051002</v>
      </c>
    </row>
    <row r="73" spans="1:16" x14ac:dyDescent="0.45">
      <c r="A73" s="6" t="s">
        <v>61</v>
      </c>
      <c r="B73">
        <f>VLOOKUP($A73,'2015'!$B$2:$I$128,MATCH(Final!B$1,'2015'!$B$1:$I$1,0),FALSE)</f>
        <v>12.2</v>
      </c>
      <c r="C73">
        <f>VLOOKUP($A73,'2025'!$B$2:$I$128,MATCH(Final!C$1,'2025'!$B$1:$I$1,0),FALSE)</f>
        <v>13</v>
      </c>
      <c r="D73">
        <f>VLOOKUP($A73,'2015'!$B$2:$I$128,MATCH(Final!D$1,'2015'!$B$1:$I$1,0),FALSE)</f>
        <v>0.8</v>
      </c>
      <c r="E73">
        <f>VLOOKUP($A73,'2025'!$B$2:$I$128,MATCH(Final!E$1,'2025'!$B$1:$I$1,0),FALSE)</f>
        <v>0.9</v>
      </c>
      <c r="F73">
        <f>VLOOKUP(A73,'REP sqm'!$B$4:$C$130,2,FALSE)</f>
        <v>2864.58</v>
      </c>
      <c r="G73">
        <f>VLOOKUP($A73,'2015'!$B$2:$I$128,MATCH(Final!G$1,'2015'!$B$1:$I$1,0),FALSE)</f>
        <v>19.100000000000001</v>
      </c>
      <c r="H73">
        <f>VLOOKUP($A73,'2025'!$B$2:$I$128,MATCH(Final!H$1,'2025'!$B$1:$I$1,0),FALSE)</f>
        <v>22.5</v>
      </c>
      <c r="I73">
        <f t="shared" si="9"/>
        <v>9.9999999999999978E-2</v>
      </c>
      <c r="J73">
        <f t="shared" si="10"/>
        <v>0.80000000000000071</v>
      </c>
      <c r="K73">
        <f>VLOOKUP(A73,Setup!$T$3:$U$125,2,FALSE)</f>
        <v>14.568642179859101</v>
      </c>
      <c r="L73">
        <f t="shared" si="11"/>
        <v>3.3999999999999986</v>
      </c>
      <c r="M73">
        <f>VLOOKUP(A73,Setup!$X$4:$Z$268,3,FALSE)</f>
        <v>34426.602472793871</v>
      </c>
      <c r="N73">
        <f t="shared" si="12"/>
        <v>34426.602472793871</v>
      </c>
      <c r="O73">
        <f t="shared" si="13"/>
        <v>22.5</v>
      </c>
      <c r="P73">
        <f t="shared" si="14"/>
        <v>14.568642179859101</v>
      </c>
    </row>
    <row r="74" spans="1:16" x14ac:dyDescent="0.45">
      <c r="A74" s="6" t="s">
        <v>39</v>
      </c>
      <c r="B74">
        <f>VLOOKUP($A74,'2015'!$B$2:$I$128,MATCH(Final!B$1,'2015'!$B$1:$I$1,0),FALSE)</f>
        <v>16.7</v>
      </c>
      <c r="C74">
        <f>VLOOKUP($A74,'2025'!$B$2:$I$128,MATCH(Final!C$1,'2025'!$B$1:$I$1,0),FALSE)</f>
        <v>13.5</v>
      </c>
      <c r="D74">
        <f>VLOOKUP($A74,'2015'!$B$2:$I$128,MATCH(Final!D$1,'2015'!$B$1:$I$1,0),FALSE)</f>
        <v>0.3</v>
      </c>
      <c r="E74">
        <f>VLOOKUP($A74,'2025'!$B$2:$I$128,MATCH(Final!E$1,'2025'!$B$1:$I$1,0),FALSE)</f>
        <v>0.3</v>
      </c>
      <c r="F74">
        <f>VLOOKUP(A74,'REP sqm'!$B$4:$C$130,2,FALSE)</f>
        <v>1640.67</v>
      </c>
      <c r="G74">
        <f>VLOOKUP($A74,'2015'!$B$2:$I$128,MATCH(Final!G$1,'2015'!$B$1:$I$1,0),FALSE)</f>
        <v>14.7</v>
      </c>
      <c r="H74">
        <f>VLOOKUP($A74,'2025'!$B$2:$I$128,MATCH(Final!H$1,'2025'!$B$1:$I$1,0),FALSE)</f>
        <v>13.2</v>
      </c>
      <c r="I74">
        <f t="shared" si="9"/>
        <v>0</v>
      </c>
      <c r="J74">
        <f t="shared" si="10"/>
        <v>-3.1999999999999993</v>
      </c>
      <c r="K74">
        <f>VLOOKUP(A74,Setup!$T$3:$U$125,2,FALSE)</f>
        <v>12.0911242884948</v>
      </c>
      <c r="L74">
        <f t="shared" si="11"/>
        <v>-1.5</v>
      </c>
      <c r="M74">
        <f>VLOOKUP(A74,Setup!$X$4:$Z$268,3,FALSE)</f>
        <v>11106.971593478645</v>
      </c>
      <c r="N74">
        <f t="shared" si="12"/>
        <v>11106.971593478645</v>
      </c>
      <c r="O74">
        <f t="shared" si="13"/>
        <v>13.2</v>
      </c>
      <c r="P74">
        <f t="shared" si="14"/>
        <v>12.0911242884948</v>
      </c>
    </row>
  </sheetData>
  <sortState xmlns:xlrd2="http://schemas.microsoft.com/office/spreadsheetml/2017/richdata2" ref="A3:K66">
    <sortCondition descending="1" ref="K3:K66"/>
  </sortState>
  <phoneticPr fontId="10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7AC5-FBFC-4A7A-993D-A29B5A58A111}">
  <sheetPr>
    <tabColor rgb="FF00B050"/>
  </sheetPr>
  <dimension ref="A1:AE74"/>
  <sheetViews>
    <sheetView workbookViewId="0">
      <selection activeCell="B2" sqref="B2:K2"/>
    </sheetView>
  </sheetViews>
  <sheetFormatPr defaultRowHeight="14.25" x14ac:dyDescent="0.45"/>
  <cols>
    <col min="1" max="1" width="14" customWidth="1"/>
    <col min="2" max="2" width="17.265625" customWidth="1"/>
  </cols>
  <sheetData>
    <row r="1" spans="1:31" ht="65.650000000000006" x14ac:dyDescent="0.45">
      <c r="B1" s="4" t="s">
        <v>5</v>
      </c>
      <c r="L1" s="4" t="s">
        <v>8</v>
      </c>
      <c r="V1" s="4" t="s">
        <v>628</v>
      </c>
    </row>
    <row r="2" spans="1:31" x14ac:dyDescent="0.45">
      <c r="A2" s="14"/>
      <c r="B2" s="14">
        <v>2015</v>
      </c>
      <c r="C2" s="14">
        <v>2016</v>
      </c>
      <c r="D2" s="14">
        <v>2017</v>
      </c>
      <c r="E2" s="14">
        <v>2018</v>
      </c>
      <c r="F2" s="14">
        <v>2019</v>
      </c>
      <c r="G2" s="14">
        <v>2020</v>
      </c>
      <c r="H2" s="14">
        <v>2021</v>
      </c>
      <c r="I2" s="14">
        <v>2022</v>
      </c>
      <c r="J2" s="14">
        <v>2023</v>
      </c>
      <c r="K2" s="14">
        <v>2024</v>
      </c>
      <c r="L2" s="14">
        <v>2015</v>
      </c>
      <c r="M2" s="14">
        <v>2016</v>
      </c>
      <c r="N2" s="14">
        <v>2017</v>
      </c>
      <c r="O2" s="14">
        <v>2018</v>
      </c>
      <c r="P2" s="14">
        <v>2019</v>
      </c>
      <c r="Q2" s="14">
        <v>2020</v>
      </c>
      <c r="R2" s="14">
        <v>2021</v>
      </c>
      <c r="S2" s="14">
        <v>2022</v>
      </c>
      <c r="T2" s="14">
        <v>2023</v>
      </c>
      <c r="U2" s="14">
        <v>2024</v>
      </c>
      <c r="V2" s="14">
        <v>2015</v>
      </c>
      <c r="W2" s="14">
        <v>2016</v>
      </c>
      <c r="X2" s="14">
        <v>2017</v>
      </c>
      <c r="Y2" s="14">
        <v>2018</v>
      </c>
      <c r="Z2" s="14">
        <v>2019</v>
      </c>
      <c r="AA2" s="14">
        <v>2020</v>
      </c>
      <c r="AB2" s="14">
        <v>2021</v>
      </c>
      <c r="AC2" s="14">
        <v>2022</v>
      </c>
      <c r="AD2" s="14">
        <v>2023</v>
      </c>
      <c r="AE2" s="14">
        <v>2024</v>
      </c>
    </row>
    <row r="3" spans="1:31" x14ac:dyDescent="0.45">
      <c r="A3" s="9" t="s">
        <v>52</v>
      </c>
      <c r="B3">
        <f>VLOOKUP($A3,'2015'!$B$2:$I$128,MATCH('Step 1'!$B$1,'2015'!$B$1:$I$1,0),FALSE)</f>
        <v>26.2</v>
      </c>
      <c r="C3">
        <f>VLOOKUP($A3,'2016'!$B$2:$I$128,MATCH('Step 1'!$B$1,'2016'!$B$1:$I$1,0),FALSE)</f>
        <v>24.9</v>
      </c>
      <c r="D3">
        <f>VLOOKUP($A3,'2017'!$B$2:$I$128,MATCH('Step 1'!$B$1,'2017'!$B$1:$I$1,0),FALSE)</f>
        <v>25.2</v>
      </c>
      <c r="E3">
        <f>VLOOKUP($A3,'2018'!$B$2:$I$128,MATCH('Step 1'!$B$1,'2018'!$B$1:$I$1,0),FALSE)</f>
        <v>27.1</v>
      </c>
      <c r="F3">
        <f>VLOOKUP($A3,'2019'!$B$2:$I$128,MATCH('Step 1'!$B$1,'2019'!$B$1:$I$1,0),FALSE)</f>
        <v>23.4</v>
      </c>
      <c r="G3">
        <f>VLOOKUP($A3,'2020'!$B$2:$I$128,MATCH('Step 1'!$B$1,'2020'!$B$1:$I$1,0),FALSE)</f>
        <v>23.8</v>
      </c>
      <c r="H3">
        <f>VLOOKUP($A3,'2021'!$B$2:$I$128,MATCH('Step 1'!$B$1,'2021'!$B$1:$I$1,0),FALSE)</f>
        <v>23.2</v>
      </c>
      <c r="I3">
        <f>VLOOKUP($A3,'2022'!$B$2:$I$128,MATCH('Step 1'!$B$1,'2022'!$B$1:$I$1,0),FALSE)</f>
        <v>24.7</v>
      </c>
      <c r="J3">
        <f>VLOOKUP($A3,'2023'!$B$2:$I$128,MATCH('Step 1'!$B$1,'2023'!$B$1:$I$1,0),FALSE)</f>
        <v>23.1</v>
      </c>
      <c r="K3">
        <f>VLOOKUP($A3,'2024'!$B$2:$I$128,MATCH('Step 1'!$B$1,'2024'!$B$1:$I$1,0),FALSE)</f>
        <v>20.9</v>
      </c>
      <c r="L3">
        <f>VLOOKUP($A3,'2015'!$B$2:$I$128,MATCH('Step 1'!$L$1,'2015'!$B$1:$I$1,0),FALSE)</f>
        <v>0.8</v>
      </c>
      <c r="M3">
        <f>VLOOKUP($A3,'2016'!$B$2:$I$128,MATCH('Step 1'!$L$1,'2016'!$B$1:$I$1,0),FALSE)</f>
        <v>0.8</v>
      </c>
      <c r="N3">
        <f>VLOOKUP($A3,'2017'!$B$2:$I$128,MATCH('Step 1'!$L$1,'2017'!$B$1:$I$1,0),FALSE)</f>
        <v>0.7</v>
      </c>
      <c r="O3">
        <f>VLOOKUP($A3,'2018'!$B$2:$I$128,MATCH('Step 1'!$L$1,'2018'!$B$1:$I$1,0),FALSE)</f>
        <v>0.8</v>
      </c>
      <c r="P3">
        <f>VLOOKUP($A3,'2019'!$B$2:$I$128,MATCH('Step 1'!$L$1,'2019'!$B$1:$I$1,0),FALSE)</f>
        <v>0.8</v>
      </c>
      <c r="Q3">
        <f>VLOOKUP($A3,'2020'!$B$2:$I$128,MATCH('Step 1'!$L$1,'2020'!$B$1:$I$1,0),FALSE)</f>
        <v>0.8</v>
      </c>
      <c r="R3">
        <f>VLOOKUP($A3,'2021'!$B$2:$I$128,MATCH('Step 1'!$L$1,'2021'!$B$1:$I$1,0),FALSE)</f>
        <v>0.9</v>
      </c>
      <c r="S3">
        <f>VLOOKUP($A3,'2022'!$B$2:$I$128,MATCH('Step 1'!$L$1,'2022'!$B$1:$I$1,0),FALSE)</f>
        <v>0.9</v>
      </c>
      <c r="T3">
        <f>VLOOKUP($A3,'2023'!$B$2:$I$128,MATCH('Step 1'!$L$1,'2023'!$B$1:$I$1,0),FALSE)</f>
        <v>0.8</v>
      </c>
      <c r="U3">
        <f>VLOOKUP($A3,'2024'!$B$2:$I$128,MATCH('Step 1'!$L$1,'2024'!$B$1:$I$1,0),FALSE)</f>
        <v>0.9</v>
      </c>
      <c r="V3">
        <f>VLOOKUP($A3,'Mortgage loans to total loans'!$A$2:$M$124,MATCH('Step 1'!V$2,'Mortgage loans to total loans'!$A$1:$M$1,0),FALSE)</f>
        <v>20.285052318117501</v>
      </c>
      <c r="W3">
        <f>VLOOKUP($A3,'Mortgage loans to total loans'!$A$2:$M$124,MATCH('Step 1'!W$2,'Mortgage loans to total loans'!$A$1:$M$1,0),FALSE)</f>
        <v>19.563202256718299</v>
      </c>
      <c r="X3">
        <f>VLOOKUP($A3,'Mortgage loans to total loans'!$A$2:$M$124,MATCH('Step 1'!X$2,'Mortgage loans to total loans'!$A$1:$M$1,0),FALSE)</f>
        <v>20.2866998914308</v>
      </c>
      <c r="Y3">
        <f>VLOOKUP($A3,'Mortgage loans to total loans'!$A$2:$M$124,MATCH('Step 1'!Y$2,'Mortgage loans to total loans'!$A$1:$M$1,0),FALSE)</f>
        <v>21.928418645486399</v>
      </c>
      <c r="Z3">
        <f>VLOOKUP($A3,'Mortgage loans to total loans'!$A$2:$M$124,MATCH('Step 1'!Z$2,'Mortgage loans to total loans'!$A$1:$M$1,0),FALSE)</f>
        <v>22.7379872398419</v>
      </c>
      <c r="AA3">
        <f>VLOOKUP($A3,'Mortgage loans to total loans'!$A$2:$M$124,MATCH('Step 1'!AA$2,'Mortgage loans to total loans'!$A$1:$M$1,0),FALSE)</f>
        <v>23.262753271649899</v>
      </c>
      <c r="AB3">
        <f>VLOOKUP($A3,'Mortgage loans to total loans'!$A$2:$M$124,MATCH('Step 1'!AB$2,'Mortgage loans to total loans'!$A$1:$M$1,0),FALSE)</f>
        <v>23.573034183572901</v>
      </c>
      <c r="AC3">
        <f>VLOOKUP($A3,'Mortgage loans to total loans'!$A$2:$M$124,MATCH('Step 1'!AC$2,'Mortgage loans to total loans'!$A$1:$M$1,0),FALSE)</f>
        <v>24.145173479960899</v>
      </c>
      <c r="AD3">
        <f>VLOOKUP($A3,'Mortgage loans to total loans'!$A$2:$M$124,MATCH('Step 1'!AD$2,'Mortgage loans to total loans'!$A$1:$M$1,0),FALSE)</f>
        <v>26.303603454632</v>
      </c>
      <c r="AE3">
        <f>VLOOKUP($A3,'Mortgage loans to total loans'!$A$2:$M$124,MATCH('Step 1'!AE$2,'Mortgage loans to total loans'!$A$1:$M$1,0),FALSE)</f>
        <v>26.037255890191702</v>
      </c>
    </row>
    <row r="4" spans="1:31" x14ac:dyDescent="0.45">
      <c r="A4" s="6" t="s">
        <v>57</v>
      </c>
      <c r="B4">
        <f>VLOOKUP($A4,'2015'!$B$2:$I$128,MATCH('Step 1'!$B$1,'2015'!$B$1:$I$1,0),FALSE)</f>
        <v>28.3</v>
      </c>
      <c r="C4">
        <f>VLOOKUP($A4,'2016'!$B$2:$I$128,MATCH('Step 1'!$B$1,'2016'!$B$1:$I$1,0),FALSE)</f>
        <v>27.7</v>
      </c>
      <c r="D4">
        <f>VLOOKUP($A4,'2017'!$B$2:$I$128,MATCH('Step 1'!$B$1,'2017'!$B$1:$I$1,0),FALSE)</f>
        <v>26.5</v>
      </c>
      <c r="E4">
        <f>VLOOKUP($A4,'2018'!$B$2:$I$128,MATCH('Step 1'!$B$1,'2018'!$B$1:$I$1,0),FALSE)</f>
        <v>23.8</v>
      </c>
      <c r="F4">
        <f>VLOOKUP($A4,'2019'!$B$2:$I$128,MATCH('Step 1'!$B$1,'2019'!$B$1:$I$1,0),FALSE)</f>
        <v>38.9</v>
      </c>
      <c r="G4">
        <f>VLOOKUP($A4,'2020'!$B$2:$I$128,MATCH('Step 1'!$B$1,'2020'!$B$1:$I$1,0),FALSE)</f>
        <v>51.9</v>
      </c>
      <c r="H4">
        <f>VLOOKUP($A4,'2021'!$B$2:$I$128,MATCH('Step 1'!$B$1,'2021'!$B$1:$I$1,0),FALSE)</f>
        <v>45</v>
      </c>
      <c r="I4">
        <f>VLOOKUP($A4,'2022'!$B$2:$I$128,MATCH('Step 1'!$B$1,'2022'!$B$1:$I$1,0),FALSE)</f>
        <v>45.6</v>
      </c>
      <c r="J4">
        <f>VLOOKUP($A4,'2023'!$B$2:$I$128,MATCH('Step 1'!$B$1,'2023'!$B$1:$I$1,0),FALSE)</f>
        <v>41.1</v>
      </c>
      <c r="K4">
        <f>VLOOKUP($A4,'2024'!$B$2:$I$128,MATCH('Step 1'!$B$1,'2024'!$B$1:$I$1,0),FALSE)</f>
        <v>33.9</v>
      </c>
      <c r="L4">
        <f>VLOOKUP($A4,'2015'!$B$2:$I$128,MATCH('Step 1'!$L$1,'2015'!$B$1:$I$1,0),FALSE)</f>
        <v>0.4</v>
      </c>
      <c r="M4">
        <f>VLOOKUP($A4,'2016'!$B$2:$I$128,MATCH('Step 1'!$L$1,'2016'!$B$1:$I$1,0),FALSE)</f>
        <v>0.4</v>
      </c>
      <c r="N4">
        <f>VLOOKUP($A4,'2017'!$B$2:$I$128,MATCH('Step 1'!$L$1,'2017'!$B$1:$I$1,0),FALSE)</f>
        <v>0.3</v>
      </c>
      <c r="O4">
        <f>VLOOKUP($A4,'2018'!$B$2:$I$128,MATCH('Step 1'!$L$1,'2018'!$B$1:$I$1,0),FALSE)</f>
        <v>0.3</v>
      </c>
      <c r="P4">
        <f>VLOOKUP($A4,'2019'!$B$2:$I$128,MATCH('Step 1'!$L$1,'2019'!$B$1:$I$1,0),FALSE)</f>
        <v>0.2</v>
      </c>
      <c r="Q4">
        <f>VLOOKUP($A4,'2020'!$B$2:$I$128,MATCH('Step 1'!$L$1,'2020'!$B$1:$I$1,0),FALSE)</f>
        <v>0.1</v>
      </c>
      <c r="R4">
        <f>VLOOKUP($A4,'2021'!$B$2:$I$128,MATCH('Step 1'!$L$1,'2021'!$B$1:$I$1,0),FALSE)</f>
        <v>0.1</v>
      </c>
      <c r="S4">
        <f>VLOOKUP($A4,'2022'!$B$2:$I$128,MATCH('Step 1'!$L$1,'2022'!$B$1:$I$1,0),FALSE)</f>
        <v>0.1</v>
      </c>
      <c r="T4">
        <f>VLOOKUP($A4,'2023'!$B$2:$I$128,MATCH('Step 1'!$L$1,'2023'!$B$1:$I$1,0),FALSE)</f>
        <v>0.1</v>
      </c>
      <c r="U4">
        <f>VLOOKUP($A4,'2024'!$B$2:$I$128,MATCH('Step 1'!$L$1,'2024'!$B$1:$I$1,0),FALSE)</f>
        <v>0.1</v>
      </c>
      <c r="V4">
        <f>VLOOKUP($A4,'Mortgage loans to total loans'!$A$2:$M$124,MATCH('Step 1'!V$2,'Mortgage loans to total loans'!$A$1:$M$1,0),FALSE)</f>
        <v>2.5510787915553799</v>
      </c>
      <c r="W4">
        <f>VLOOKUP($A4,'Mortgage loans to total loans'!$A$2:$M$124,MATCH('Step 1'!W$2,'Mortgage loans to total loans'!$A$1:$M$1,0),FALSE)</f>
        <v>2.53036259975624</v>
      </c>
      <c r="X4">
        <f>VLOOKUP($A4,'Mortgage loans to total loans'!$A$2:$M$124,MATCH('Step 1'!X$2,'Mortgage loans to total loans'!$A$1:$M$1,0),FALSE)</f>
        <v>5.2796833548919304</v>
      </c>
      <c r="Y4">
        <f>VLOOKUP($A4,'Mortgage loans to total loans'!$A$2:$M$124,MATCH('Step 1'!Y$2,'Mortgage loans to total loans'!$A$1:$M$1,0),FALSE)</f>
        <v>9.2388918617480904</v>
      </c>
      <c r="Z4">
        <f>VLOOKUP($A4,'Mortgage loans to total loans'!$A$2:$M$124,MATCH('Step 1'!Z$2,'Mortgage loans to total loans'!$A$1:$M$1,0),FALSE)</f>
        <v>10.8732384050791</v>
      </c>
      <c r="AA4">
        <f>VLOOKUP($A4,'Mortgage loans to total loans'!$A$2:$M$124,MATCH('Step 1'!AA$2,'Mortgage loans to total loans'!$A$1:$M$1,0),FALSE)</f>
        <v>10.4395142883732</v>
      </c>
      <c r="AB4">
        <f>VLOOKUP($A4,'Mortgage loans to total loans'!$A$2:$M$124,MATCH('Step 1'!AB$2,'Mortgage loans to total loans'!$A$1:$M$1,0),FALSE)</f>
        <v>10.274269670416601</v>
      </c>
      <c r="AC4">
        <f>VLOOKUP($A4,'Mortgage loans to total loans'!$A$2:$M$124,MATCH('Step 1'!AC$2,'Mortgage loans to total loans'!$A$1:$M$1,0),FALSE)</f>
        <v>10.5687457004645</v>
      </c>
      <c r="AD4">
        <f>VLOOKUP($A4,'Mortgage loans to total loans'!$A$2:$M$124,MATCH('Step 1'!AD$2,'Mortgage loans to total loans'!$A$1:$M$1,0),FALSE)</f>
        <v>10.029220048338599</v>
      </c>
      <c r="AE4">
        <f>VLOOKUP($A4,'Mortgage loans to total loans'!$A$2:$M$124,MATCH('Step 1'!AE$2,'Mortgage loans to total loans'!$A$1:$M$1,0),FALSE)</f>
        <v>10.029220048338599</v>
      </c>
    </row>
    <row r="5" spans="1:31" x14ac:dyDescent="0.45">
      <c r="A5" s="9" t="s">
        <v>54</v>
      </c>
      <c r="B5">
        <f>VLOOKUP($A5,'2015'!$B$2:$I$128,MATCH('Step 1'!$B$1,'2015'!$B$1:$I$1,0),FALSE)</f>
        <v>15.4</v>
      </c>
      <c r="C5">
        <f>VLOOKUP($A5,'2016'!$B$2:$I$128,MATCH('Step 1'!$B$1,'2016'!$B$1:$I$1,0),FALSE)</f>
        <v>17.2</v>
      </c>
      <c r="D5">
        <f>VLOOKUP($A5,'2017'!$B$2:$I$128,MATCH('Step 1'!$B$1,'2017'!$B$1:$I$1,0),FALSE)</f>
        <v>15.9</v>
      </c>
      <c r="E5">
        <f>VLOOKUP($A5,'2018'!$B$2:$I$128,MATCH('Step 1'!$B$1,'2018'!$B$1:$I$1,0),FALSE)</f>
        <v>15</v>
      </c>
      <c r="F5">
        <f>VLOOKUP($A5,'2019'!$B$2:$I$128,MATCH('Step 1'!$B$1,'2019'!$B$1:$I$1,0),FALSE)</f>
        <v>15.7</v>
      </c>
      <c r="G5">
        <f>VLOOKUP($A5,'2020'!$B$2:$I$128,MATCH('Step 1'!$B$1,'2020'!$B$1:$I$1,0),FALSE)</f>
        <v>17.100000000000001</v>
      </c>
      <c r="H5">
        <f>VLOOKUP($A5,'2021'!$B$2:$I$128,MATCH('Step 1'!$B$1,'2021'!$B$1:$I$1,0),FALSE)</f>
        <v>19.8</v>
      </c>
      <c r="I5">
        <f>VLOOKUP($A5,'2022'!$B$2:$I$128,MATCH('Step 1'!$B$1,'2022'!$B$1:$I$1,0),FALSE)</f>
        <v>20.8</v>
      </c>
      <c r="J5">
        <f>VLOOKUP($A5,'2023'!$B$2:$I$128,MATCH('Step 1'!$B$1,'2023'!$B$1:$I$1,0),FALSE)</f>
        <v>11.8</v>
      </c>
      <c r="K5">
        <f>VLOOKUP($A5,'2024'!$B$2:$I$128,MATCH('Step 1'!$B$1,'2024'!$B$1:$I$1,0),FALSE)</f>
        <v>15.9</v>
      </c>
      <c r="L5">
        <f>VLOOKUP($A5,'2015'!$B$2:$I$128,MATCH('Step 1'!$L$1,'2015'!$B$1:$I$1,0),FALSE)</f>
        <v>0.5</v>
      </c>
      <c r="M5">
        <f>VLOOKUP($A5,'2016'!$B$2:$I$128,MATCH('Step 1'!$L$1,'2016'!$B$1:$I$1,0),FALSE)</f>
        <v>0.3</v>
      </c>
      <c r="N5">
        <f>VLOOKUP($A5,'2017'!$B$2:$I$128,MATCH('Step 1'!$L$1,'2017'!$B$1:$I$1,0),FALSE)</f>
        <v>0.5</v>
      </c>
      <c r="O5">
        <f>VLOOKUP($A5,'2018'!$B$2:$I$128,MATCH('Step 1'!$L$1,'2018'!$B$1:$I$1,0),FALSE)</f>
        <v>0.5</v>
      </c>
      <c r="P5">
        <f>VLOOKUP($A5,'2019'!$B$2:$I$128,MATCH('Step 1'!$L$1,'2019'!$B$1:$I$1,0),FALSE)</f>
        <v>0.5</v>
      </c>
      <c r="Q5">
        <f>VLOOKUP($A5,'2020'!$B$2:$I$128,MATCH('Step 1'!$L$1,'2020'!$B$1:$I$1,0),FALSE)</f>
        <v>0.5</v>
      </c>
      <c r="R5">
        <f>VLOOKUP($A5,'2021'!$B$2:$I$128,MATCH('Step 1'!$L$1,'2021'!$B$1:$I$1,0),FALSE)</f>
        <v>0.4</v>
      </c>
      <c r="S5">
        <f>VLOOKUP($A5,'2022'!$B$2:$I$128,MATCH('Step 1'!$L$1,'2022'!$B$1:$I$1,0),FALSE)</f>
        <v>0.5</v>
      </c>
      <c r="T5">
        <f>VLOOKUP($A5,'2023'!$B$2:$I$128,MATCH('Step 1'!$L$1,'2023'!$B$1:$I$1,0),FALSE)</f>
        <v>0.4</v>
      </c>
      <c r="U5">
        <f>VLOOKUP($A5,'2024'!$B$2:$I$128,MATCH('Step 1'!$L$1,'2024'!$B$1:$I$1,0),FALSE)</f>
        <v>0.4</v>
      </c>
      <c r="V5">
        <f>VLOOKUP($A5,'Mortgage loans to total loans'!$A$2:$M$124,MATCH('Step 1'!V$2,'Mortgage loans to total loans'!$A$1:$M$1,0),FALSE)</f>
        <v>8.5705282439046897</v>
      </c>
      <c r="W5">
        <f>VLOOKUP($A5,'Mortgage loans to total loans'!$A$2:$M$124,MATCH('Step 1'!W$2,'Mortgage loans to total loans'!$A$1:$M$1,0),FALSE)</f>
        <v>7.6140243831909702</v>
      </c>
      <c r="X5">
        <f>VLOOKUP($A5,'Mortgage loans to total loans'!$A$2:$M$124,MATCH('Step 1'!X$2,'Mortgage loans to total loans'!$A$1:$M$1,0),FALSE)</f>
        <v>7.8090089870933204</v>
      </c>
      <c r="Y5">
        <f>VLOOKUP($A5,'Mortgage loans to total loans'!$A$2:$M$124,MATCH('Step 1'!Y$2,'Mortgage loans to total loans'!$A$1:$M$1,0),FALSE)</f>
        <v>8.2898831640887192</v>
      </c>
      <c r="Z5">
        <f>VLOOKUP($A5,'Mortgage loans to total loans'!$A$2:$M$124,MATCH('Step 1'!Z$2,'Mortgage loans to total loans'!$A$1:$M$1,0),FALSE)</f>
        <v>9.8800316202220309</v>
      </c>
      <c r="AA5">
        <f>VLOOKUP($A5,'Mortgage loans to total loans'!$A$2:$M$124,MATCH('Step 1'!AA$2,'Mortgage loans to total loans'!$A$1:$M$1,0),FALSE)</f>
        <v>11.593470744596001</v>
      </c>
      <c r="AB5">
        <f>VLOOKUP($A5,'Mortgage loans to total loans'!$A$2:$M$124,MATCH('Step 1'!AB$2,'Mortgage loans to total loans'!$A$1:$M$1,0),FALSE)</f>
        <v>15.718986520546</v>
      </c>
      <c r="AC5">
        <f>VLOOKUP($A5,'Mortgage loans to total loans'!$A$2:$M$124,MATCH('Step 1'!AC$2,'Mortgage loans to total loans'!$A$1:$M$1,0),FALSE)</f>
        <v>17.410633877385301</v>
      </c>
      <c r="AD5">
        <f>VLOOKUP($A5,'Mortgage loans to total loans'!$A$2:$M$124,MATCH('Step 1'!AD$2,'Mortgage loans to total loans'!$A$1:$M$1,0),FALSE)</f>
        <v>18.63678963832</v>
      </c>
      <c r="AE5">
        <f>VLOOKUP($A5,'Mortgage loans to total loans'!$A$2:$M$124,MATCH('Step 1'!AE$2,'Mortgage loans to total loans'!$A$1:$M$1,0),FALSE)</f>
        <v>18.63678963832</v>
      </c>
    </row>
    <row r="6" spans="1:31" x14ac:dyDescent="0.45">
      <c r="A6" s="9" t="s">
        <v>98</v>
      </c>
      <c r="B6">
        <f>VLOOKUP($A6,'2015'!$B$2:$I$128,MATCH('Step 1'!$B$1,'2015'!$B$1:$I$1,0),FALSE)</f>
        <v>23.5</v>
      </c>
      <c r="C6">
        <f>VLOOKUP($A6,'2016'!$B$2:$I$128,MATCH('Step 1'!$B$1,'2016'!$B$1:$I$1,0),FALSE)</f>
        <v>22.9</v>
      </c>
      <c r="D6">
        <f>VLOOKUP($A6,'2017'!$B$2:$I$128,MATCH('Step 1'!$B$1,'2017'!$B$1:$I$1,0),FALSE)</f>
        <v>20.399999999999999</v>
      </c>
      <c r="E6">
        <f>VLOOKUP($A6,'2018'!$B$2:$I$128,MATCH('Step 1'!$B$1,'2018'!$B$1:$I$1,0),FALSE)</f>
        <v>20.100000000000001</v>
      </c>
      <c r="F6">
        <f>VLOOKUP($A6,'2019'!$B$2:$I$128,MATCH('Step 1'!$B$1,'2019'!$B$1:$I$1,0),FALSE)</f>
        <v>21.7</v>
      </c>
      <c r="G6">
        <f>VLOOKUP($A6,'2020'!$B$2:$I$128,MATCH('Step 1'!$B$1,'2020'!$B$1:$I$1,0),FALSE)</f>
        <v>22.4</v>
      </c>
      <c r="H6">
        <f>VLOOKUP($A6,'2021'!$B$2:$I$128,MATCH('Step 1'!$B$1,'2021'!$B$1:$I$1,0),FALSE)</f>
        <v>23.3</v>
      </c>
      <c r="I6">
        <f>VLOOKUP($A6,'2022'!$B$2:$I$128,MATCH('Step 1'!$B$1,'2022'!$B$1:$I$1,0),FALSE)</f>
        <v>24.4</v>
      </c>
      <c r="J6">
        <f>VLOOKUP($A6,'2023'!$B$2:$I$128,MATCH('Step 1'!$B$1,'2023'!$B$1:$I$1,0),FALSE)</f>
        <v>21.8</v>
      </c>
      <c r="K6">
        <f>VLOOKUP($A6,'2024'!$B$2:$I$128,MATCH('Step 1'!$B$1,'2024'!$B$1:$I$1,0),FALSE)</f>
        <v>26.7</v>
      </c>
      <c r="L6">
        <f>VLOOKUP($A6,'2015'!$B$2:$I$128,MATCH('Step 1'!$L$1,'2015'!$B$1:$I$1,0),FALSE)</f>
        <v>1.6</v>
      </c>
      <c r="M6">
        <f>VLOOKUP($A6,'2016'!$B$2:$I$128,MATCH('Step 1'!$L$1,'2016'!$B$1:$I$1,0),FALSE)</f>
        <v>1.5</v>
      </c>
      <c r="N6">
        <f>VLOOKUP($A6,'2017'!$B$2:$I$128,MATCH('Step 1'!$L$1,'2017'!$B$1:$I$1,0),FALSE)</f>
        <v>1.4</v>
      </c>
      <c r="O6">
        <f>VLOOKUP($A6,'2018'!$B$2:$I$128,MATCH('Step 1'!$L$1,'2018'!$B$1:$I$1,0),FALSE)</f>
        <v>1.8</v>
      </c>
      <c r="P6">
        <f>VLOOKUP($A6,'2019'!$B$2:$I$128,MATCH('Step 1'!$L$1,'2019'!$B$1:$I$1,0),FALSE)</f>
        <v>1.7</v>
      </c>
      <c r="Q6">
        <f>VLOOKUP($A6,'2020'!$B$2:$I$128,MATCH('Step 1'!$L$1,'2020'!$B$1:$I$1,0),FALSE)</f>
        <v>1.8</v>
      </c>
      <c r="R6">
        <f>VLOOKUP($A6,'2021'!$B$2:$I$128,MATCH('Step 1'!$L$1,'2021'!$B$1:$I$1,0),FALSE)</f>
        <v>1.9</v>
      </c>
      <c r="S6">
        <f>VLOOKUP($A6,'2022'!$B$2:$I$128,MATCH('Step 1'!$L$1,'2022'!$B$1:$I$1,0),FALSE)</f>
        <v>2</v>
      </c>
      <c r="T6">
        <f>VLOOKUP($A6,'2023'!$B$2:$I$128,MATCH('Step 1'!$L$1,'2023'!$B$1:$I$1,0),FALSE)</f>
        <v>1.8</v>
      </c>
      <c r="U6">
        <f>VLOOKUP($A6,'2024'!$B$2:$I$128,MATCH('Step 1'!$L$1,'2024'!$B$1:$I$1,0),FALSE)</f>
        <v>1</v>
      </c>
      <c r="V6">
        <f>VLOOKUP($A6,'Mortgage loans to total loans'!$A$2:$M$124,MATCH('Step 1'!V$2,'Mortgage loans to total loans'!$A$1:$M$1,0),FALSE)</f>
        <v>62.199850087641501</v>
      </c>
      <c r="W6">
        <f>VLOOKUP($A6,'Mortgage loans to total loans'!$A$2:$M$124,MATCH('Step 1'!W$2,'Mortgage loans to total loans'!$A$1:$M$1,0),FALSE)</f>
        <v>63.0783327615068</v>
      </c>
      <c r="X6">
        <f>VLOOKUP($A6,'Mortgage loans to total loans'!$A$2:$M$124,MATCH('Step 1'!X$2,'Mortgage loans to total loans'!$A$1:$M$1,0),FALSE)</f>
        <v>63.678358807267003</v>
      </c>
      <c r="Y6">
        <f>VLOOKUP($A6,'Mortgage loans to total loans'!$A$2:$M$124,MATCH('Step 1'!Y$2,'Mortgage loans to total loans'!$A$1:$M$1,0),FALSE)</f>
        <v>63.3031704752457</v>
      </c>
      <c r="Z6">
        <f>VLOOKUP($A6,'Mortgage loans to total loans'!$A$2:$M$124,MATCH('Step 1'!Z$2,'Mortgage loans to total loans'!$A$1:$M$1,0),FALSE)</f>
        <v>63.7525196187961</v>
      </c>
      <c r="AA6">
        <f>VLOOKUP($A6,'Mortgage loans to total loans'!$A$2:$M$124,MATCH('Step 1'!AA$2,'Mortgage loans to total loans'!$A$1:$M$1,0),FALSE)</f>
        <v>65.663177867398502</v>
      </c>
      <c r="AB6">
        <f>VLOOKUP($A6,'Mortgage loans to total loans'!$A$2:$M$124,MATCH('Step 1'!AB$2,'Mortgage loans to total loans'!$A$1:$M$1,0),FALSE)</f>
        <v>65.842872389754504</v>
      </c>
      <c r="AC6">
        <f>VLOOKUP($A6,'Mortgage loans to total loans'!$A$2:$M$124,MATCH('Step 1'!AC$2,'Mortgage loans to total loans'!$A$1:$M$1,0),FALSE)</f>
        <v>65.115148958953696</v>
      </c>
      <c r="AD6">
        <f>VLOOKUP($A6,'Mortgage loans to total loans'!$A$2:$M$124,MATCH('Step 1'!AD$2,'Mortgage loans to total loans'!$A$1:$M$1,0),FALSE)</f>
        <v>65.770312130607493</v>
      </c>
      <c r="AE6">
        <f>VLOOKUP($A6,'Mortgage loans to total loans'!$A$2:$M$124,MATCH('Step 1'!AE$2,'Mortgage loans to total loans'!$A$1:$M$1,0),FALSE)</f>
        <v>65.770312130607493</v>
      </c>
    </row>
    <row r="7" spans="1:31" x14ac:dyDescent="0.45">
      <c r="A7" s="9" t="s">
        <v>80</v>
      </c>
      <c r="B7">
        <f>VLOOKUP($A7,'2015'!$B$2:$I$128,MATCH('Step 1'!$B$1,'2015'!$B$1:$I$1,0),FALSE)</f>
        <v>28.7</v>
      </c>
      <c r="C7">
        <f>VLOOKUP($A7,'2016'!$B$2:$I$128,MATCH('Step 1'!$B$1,'2016'!$B$1:$I$1,0),FALSE)</f>
        <v>27.5</v>
      </c>
      <c r="D7">
        <f>VLOOKUP($A7,'2017'!$B$2:$I$128,MATCH('Step 1'!$B$1,'2017'!$B$1:$I$1,0),FALSE)</f>
        <v>27.5</v>
      </c>
      <c r="E7">
        <f>VLOOKUP($A7,'2018'!$B$2:$I$128,MATCH('Step 1'!$B$1,'2018'!$B$1:$I$1,0),FALSE)</f>
        <v>27.8</v>
      </c>
      <c r="F7">
        <f>VLOOKUP($A7,'2019'!$B$2:$I$128,MATCH('Step 1'!$B$1,'2019'!$B$1:$I$1,0),FALSE)</f>
        <v>29.1</v>
      </c>
      <c r="G7">
        <f>VLOOKUP($A7,'2020'!$B$2:$I$128,MATCH('Step 1'!$B$1,'2020'!$B$1:$I$1,0),FALSE)</f>
        <v>30.5</v>
      </c>
      <c r="H7">
        <f>VLOOKUP($A7,'2021'!$B$2:$I$128,MATCH('Step 1'!$B$1,'2021'!$B$1:$I$1,0),FALSE)</f>
        <v>31.7</v>
      </c>
      <c r="I7">
        <f>VLOOKUP($A7,'2022'!$B$2:$I$128,MATCH('Step 1'!$B$1,'2022'!$B$1:$I$1,0),FALSE)</f>
        <v>31.7</v>
      </c>
      <c r="J7">
        <f>VLOOKUP($A7,'2023'!$B$2:$I$128,MATCH('Step 1'!$B$1,'2023'!$B$1:$I$1,0),FALSE)</f>
        <v>34</v>
      </c>
      <c r="K7">
        <f>VLOOKUP($A7,'2024'!$B$2:$I$128,MATCH('Step 1'!$B$1,'2024'!$B$1:$I$1,0),FALSE)</f>
        <v>32.700000000000003</v>
      </c>
      <c r="L7">
        <f>VLOOKUP($A7,'2015'!$B$2:$I$128,MATCH('Step 1'!$L$1,'2015'!$B$1:$I$1,0),FALSE)</f>
        <v>1.6</v>
      </c>
      <c r="M7">
        <f>VLOOKUP($A7,'2016'!$B$2:$I$128,MATCH('Step 1'!$L$1,'2016'!$B$1:$I$1,0),FALSE)</f>
        <v>1.7</v>
      </c>
      <c r="N7">
        <f>VLOOKUP($A7,'2017'!$B$2:$I$128,MATCH('Step 1'!$L$1,'2017'!$B$1:$I$1,0),FALSE)</f>
        <v>1.7</v>
      </c>
      <c r="O7">
        <f>VLOOKUP($A7,'2018'!$B$2:$I$128,MATCH('Step 1'!$L$1,'2018'!$B$1:$I$1,0),FALSE)</f>
        <v>1.7</v>
      </c>
      <c r="P7">
        <f>VLOOKUP($A7,'2019'!$B$2:$I$128,MATCH('Step 1'!$L$1,'2019'!$B$1:$I$1,0),FALSE)</f>
        <v>1.6</v>
      </c>
      <c r="Q7">
        <f>VLOOKUP($A7,'2020'!$B$2:$I$128,MATCH('Step 1'!$L$1,'2020'!$B$1:$I$1,0),FALSE)</f>
        <v>1.5</v>
      </c>
      <c r="R7">
        <f>VLOOKUP($A7,'2021'!$B$2:$I$128,MATCH('Step 1'!$L$1,'2021'!$B$1:$I$1,0),FALSE)</f>
        <v>1.6</v>
      </c>
      <c r="S7">
        <f>VLOOKUP($A7,'2022'!$B$2:$I$128,MATCH('Step 1'!$L$1,'2022'!$B$1:$I$1,0),FALSE)</f>
        <v>1.5</v>
      </c>
      <c r="T7">
        <f>VLOOKUP($A7,'2023'!$B$2:$I$128,MATCH('Step 1'!$L$1,'2023'!$B$1:$I$1,0),FALSE)</f>
        <v>1.6</v>
      </c>
      <c r="U7">
        <f>VLOOKUP($A7,'2024'!$B$2:$I$128,MATCH('Step 1'!$L$1,'2024'!$B$1:$I$1,0),FALSE)</f>
        <v>1.3</v>
      </c>
      <c r="V7">
        <f>VLOOKUP($A7,'Mortgage loans to total loans'!$A$2:$M$124,MATCH('Step 1'!V$2,'Mortgage loans to total loans'!$A$1:$M$1,0),FALSE)</f>
        <v>19.4704036348081</v>
      </c>
      <c r="W7">
        <f>VLOOKUP($A7,'Mortgage loans to total loans'!$A$2:$M$124,MATCH('Step 1'!W$2,'Mortgage loans to total loans'!$A$1:$M$1,0),FALSE)</f>
        <v>20.637054053783402</v>
      </c>
      <c r="X7">
        <f>VLOOKUP($A7,'Mortgage loans to total loans'!$A$2:$M$124,MATCH('Step 1'!X$2,'Mortgage loans to total loans'!$A$1:$M$1,0),FALSE)</f>
        <v>20.4497459827369</v>
      </c>
      <c r="Y7">
        <f>VLOOKUP($A7,'Mortgage loans to total loans'!$A$2:$M$124,MATCH('Step 1'!Y$2,'Mortgage loans to total loans'!$A$1:$M$1,0),FALSE)</f>
        <v>17.176545904627002</v>
      </c>
      <c r="Z7">
        <f>VLOOKUP($A7,'Mortgage loans to total loans'!$A$2:$M$124,MATCH('Step 1'!Z$2,'Mortgage loans to total loans'!$A$1:$M$1,0),FALSE)</f>
        <v>17.176617461073999</v>
      </c>
      <c r="AA7">
        <f>VLOOKUP($A7,'Mortgage loans to total loans'!$A$2:$M$124,MATCH('Step 1'!AA$2,'Mortgage loans to total loans'!$A$1:$M$1,0),FALSE)</f>
        <v>19.330656327643901</v>
      </c>
      <c r="AB7">
        <f>VLOOKUP($A7,'Mortgage loans to total loans'!$A$2:$M$124,MATCH('Step 1'!AB$2,'Mortgage loans to total loans'!$A$1:$M$1,0),FALSE)</f>
        <v>18.943519538284299</v>
      </c>
      <c r="AC7">
        <f>VLOOKUP($A7,'Mortgage loans to total loans'!$A$2:$M$124,MATCH('Step 1'!AC$2,'Mortgage loans to total loans'!$A$1:$M$1,0),FALSE)</f>
        <v>19.3798289033599</v>
      </c>
      <c r="AD7">
        <f>VLOOKUP($A7,'Mortgage loans to total loans'!$A$2:$M$124,MATCH('Step 1'!AD$2,'Mortgage loans to total loans'!$A$1:$M$1,0),FALSE)</f>
        <v>19.756284565827599</v>
      </c>
      <c r="AE7">
        <f>VLOOKUP($A7,'Mortgage loans to total loans'!$A$2:$M$124,MATCH('Step 1'!AE$2,'Mortgage loans to total loans'!$A$1:$M$1,0),FALSE)</f>
        <v>19.756284565827599</v>
      </c>
    </row>
    <row r="8" spans="1:31" x14ac:dyDescent="0.45">
      <c r="A8" s="9" t="s">
        <v>34</v>
      </c>
      <c r="B8">
        <f>VLOOKUP($A8,'2015'!$B$2:$I$128,MATCH('Step 1'!$B$1,'2015'!$B$1:$I$1,0),FALSE)</f>
        <v>16.3</v>
      </c>
      <c r="C8">
        <f>VLOOKUP($A8,'2016'!$B$2:$I$128,MATCH('Step 1'!$B$1,'2016'!$B$1:$I$1,0),FALSE)</f>
        <v>17.8</v>
      </c>
      <c r="D8">
        <f>VLOOKUP($A8,'2017'!$B$2:$I$128,MATCH('Step 1'!$B$1,'2017'!$B$1:$I$1,0),FALSE)</f>
        <v>18.3</v>
      </c>
      <c r="E8">
        <f>VLOOKUP($A8,'2018'!$B$2:$I$128,MATCH('Step 1'!$B$1,'2018'!$B$1:$I$1,0),FALSE)</f>
        <v>18.7</v>
      </c>
      <c r="F8">
        <f>VLOOKUP($A8,'2019'!$B$2:$I$128,MATCH('Step 1'!$B$1,'2019'!$B$1:$I$1,0),FALSE)</f>
        <v>19.899999999999999</v>
      </c>
      <c r="G8">
        <f>VLOOKUP($A8,'2020'!$B$2:$I$128,MATCH('Step 1'!$B$1,'2020'!$B$1:$I$1,0),FALSE)</f>
        <v>19</v>
      </c>
      <c r="H8">
        <f>VLOOKUP($A8,'2021'!$B$2:$I$128,MATCH('Step 1'!$B$1,'2021'!$B$1:$I$1,0),FALSE)</f>
        <v>20.7</v>
      </c>
      <c r="I8">
        <f>VLOOKUP($A8,'2022'!$B$2:$I$128,MATCH('Step 1'!$B$1,'2022'!$B$1:$I$1,0),FALSE)</f>
        <v>23.5</v>
      </c>
      <c r="J8">
        <f>VLOOKUP($A8,'2023'!$B$2:$I$128,MATCH('Step 1'!$B$1,'2023'!$B$1:$I$1,0),FALSE)</f>
        <v>21.1</v>
      </c>
      <c r="K8">
        <f>VLOOKUP($A8,'2024'!$B$2:$I$128,MATCH('Step 1'!$B$1,'2024'!$B$1:$I$1,0),FALSE)</f>
        <v>19</v>
      </c>
      <c r="L8">
        <f>VLOOKUP($A8,'2015'!$B$2:$I$128,MATCH('Step 1'!$L$1,'2015'!$B$1:$I$1,0),FALSE)</f>
        <v>0.5</v>
      </c>
      <c r="M8">
        <f>VLOOKUP($A8,'2016'!$B$2:$I$128,MATCH('Step 1'!$L$1,'2016'!$B$1:$I$1,0),FALSE)</f>
        <v>0.5</v>
      </c>
      <c r="N8">
        <f>VLOOKUP($A8,'2017'!$B$2:$I$128,MATCH('Step 1'!$L$1,'2017'!$B$1:$I$1,0),FALSE)</f>
        <v>0.4</v>
      </c>
      <c r="O8">
        <f>VLOOKUP($A8,'2018'!$B$2:$I$128,MATCH('Step 1'!$L$1,'2018'!$B$1:$I$1,0),FALSE)</f>
        <v>0.4</v>
      </c>
      <c r="P8">
        <f>VLOOKUP($A8,'2019'!$B$2:$I$128,MATCH('Step 1'!$L$1,'2019'!$B$1:$I$1,0),FALSE)</f>
        <v>0.6</v>
      </c>
      <c r="Q8">
        <f>VLOOKUP($A8,'2020'!$B$2:$I$128,MATCH('Step 1'!$L$1,'2020'!$B$1:$I$1,0),FALSE)</f>
        <v>0.6</v>
      </c>
      <c r="R8">
        <f>VLOOKUP($A8,'2021'!$B$2:$I$128,MATCH('Step 1'!$L$1,'2021'!$B$1:$I$1,0),FALSE)</f>
        <v>0.6</v>
      </c>
      <c r="S8">
        <f>VLOOKUP($A8,'2022'!$B$2:$I$128,MATCH('Step 1'!$L$1,'2022'!$B$1:$I$1,0),FALSE)</f>
        <v>0.5</v>
      </c>
      <c r="T8">
        <f>VLOOKUP($A8,'2023'!$B$2:$I$128,MATCH('Step 1'!$L$1,'2023'!$B$1:$I$1,0),FALSE)</f>
        <v>0.6</v>
      </c>
      <c r="U8">
        <f>VLOOKUP($A8,'2024'!$B$2:$I$128,MATCH('Step 1'!$L$1,'2024'!$B$1:$I$1,0),FALSE)</f>
        <v>0.6</v>
      </c>
      <c r="V8">
        <f>VLOOKUP($A8,'Mortgage loans to total loans'!$A$2:$M$124,MATCH('Step 1'!V$2,'Mortgage loans to total loans'!$A$1:$M$1,0),FALSE)</f>
        <v>0</v>
      </c>
      <c r="W8">
        <f>VLOOKUP($A8,'Mortgage loans to total loans'!$A$2:$M$124,MATCH('Step 1'!W$2,'Mortgage loans to total loans'!$A$1:$M$1,0),FALSE)</f>
        <v>0</v>
      </c>
      <c r="X8">
        <f>VLOOKUP($A8,'Mortgage loans to total loans'!$A$2:$M$124,MATCH('Step 1'!X$2,'Mortgage loans to total loans'!$A$1:$M$1,0),FALSE)</f>
        <v>0</v>
      </c>
      <c r="Y8">
        <f>VLOOKUP($A8,'Mortgage loans to total loans'!$A$2:$M$124,MATCH('Step 1'!Y$2,'Mortgage loans to total loans'!$A$1:$M$1,0),FALSE)</f>
        <v>0</v>
      </c>
      <c r="Z8">
        <f>VLOOKUP($A8,'Mortgage loans to total loans'!$A$2:$M$124,MATCH('Step 1'!Z$2,'Mortgage loans to total loans'!$A$1:$M$1,0),FALSE)</f>
        <v>0</v>
      </c>
      <c r="AA8">
        <f>VLOOKUP($A8,'Mortgage loans to total loans'!$A$2:$M$124,MATCH('Step 1'!AA$2,'Mortgage loans to total loans'!$A$1:$M$1,0),FALSE)</f>
        <v>0</v>
      </c>
      <c r="AB8">
        <f>VLOOKUP($A8,'Mortgage loans to total loans'!$A$2:$M$124,MATCH('Step 1'!AB$2,'Mortgage loans to total loans'!$A$1:$M$1,0),FALSE)</f>
        <v>0</v>
      </c>
      <c r="AC8">
        <f>VLOOKUP($A8,'Mortgage loans to total loans'!$A$2:$M$124,MATCH('Step 1'!AC$2,'Mortgage loans to total loans'!$A$1:$M$1,0),FALSE)</f>
        <v>10.2563712517094</v>
      </c>
      <c r="AD8">
        <f>VLOOKUP($A8,'Mortgage loans to total loans'!$A$2:$M$124,MATCH('Step 1'!AD$2,'Mortgage loans to total loans'!$A$1:$M$1,0),FALSE)</f>
        <v>11.2288915748001</v>
      </c>
      <c r="AE8">
        <f>VLOOKUP($A8,'Mortgage loans to total loans'!$A$2:$M$124,MATCH('Step 1'!AE$2,'Mortgage loans to total loans'!$A$1:$M$1,0),FALSE)</f>
        <v>11.2288915748001</v>
      </c>
    </row>
    <row r="9" spans="1:31" x14ac:dyDescent="0.45">
      <c r="A9" s="9" t="s">
        <v>70</v>
      </c>
      <c r="B9">
        <f>VLOOKUP($A9,'2015'!$B$2:$I$128,MATCH('Step 1'!$B$1,'2015'!$B$1:$I$1,0),FALSE)</f>
        <v>30.3</v>
      </c>
      <c r="C9">
        <f>VLOOKUP($A9,'2016'!$B$2:$I$128,MATCH('Step 1'!$B$1,'2016'!$B$1:$I$1,0),FALSE)</f>
        <v>24.1</v>
      </c>
      <c r="D9">
        <f>VLOOKUP($A9,'2017'!$B$2:$I$128,MATCH('Step 1'!$B$1,'2017'!$B$1:$I$1,0),FALSE)</f>
        <v>30.8</v>
      </c>
      <c r="E9">
        <f>VLOOKUP($A9,'2018'!$B$2:$I$128,MATCH('Step 1'!$B$1,'2018'!$B$1:$I$1,0),FALSE)</f>
        <v>26.1</v>
      </c>
      <c r="F9">
        <f>VLOOKUP($A9,'2019'!$B$2:$I$128,MATCH('Step 1'!$B$1,'2019'!$B$1:$I$1,0),FALSE)</f>
        <v>30</v>
      </c>
      <c r="G9">
        <f>VLOOKUP($A9,'2020'!$B$2:$I$128,MATCH('Step 1'!$B$1,'2020'!$B$1:$I$1,0),FALSE)</f>
        <v>34.4</v>
      </c>
      <c r="H9">
        <f>VLOOKUP($A9,'2021'!$B$2:$I$128,MATCH('Step 1'!$B$1,'2021'!$B$1:$I$1,0),FALSE)</f>
        <v>30.7</v>
      </c>
      <c r="I9">
        <f>VLOOKUP($A9,'2022'!$B$2:$I$128,MATCH('Step 1'!$B$1,'2022'!$B$1:$I$1,0),FALSE)</f>
        <v>32.6</v>
      </c>
      <c r="J9">
        <f>VLOOKUP($A9,'2023'!$B$2:$I$128,MATCH('Step 1'!$B$1,'2023'!$B$1:$I$1,0),FALSE)</f>
        <v>31.3</v>
      </c>
      <c r="K9">
        <f>VLOOKUP($A9,'2024'!$B$2:$I$128,MATCH('Step 1'!$B$1,'2024'!$B$1:$I$1,0),FALSE)</f>
        <v>32.6</v>
      </c>
      <c r="L9">
        <f>VLOOKUP($A9,'2015'!$B$2:$I$128,MATCH('Step 1'!$L$1,'2015'!$B$1:$I$1,0),FALSE)</f>
        <v>0.6</v>
      </c>
      <c r="M9">
        <f>VLOOKUP($A9,'2016'!$B$2:$I$128,MATCH('Step 1'!$L$1,'2016'!$B$1:$I$1,0),FALSE)</f>
        <v>0.7</v>
      </c>
      <c r="N9">
        <f>VLOOKUP($A9,'2017'!$B$2:$I$128,MATCH('Step 1'!$L$1,'2017'!$B$1:$I$1,0),FALSE)</f>
        <v>0.6</v>
      </c>
      <c r="O9">
        <f>VLOOKUP($A9,'2018'!$B$2:$I$128,MATCH('Step 1'!$L$1,'2018'!$B$1:$I$1,0),FALSE)</f>
        <v>0.6</v>
      </c>
      <c r="P9">
        <f>VLOOKUP($A9,'2019'!$B$2:$I$128,MATCH('Step 1'!$L$1,'2019'!$B$1:$I$1,0),FALSE)</f>
        <v>0.7</v>
      </c>
      <c r="Q9">
        <f>VLOOKUP($A9,'2020'!$B$2:$I$128,MATCH('Step 1'!$L$1,'2020'!$B$1:$I$1,0),FALSE)</f>
        <v>0.6</v>
      </c>
      <c r="R9">
        <f>VLOOKUP($A9,'2021'!$B$2:$I$128,MATCH('Step 1'!$L$1,'2021'!$B$1:$I$1,0),FALSE)</f>
        <v>0.6</v>
      </c>
      <c r="S9">
        <f>VLOOKUP($A9,'2022'!$B$2:$I$128,MATCH('Step 1'!$L$1,'2022'!$B$1:$I$1,0),FALSE)</f>
        <v>0.7</v>
      </c>
      <c r="T9">
        <f>VLOOKUP($A9,'2023'!$B$2:$I$128,MATCH('Step 1'!$L$1,'2023'!$B$1:$I$1,0),FALSE)</f>
        <v>0.7</v>
      </c>
      <c r="U9">
        <f>VLOOKUP($A9,'2024'!$B$2:$I$128,MATCH('Step 1'!$L$1,'2024'!$B$1:$I$1,0),FALSE)</f>
        <v>0.7</v>
      </c>
      <c r="V9">
        <f>VLOOKUP($A9,'Mortgage loans to total loans'!$A$2:$M$124,MATCH('Step 1'!V$2,'Mortgage loans to total loans'!$A$1:$M$1,0),FALSE)</f>
        <v>2.6020602643140598</v>
      </c>
      <c r="W9">
        <f>VLOOKUP($A9,'Mortgage loans to total loans'!$A$2:$M$124,MATCH('Step 1'!W$2,'Mortgage loans to total loans'!$A$1:$M$1,0),FALSE)</f>
        <v>2.7762357712810499</v>
      </c>
      <c r="X9">
        <f>VLOOKUP($A9,'Mortgage loans to total loans'!$A$2:$M$124,MATCH('Step 1'!X$2,'Mortgage loans to total loans'!$A$1:$M$1,0),FALSE)</f>
        <v>2.7389330100823801</v>
      </c>
      <c r="Y9">
        <f>VLOOKUP($A9,'Mortgage loans to total loans'!$A$2:$M$124,MATCH('Step 1'!Y$2,'Mortgage loans to total loans'!$A$1:$M$1,0),FALSE)</f>
        <v>2.54331444162607</v>
      </c>
      <c r="Z9">
        <f>VLOOKUP($A9,'Mortgage loans to total loans'!$A$2:$M$124,MATCH('Step 1'!Z$2,'Mortgage loans to total loans'!$A$1:$M$1,0),FALSE)</f>
        <v>2.4437696038915502</v>
      </c>
      <c r="AA9">
        <f>VLOOKUP($A9,'Mortgage loans to total loans'!$A$2:$M$124,MATCH('Step 1'!AA$2,'Mortgage loans to total loans'!$A$1:$M$1,0),FALSE)</f>
        <v>2.4886325938198199</v>
      </c>
      <c r="AB9">
        <f>VLOOKUP($A9,'Mortgage loans to total loans'!$A$2:$M$124,MATCH('Step 1'!AB$2,'Mortgage loans to total loans'!$A$1:$M$1,0),FALSE)</f>
        <v>4.6629169227121396</v>
      </c>
      <c r="AC9">
        <f>VLOOKUP($A9,'Mortgage loans to total loans'!$A$2:$M$124,MATCH('Step 1'!AC$2,'Mortgage loans to total loans'!$A$1:$M$1,0),FALSE)</f>
        <v>4.8653986719315698</v>
      </c>
      <c r="AD9">
        <f>VLOOKUP($A9,'Mortgage loans to total loans'!$A$2:$M$124,MATCH('Step 1'!AD$2,'Mortgage loans to total loans'!$A$1:$M$1,0),FALSE)</f>
        <v>4.7783514615076301</v>
      </c>
      <c r="AE9">
        <f>VLOOKUP($A9,'Mortgage loans to total loans'!$A$2:$M$124,MATCH('Step 1'!AE$2,'Mortgage loans to total loans'!$A$1:$M$1,0),FALSE)</f>
        <v>4.7783514615076301</v>
      </c>
    </row>
    <row r="10" spans="1:31" x14ac:dyDescent="0.45">
      <c r="A10" s="6" t="s">
        <v>31</v>
      </c>
      <c r="B10">
        <f>VLOOKUP($A10,'2015'!$B$2:$I$128,MATCH('Step 1'!$B$1,'2015'!$B$1:$I$1,0),FALSE)</f>
        <v>19.5</v>
      </c>
      <c r="C10">
        <f>VLOOKUP($A10,'2016'!$B$2:$I$128,MATCH('Step 1'!$B$1,'2016'!$B$1:$I$1,0),FALSE)</f>
        <v>20.5</v>
      </c>
      <c r="D10">
        <f>VLOOKUP($A10,'2017'!$B$2:$I$128,MATCH('Step 1'!$B$1,'2017'!$B$1:$I$1,0),FALSE)</f>
        <v>18.8</v>
      </c>
      <c r="E10">
        <f>VLOOKUP($A10,'2018'!$B$2:$I$128,MATCH('Step 1'!$B$1,'2018'!$B$1:$I$1,0),FALSE)</f>
        <v>20.100000000000001</v>
      </c>
      <c r="F10">
        <f>VLOOKUP($A10,'2019'!$B$2:$I$128,MATCH('Step 1'!$B$1,'2019'!$B$1:$I$1,0),FALSE)</f>
        <v>21</v>
      </c>
      <c r="G10">
        <f>VLOOKUP($A10,'2020'!$B$2:$I$128,MATCH('Step 1'!$B$1,'2020'!$B$1:$I$1,0),FALSE)</f>
        <v>19.899999999999999</v>
      </c>
      <c r="H10">
        <f>VLOOKUP($A10,'2021'!$B$2:$I$128,MATCH('Step 1'!$B$1,'2021'!$B$1:$I$1,0),FALSE)</f>
        <v>23.5</v>
      </c>
      <c r="I10">
        <f>VLOOKUP($A10,'2022'!$B$2:$I$128,MATCH('Step 1'!$B$1,'2022'!$B$1:$I$1,0),FALSE)</f>
        <v>22.3</v>
      </c>
      <c r="J10">
        <f>VLOOKUP($A10,'2023'!$B$2:$I$128,MATCH('Step 1'!$B$1,'2023'!$B$1:$I$1,0),FALSE)</f>
        <v>20.9</v>
      </c>
      <c r="K10">
        <f>VLOOKUP($A10,'2024'!$B$2:$I$128,MATCH('Step 1'!$B$1,'2024'!$B$1:$I$1,0),FALSE)</f>
        <v>21.3</v>
      </c>
      <c r="L10">
        <f>VLOOKUP($A10,'2015'!$B$2:$I$128,MATCH('Step 1'!$L$1,'2015'!$B$1:$I$1,0),FALSE)</f>
        <v>0.1</v>
      </c>
      <c r="M10">
        <f>VLOOKUP($A10,'2016'!$B$2:$I$128,MATCH('Step 1'!$L$1,'2016'!$B$1:$I$1,0),FALSE)</f>
        <v>0.1</v>
      </c>
      <c r="N10">
        <f>VLOOKUP($A10,'2017'!$B$2:$I$128,MATCH('Step 1'!$L$1,'2017'!$B$1:$I$1,0),FALSE)</f>
        <v>0.2</v>
      </c>
      <c r="O10">
        <f>VLOOKUP($A10,'2018'!$B$2:$I$128,MATCH('Step 1'!$L$1,'2018'!$B$1:$I$1,0),FALSE)</f>
        <v>0.3</v>
      </c>
      <c r="P10">
        <f>VLOOKUP($A10,'2019'!$B$2:$I$128,MATCH('Step 1'!$L$1,'2019'!$B$1:$I$1,0),FALSE)</f>
        <v>0.5</v>
      </c>
      <c r="Q10">
        <f>VLOOKUP($A10,'2020'!$B$2:$I$128,MATCH('Step 1'!$L$1,'2020'!$B$1:$I$1,0),FALSE)</f>
        <v>0.4</v>
      </c>
      <c r="R10">
        <f>VLOOKUP($A10,'2021'!$B$2:$I$128,MATCH('Step 1'!$L$1,'2021'!$B$1:$I$1,0),FALSE)</f>
        <v>0.4</v>
      </c>
      <c r="S10">
        <f>VLOOKUP($A10,'2022'!$B$2:$I$128,MATCH('Step 1'!$L$1,'2022'!$B$1:$I$1,0),FALSE)</f>
        <v>0.3</v>
      </c>
      <c r="T10">
        <f>VLOOKUP($A10,'2023'!$B$2:$I$128,MATCH('Step 1'!$L$1,'2023'!$B$1:$I$1,0),FALSE)</f>
        <v>0.4</v>
      </c>
      <c r="U10">
        <f>VLOOKUP($A10,'2024'!$B$2:$I$128,MATCH('Step 1'!$L$1,'2024'!$B$1:$I$1,0),FALSE)</f>
        <v>0.4</v>
      </c>
      <c r="V10">
        <f>VLOOKUP($A10,'Mortgage loans to total loans'!$A$2:$M$124,MATCH('Step 1'!V$2,'Mortgage loans to total loans'!$A$1:$M$1,0),FALSE)</f>
        <v>12.650123438040101</v>
      </c>
      <c r="W10">
        <f>VLOOKUP($A10,'Mortgage loans to total loans'!$A$2:$M$124,MATCH('Step 1'!W$2,'Mortgage loans to total loans'!$A$1:$M$1,0),FALSE)</f>
        <v>13.2646136195936</v>
      </c>
      <c r="X10">
        <f>VLOOKUP($A10,'Mortgage loans to total loans'!$A$2:$M$124,MATCH('Step 1'!X$2,'Mortgage loans to total loans'!$A$1:$M$1,0),FALSE)</f>
        <v>13.827409596837599</v>
      </c>
      <c r="Y10">
        <f>VLOOKUP($A10,'Mortgage loans to total loans'!$A$2:$M$124,MATCH('Step 1'!Y$2,'Mortgage loans to total loans'!$A$1:$M$1,0),FALSE)</f>
        <v>12.7465288773585</v>
      </c>
      <c r="Z10">
        <f>VLOOKUP($A10,'Mortgage loans to total loans'!$A$2:$M$124,MATCH('Step 1'!Z$2,'Mortgage loans to total loans'!$A$1:$M$1,0),FALSE)</f>
        <v>14.3458979141384</v>
      </c>
      <c r="AA10">
        <f>VLOOKUP($A10,'Mortgage loans to total loans'!$A$2:$M$124,MATCH('Step 1'!AA$2,'Mortgage loans to total loans'!$A$1:$M$1,0),FALSE)</f>
        <v>13.8902314666071</v>
      </c>
      <c r="AB10">
        <f>VLOOKUP($A10,'Mortgage loans to total loans'!$A$2:$M$124,MATCH('Step 1'!AB$2,'Mortgage loans to total loans'!$A$1:$M$1,0),FALSE)</f>
        <v>14.522794286327599</v>
      </c>
      <c r="AC10">
        <f>VLOOKUP($A10,'Mortgage loans to total loans'!$A$2:$M$124,MATCH('Step 1'!AC$2,'Mortgage loans to total loans'!$A$1:$M$1,0),FALSE)</f>
        <v>15.0757724517019</v>
      </c>
      <c r="AD10">
        <f>VLOOKUP($A10,'Mortgage loans to total loans'!$A$2:$M$124,MATCH('Step 1'!AD$2,'Mortgage loans to total loans'!$A$1:$M$1,0),FALSE)</f>
        <v>13.554410094142201</v>
      </c>
      <c r="AE10">
        <f>VLOOKUP($A10,'Mortgage loans to total loans'!$A$2:$M$124,MATCH('Step 1'!AE$2,'Mortgage loans to total loans'!$A$1:$M$1,0),FALSE)</f>
        <v>13.554410094142201</v>
      </c>
    </row>
    <row r="11" spans="1:31" x14ac:dyDescent="0.45">
      <c r="A11" s="6" t="s">
        <v>113</v>
      </c>
      <c r="B11">
        <f>VLOOKUP($A11,'2015'!$B$2:$I$128,MATCH('Step 1'!$B$1,'2015'!$B$1:$I$1,0),FALSE)</f>
        <v>12.7</v>
      </c>
      <c r="C11">
        <f>VLOOKUP($A11,'2016'!$B$2:$I$128,MATCH('Step 1'!$B$1,'2016'!$B$1:$I$1,0),FALSE)</f>
        <v>14.8</v>
      </c>
      <c r="D11">
        <f>VLOOKUP($A11,'2017'!$B$2:$I$128,MATCH('Step 1'!$B$1,'2017'!$B$1:$I$1,0),FALSE)</f>
        <v>17.2</v>
      </c>
      <c r="E11">
        <f>VLOOKUP($A11,'2018'!$B$2:$I$128,MATCH('Step 1'!$B$1,'2018'!$B$1:$I$1,0),FALSE)</f>
        <v>20.3</v>
      </c>
      <c r="F11">
        <f>VLOOKUP($A11,'2019'!$B$2:$I$128,MATCH('Step 1'!$B$1,'2019'!$B$1:$I$1,0),FALSE)</f>
        <v>19.8</v>
      </c>
      <c r="G11">
        <f>VLOOKUP($A11,'2020'!$B$2:$I$128,MATCH('Step 1'!$B$1,'2020'!$B$1:$I$1,0),FALSE)</f>
        <v>20.3</v>
      </c>
      <c r="H11">
        <f>VLOOKUP($A11,'2021'!$B$2:$I$128,MATCH('Step 1'!$B$1,'2021'!$B$1:$I$1,0),FALSE)</f>
        <v>21.3</v>
      </c>
      <c r="I11">
        <f>VLOOKUP($A11,'2022'!$B$2:$I$128,MATCH('Step 1'!$B$1,'2022'!$B$1:$I$1,0),FALSE)</f>
        <v>21.7</v>
      </c>
      <c r="J11">
        <f>VLOOKUP($A11,'2023'!$B$2:$I$128,MATCH('Step 1'!$B$1,'2023'!$B$1:$I$1,0),FALSE)</f>
        <v>21.1</v>
      </c>
      <c r="K11">
        <f>VLOOKUP($A11,'2024'!$B$2:$I$128,MATCH('Step 1'!$B$1,'2024'!$B$1:$I$1,0),FALSE)</f>
        <v>21.4</v>
      </c>
      <c r="L11">
        <f>VLOOKUP($A11,'2015'!$B$2:$I$128,MATCH('Step 1'!$L$1,'2015'!$B$1:$I$1,0),FALSE)</f>
        <v>2.2999999999999998</v>
      </c>
      <c r="M11">
        <f>VLOOKUP($A11,'2016'!$B$2:$I$128,MATCH('Step 1'!$L$1,'2016'!$B$1:$I$1,0),FALSE)</f>
        <v>2.2999999999999998</v>
      </c>
      <c r="N11">
        <f>VLOOKUP($A11,'2017'!$B$2:$I$128,MATCH('Step 1'!$L$1,'2017'!$B$1:$I$1,0),FALSE)</f>
        <v>2.2000000000000002</v>
      </c>
      <c r="O11">
        <f>VLOOKUP($A11,'2018'!$B$2:$I$128,MATCH('Step 1'!$L$1,'2018'!$B$1:$I$1,0),FALSE)</f>
        <v>2.2000000000000002</v>
      </c>
      <c r="P11">
        <f>VLOOKUP($A11,'2019'!$B$2:$I$128,MATCH('Step 1'!$L$1,'2019'!$B$1:$I$1,0),FALSE)</f>
        <v>2.2999999999999998</v>
      </c>
      <c r="Q11">
        <f>VLOOKUP($A11,'2020'!$B$2:$I$128,MATCH('Step 1'!$L$1,'2020'!$B$1:$I$1,0),FALSE)</f>
        <v>2.4</v>
      </c>
      <c r="R11">
        <f>VLOOKUP($A11,'2021'!$B$2:$I$128,MATCH('Step 1'!$L$1,'2021'!$B$1:$I$1,0),FALSE)</f>
        <v>2.4</v>
      </c>
      <c r="S11">
        <f>VLOOKUP($A11,'2022'!$B$2:$I$128,MATCH('Step 1'!$L$1,'2022'!$B$1:$I$1,0),FALSE)</f>
        <v>2.4</v>
      </c>
      <c r="T11">
        <f>VLOOKUP($A11,'2023'!$B$2:$I$128,MATCH('Step 1'!$L$1,'2023'!$B$1:$I$1,0),FALSE)</f>
        <v>2.6</v>
      </c>
      <c r="U11">
        <f>VLOOKUP($A11,'2024'!$B$2:$I$128,MATCH('Step 1'!$L$1,'2024'!$B$1:$I$1,0),FALSE)</f>
        <v>2.2000000000000002</v>
      </c>
      <c r="V11">
        <f>VLOOKUP($A11,'Mortgage loans to total loans'!$A$2:$M$124,MATCH('Step 1'!V$2,'Mortgage loans to total loans'!$A$1:$M$1,0),FALSE)</f>
        <v>34.327989525729201</v>
      </c>
      <c r="W11">
        <f>VLOOKUP($A11,'Mortgage loans to total loans'!$A$2:$M$124,MATCH('Step 1'!W$2,'Mortgage loans to total loans'!$A$1:$M$1,0),FALSE)</f>
        <v>35.736163283076301</v>
      </c>
      <c r="X11">
        <f>VLOOKUP($A11,'Mortgage loans to total loans'!$A$2:$M$124,MATCH('Step 1'!X$2,'Mortgage loans to total loans'!$A$1:$M$1,0),FALSE)</f>
        <v>35.678093485372003</v>
      </c>
      <c r="Y11">
        <f>VLOOKUP($A11,'Mortgage loans to total loans'!$A$2:$M$124,MATCH('Step 1'!Y$2,'Mortgage loans to total loans'!$A$1:$M$1,0),FALSE)</f>
        <v>31.531180691026101</v>
      </c>
      <c r="Z11">
        <f>VLOOKUP($A11,'Mortgage loans to total loans'!$A$2:$M$124,MATCH('Step 1'!Z$2,'Mortgage loans to total loans'!$A$1:$M$1,0),FALSE)</f>
        <v>32.080819523425497</v>
      </c>
      <c r="AA11">
        <f>VLOOKUP($A11,'Mortgage loans to total loans'!$A$2:$M$124,MATCH('Step 1'!AA$2,'Mortgage loans to total loans'!$A$1:$M$1,0),FALSE)</f>
        <v>30.850414343056102</v>
      </c>
      <c r="AB11">
        <f>VLOOKUP($A11,'Mortgage loans to total loans'!$A$2:$M$124,MATCH('Step 1'!AB$2,'Mortgage loans to total loans'!$A$1:$M$1,0),FALSE)</f>
        <v>39.195176536637902</v>
      </c>
      <c r="AC11">
        <f>VLOOKUP($A11,'Mortgage loans to total loans'!$A$2:$M$124,MATCH('Step 1'!AC$2,'Mortgage loans to total loans'!$A$1:$M$1,0),FALSE)</f>
        <v>39.982428759120801</v>
      </c>
      <c r="AD11">
        <f>VLOOKUP($A11,'Mortgage loans to total loans'!$A$2:$M$124,MATCH('Step 1'!AD$2,'Mortgage loans to total loans'!$A$1:$M$1,0),FALSE)</f>
        <v>39.0610852751308</v>
      </c>
      <c r="AE11">
        <f>VLOOKUP($A11,'Mortgage loans to total loans'!$A$2:$M$124,MATCH('Step 1'!AE$2,'Mortgage loans to total loans'!$A$1:$M$1,0),FALSE)</f>
        <v>39.0610852751308</v>
      </c>
    </row>
    <row r="12" spans="1:31" x14ac:dyDescent="0.45">
      <c r="A12" s="6" t="s">
        <v>65</v>
      </c>
      <c r="B12">
        <f>VLOOKUP($A12,'2015'!$B$2:$I$128,MATCH('Step 1'!$B$1,'2015'!$B$1:$I$1,0),FALSE)</f>
        <v>18.7</v>
      </c>
      <c r="C12">
        <f>VLOOKUP($A12,'2016'!$B$2:$I$128,MATCH('Step 1'!$B$1,'2016'!$B$1:$I$1,0),FALSE)</f>
        <v>17.100000000000001</v>
      </c>
      <c r="D12">
        <f>VLOOKUP($A12,'2017'!$B$2:$I$128,MATCH('Step 1'!$B$1,'2017'!$B$1:$I$1,0),FALSE)</f>
        <v>16.600000000000001</v>
      </c>
      <c r="E12">
        <f>VLOOKUP($A12,'2018'!$B$2:$I$128,MATCH('Step 1'!$B$1,'2018'!$B$1:$I$1,0),FALSE)</f>
        <v>17.899999999999999</v>
      </c>
      <c r="F12">
        <f>VLOOKUP($A12,'2019'!$B$2:$I$128,MATCH('Step 1'!$B$1,'2019'!$B$1:$I$1,0),FALSE)</f>
        <v>15.4</v>
      </c>
      <c r="G12">
        <f>VLOOKUP($A12,'2020'!$B$2:$I$128,MATCH('Step 1'!$B$1,'2020'!$B$1:$I$1,0),FALSE)</f>
        <v>14.6</v>
      </c>
      <c r="H12">
        <f>VLOOKUP($A12,'2021'!$B$2:$I$128,MATCH('Step 1'!$B$1,'2021'!$B$1:$I$1,0),FALSE)</f>
        <v>15</v>
      </c>
      <c r="I12">
        <f>VLOOKUP($A12,'2022'!$B$2:$I$128,MATCH('Step 1'!$B$1,'2022'!$B$1:$I$1,0),FALSE)</f>
        <v>15.9</v>
      </c>
      <c r="J12">
        <f>VLOOKUP($A12,'2023'!$B$2:$I$128,MATCH('Step 1'!$B$1,'2023'!$B$1:$I$1,0),FALSE)</f>
        <v>17.5</v>
      </c>
      <c r="K12">
        <f>VLOOKUP($A12,'2024'!$B$2:$I$128,MATCH('Step 1'!$B$1,'2024'!$B$1:$I$1,0),FALSE)</f>
        <v>17.5</v>
      </c>
      <c r="L12">
        <f>VLOOKUP($A12,'2015'!$B$2:$I$128,MATCH('Step 1'!$L$1,'2015'!$B$1:$I$1,0),FALSE)</f>
        <v>0.9</v>
      </c>
      <c r="M12">
        <f>VLOOKUP($A12,'2016'!$B$2:$I$128,MATCH('Step 1'!$L$1,'2016'!$B$1:$I$1,0),FALSE)</f>
        <v>1</v>
      </c>
      <c r="N12">
        <f>VLOOKUP($A12,'2017'!$B$2:$I$128,MATCH('Step 1'!$L$1,'2017'!$B$1:$I$1,0),FALSE)</f>
        <v>1.1000000000000001</v>
      </c>
      <c r="O12">
        <f>VLOOKUP($A12,'2018'!$B$2:$I$128,MATCH('Step 1'!$L$1,'2018'!$B$1:$I$1,0),FALSE)</f>
        <v>1</v>
      </c>
      <c r="P12">
        <f>VLOOKUP($A12,'2019'!$B$2:$I$128,MATCH('Step 1'!$L$1,'2019'!$B$1:$I$1,0),FALSE)</f>
        <v>1.1000000000000001</v>
      </c>
      <c r="Q12">
        <f>VLOOKUP($A12,'2020'!$B$2:$I$128,MATCH('Step 1'!$L$1,'2020'!$B$1:$I$1,0),FALSE)</f>
        <v>1</v>
      </c>
      <c r="R12">
        <f>VLOOKUP($A12,'2021'!$B$2:$I$128,MATCH('Step 1'!$L$1,'2021'!$B$1:$I$1,0),FALSE)</f>
        <v>1.1000000000000001</v>
      </c>
      <c r="S12">
        <f>VLOOKUP($A12,'2022'!$B$2:$I$128,MATCH('Step 1'!$L$1,'2022'!$B$1:$I$1,0),FALSE)</f>
        <v>1</v>
      </c>
      <c r="T12">
        <f>VLOOKUP($A12,'2023'!$B$2:$I$128,MATCH('Step 1'!$L$1,'2023'!$B$1:$I$1,0),FALSE)</f>
        <v>1</v>
      </c>
      <c r="U12">
        <f>VLOOKUP($A12,'2024'!$B$2:$I$128,MATCH('Step 1'!$L$1,'2024'!$B$1:$I$1,0),FALSE)</f>
        <v>0.8</v>
      </c>
      <c r="V12">
        <f>VLOOKUP($A12,'Mortgage loans to total loans'!$A$2:$M$124,MATCH('Step 1'!V$2,'Mortgage loans to total loans'!$A$1:$M$1,0),FALSE)</f>
        <v>20.512813077944202</v>
      </c>
      <c r="W12">
        <f>VLOOKUP($A12,'Mortgage loans to total loans'!$A$2:$M$124,MATCH('Step 1'!W$2,'Mortgage loans to total loans'!$A$1:$M$1,0),FALSE)</f>
        <v>21.967142008863</v>
      </c>
      <c r="X12">
        <f>VLOOKUP($A12,'Mortgage loans to total loans'!$A$2:$M$124,MATCH('Step 1'!X$2,'Mortgage loans to total loans'!$A$1:$M$1,0),FALSE)</f>
        <v>23.6960175996985</v>
      </c>
      <c r="Y12">
        <f>VLOOKUP($A12,'Mortgage loans to total loans'!$A$2:$M$124,MATCH('Step 1'!Y$2,'Mortgage loans to total loans'!$A$1:$M$1,0),FALSE)</f>
        <v>24.1239340089585</v>
      </c>
      <c r="Z12">
        <f>VLOOKUP($A12,'Mortgage loans to total loans'!$A$2:$M$124,MATCH('Step 1'!Z$2,'Mortgage loans to total loans'!$A$1:$M$1,0),FALSE)</f>
        <v>24.880695587952399</v>
      </c>
      <c r="AA12">
        <f>VLOOKUP($A12,'Mortgage loans to total loans'!$A$2:$M$124,MATCH('Step 1'!AA$2,'Mortgage loans to total loans'!$A$1:$M$1,0),FALSE)</f>
        <v>24.0702968174487</v>
      </c>
      <c r="AB12">
        <f>VLOOKUP($A12,'Mortgage loans to total loans'!$A$2:$M$124,MATCH('Step 1'!AB$2,'Mortgage loans to total loans'!$A$1:$M$1,0),FALSE)</f>
        <v>23.979307539270799</v>
      </c>
      <c r="AC12">
        <f>VLOOKUP($A12,'Mortgage loans to total loans'!$A$2:$M$124,MATCH('Step 1'!AC$2,'Mortgage loans to total loans'!$A$1:$M$1,0),FALSE)</f>
        <v>23.745462471333202</v>
      </c>
      <c r="AD12">
        <f>VLOOKUP($A12,'Mortgage loans to total loans'!$A$2:$M$124,MATCH('Step 1'!AD$2,'Mortgage loans to total loans'!$A$1:$M$1,0),FALSE)</f>
        <v>23.4649363984697</v>
      </c>
      <c r="AE12">
        <f>VLOOKUP($A12,'Mortgage loans to total loans'!$A$2:$M$124,MATCH('Step 1'!AE$2,'Mortgage loans to total loans'!$A$1:$M$1,0),FALSE)</f>
        <v>23.4649363984697</v>
      </c>
    </row>
    <row r="13" spans="1:31" x14ac:dyDescent="0.45">
      <c r="A13" s="9" t="s">
        <v>38</v>
      </c>
      <c r="B13">
        <f>VLOOKUP($A13,'2015'!$B$2:$I$128,MATCH('Step 1'!$B$1,'2015'!$B$1:$I$1,0),FALSE)</f>
        <v>25.1</v>
      </c>
      <c r="C13">
        <f>VLOOKUP($A13,'2016'!$B$2:$I$128,MATCH('Step 1'!$B$1,'2016'!$B$1:$I$1,0),FALSE)</f>
        <v>23.6</v>
      </c>
      <c r="D13">
        <f>VLOOKUP($A13,'2017'!$B$2:$I$128,MATCH('Step 1'!$B$1,'2017'!$B$1:$I$1,0),FALSE)</f>
        <v>24.9</v>
      </c>
      <c r="E13">
        <f>VLOOKUP($A13,'2018'!$B$2:$I$128,MATCH('Step 1'!$B$1,'2018'!$B$1:$I$1,0),FALSE)</f>
        <v>24.6</v>
      </c>
      <c r="F13">
        <f>VLOOKUP($A13,'2019'!$B$2:$I$128,MATCH('Step 1'!$B$1,'2019'!$B$1:$I$1,0),FALSE)</f>
        <v>26.8</v>
      </c>
      <c r="G13">
        <f>VLOOKUP($A13,'2020'!$B$2:$I$128,MATCH('Step 1'!$B$1,'2020'!$B$1:$I$1,0),FALSE)</f>
        <v>24.3</v>
      </c>
      <c r="H13">
        <f>VLOOKUP($A13,'2021'!$B$2:$I$128,MATCH('Step 1'!$B$1,'2021'!$B$1:$I$1,0),FALSE)</f>
        <v>24.4</v>
      </c>
      <c r="I13">
        <f>VLOOKUP($A13,'2022'!$B$2:$I$128,MATCH('Step 1'!$B$1,'2022'!$B$1:$I$1,0),FALSE)</f>
        <v>24</v>
      </c>
      <c r="J13">
        <f>VLOOKUP($A13,'2023'!$B$2:$I$128,MATCH('Step 1'!$B$1,'2023'!$B$1:$I$1,0),FALSE)</f>
        <v>25.6</v>
      </c>
      <c r="K13">
        <f>VLOOKUP($A13,'2024'!$B$2:$I$128,MATCH('Step 1'!$B$1,'2024'!$B$1:$I$1,0),FALSE)</f>
        <v>22.3</v>
      </c>
      <c r="L13">
        <f>VLOOKUP($A13,'2015'!$B$2:$I$128,MATCH('Step 1'!$L$1,'2015'!$B$1:$I$1,0),FALSE)</f>
        <v>0.5</v>
      </c>
      <c r="M13">
        <f>VLOOKUP($A13,'2016'!$B$2:$I$128,MATCH('Step 1'!$L$1,'2016'!$B$1:$I$1,0),FALSE)</f>
        <v>0.4</v>
      </c>
      <c r="N13">
        <f>VLOOKUP($A13,'2017'!$B$2:$I$128,MATCH('Step 1'!$L$1,'2017'!$B$1:$I$1,0),FALSE)</f>
        <v>0.4</v>
      </c>
      <c r="O13">
        <f>VLOOKUP($A13,'2018'!$B$2:$I$128,MATCH('Step 1'!$L$1,'2018'!$B$1:$I$1,0),FALSE)</f>
        <v>0.5</v>
      </c>
      <c r="P13">
        <f>VLOOKUP($A13,'2019'!$B$2:$I$128,MATCH('Step 1'!$L$1,'2019'!$B$1:$I$1,0),FALSE)</f>
        <v>0.5</v>
      </c>
      <c r="Q13">
        <f>VLOOKUP($A13,'2020'!$B$2:$I$128,MATCH('Step 1'!$L$1,'2020'!$B$1:$I$1,0),FALSE)</f>
        <v>0.5</v>
      </c>
      <c r="R13">
        <f>VLOOKUP($A13,'2021'!$B$2:$I$128,MATCH('Step 1'!$L$1,'2021'!$B$1:$I$1,0),FALSE)</f>
        <v>0.6</v>
      </c>
      <c r="S13">
        <f>VLOOKUP($A13,'2022'!$B$2:$I$128,MATCH('Step 1'!$L$1,'2022'!$B$1:$I$1,0),FALSE)</f>
        <v>0.6</v>
      </c>
      <c r="T13">
        <f>VLOOKUP($A13,'2023'!$B$2:$I$128,MATCH('Step 1'!$L$1,'2023'!$B$1:$I$1,0),FALSE)</f>
        <v>0.5</v>
      </c>
      <c r="U13">
        <f>VLOOKUP($A13,'2024'!$B$2:$I$128,MATCH('Step 1'!$L$1,'2024'!$B$1:$I$1,0),FALSE)</f>
        <v>0.5</v>
      </c>
      <c r="V13">
        <f>VLOOKUP($A13,'Mortgage loans to total loans'!$A$2:$M$124,MATCH('Step 1'!V$2,'Mortgage loans to total loans'!$A$1:$M$1,0),FALSE)</f>
        <v>13.034338835777501</v>
      </c>
      <c r="W13">
        <f>VLOOKUP($A13,'Mortgage loans to total loans'!$A$2:$M$124,MATCH('Step 1'!W$2,'Mortgage loans to total loans'!$A$1:$M$1,0),FALSE)</f>
        <v>14.6444318629254</v>
      </c>
      <c r="X13">
        <f>VLOOKUP($A13,'Mortgage loans to total loans'!$A$2:$M$124,MATCH('Step 1'!X$2,'Mortgage loans to total loans'!$A$1:$M$1,0),FALSE)</f>
        <v>15.7555526984235</v>
      </c>
      <c r="Y13">
        <f>VLOOKUP($A13,'Mortgage loans to total loans'!$A$2:$M$124,MATCH('Step 1'!Y$2,'Mortgage loans to total loans'!$A$1:$M$1,0),FALSE)</f>
        <v>15.916347677686799</v>
      </c>
      <c r="Z13">
        <f>VLOOKUP($A13,'Mortgage loans to total loans'!$A$2:$M$124,MATCH('Step 1'!Z$2,'Mortgage loans to total loans'!$A$1:$M$1,0),FALSE)</f>
        <v>16.174817852320299</v>
      </c>
      <c r="AA13">
        <f>VLOOKUP($A13,'Mortgage loans to total loans'!$A$2:$M$124,MATCH('Step 1'!AA$2,'Mortgage loans to total loans'!$A$1:$M$1,0),FALSE)</f>
        <v>15.6712098942133</v>
      </c>
      <c r="AB13">
        <f>VLOOKUP($A13,'Mortgage loans to total loans'!$A$2:$M$124,MATCH('Step 1'!AB$2,'Mortgage loans to total loans'!$A$1:$M$1,0),FALSE)</f>
        <v>15.6139947681342</v>
      </c>
      <c r="AC13">
        <f>VLOOKUP($A13,'Mortgage loans to total loans'!$A$2:$M$124,MATCH('Step 1'!AC$2,'Mortgage loans to total loans'!$A$1:$M$1,0),FALSE)</f>
        <v>15.544565896355399</v>
      </c>
      <c r="AD13">
        <f>VLOOKUP($A13,'Mortgage loans to total loans'!$A$2:$M$124,MATCH('Step 1'!AD$2,'Mortgage loans to total loans'!$A$1:$M$1,0),FALSE)</f>
        <v>16.2555481754802</v>
      </c>
      <c r="AE13">
        <f>VLOOKUP($A13,'Mortgage loans to total loans'!$A$2:$M$124,MATCH('Step 1'!AE$2,'Mortgage loans to total loans'!$A$1:$M$1,0),FALSE)</f>
        <v>16.2555481754802</v>
      </c>
    </row>
    <row r="14" spans="1:31" x14ac:dyDescent="0.45">
      <c r="A14" s="9" t="s">
        <v>88</v>
      </c>
      <c r="B14">
        <f>VLOOKUP($A14,'2015'!$B$2:$I$128,MATCH('Step 1'!$B$1,'2015'!$B$1:$I$1,0),FALSE)</f>
        <v>17.7</v>
      </c>
      <c r="C14">
        <f>VLOOKUP($A14,'2016'!$B$2:$I$128,MATCH('Step 1'!$B$1,'2016'!$B$1:$I$1,0),FALSE)</f>
        <v>18.2</v>
      </c>
      <c r="D14">
        <f>VLOOKUP($A14,'2017'!$B$2:$I$128,MATCH('Step 1'!$B$1,'2017'!$B$1:$I$1,0),FALSE)</f>
        <v>18.600000000000001</v>
      </c>
      <c r="E14">
        <f>VLOOKUP($A14,'2018'!$B$2:$I$128,MATCH('Step 1'!$B$1,'2018'!$B$1:$I$1,0),FALSE)</f>
        <v>18.399999999999999</v>
      </c>
      <c r="F14">
        <f>VLOOKUP($A14,'2019'!$B$2:$I$128,MATCH('Step 1'!$B$1,'2019'!$B$1:$I$1,0),FALSE)</f>
        <v>19.100000000000001</v>
      </c>
      <c r="G14">
        <f>VLOOKUP($A14,'2020'!$B$2:$I$128,MATCH('Step 1'!$B$1,'2020'!$B$1:$I$1,0),FALSE)</f>
        <v>19.100000000000001</v>
      </c>
      <c r="H14">
        <f>VLOOKUP($A14,'2021'!$B$2:$I$128,MATCH('Step 1'!$B$1,'2021'!$B$1:$I$1,0),FALSE)</f>
        <v>20</v>
      </c>
      <c r="I14">
        <f>VLOOKUP($A14,'2022'!$B$2:$I$128,MATCH('Step 1'!$B$1,'2022'!$B$1:$I$1,0),FALSE)</f>
        <v>19.8</v>
      </c>
      <c r="J14">
        <f>VLOOKUP($A14,'2023'!$B$2:$I$128,MATCH('Step 1'!$B$1,'2023'!$B$1:$I$1,0),FALSE)</f>
        <v>22.4</v>
      </c>
      <c r="K14">
        <f>VLOOKUP($A14,'2024'!$B$2:$I$128,MATCH('Step 1'!$B$1,'2024'!$B$1:$I$1,0),FALSE)</f>
        <v>21.6</v>
      </c>
      <c r="L14">
        <f>VLOOKUP($A14,'2015'!$B$2:$I$128,MATCH('Step 1'!$L$1,'2015'!$B$1:$I$1,0),FALSE)</f>
        <v>1.2</v>
      </c>
      <c r="M14">
        <f>VLOOKUP($A14,'2016'!$B$2:$I$128,MATCH('Step 1'!$L$1,'2016'!$B$1:$I$1,0),FALSE)</f>
        <v>1.3</v>
      </c>
      <c r="N14">
        <f>VLOOKUP($A14,'2017'!$B$2:$I$128,MATCH('Step 1'!$L$1,'2017'!$B$1:$I$1,0),FALSE)</f>
        <v>1.3</v>
      </c>
      <c r="O14">
        <f>VLOOKUP($A14,'2018'!$B$2:$I$128,MATCH('Step 1'!$L$1,'2018'!$B$1:$I$1,0),FALSE)</f>
        <v>1.5</v>
      </c>
      <c r="P14">
        <f>VLOOKUP($A14,'2019'!$B$2:$I$128,MATCH('Step 1'!$L$1,'2019'!$B$1:$I$1,0),FALSE)</f>
        <v>1.5</v>
      </c>
      <c r="Q14">
        <f>VLOOKUP($A14,'2020'!$B$2:$I$128,MATCH('Step 1'!$L$1,'2020'!$B$1:$I$1,0),FALSE)</f>
        <v>1.6</v>
      </c>
      <c r="R14">
        <f>VLOOKUP($A14,'2021'!$B$2:$I$128,MATCH('Step 1'!$L$1,'2021'!$B$1:$I$1,0),FALSE)</f>
        <v>1.6</v>
      </c>
      <c r="S14">
        <f>VLOOKUP($A14,'2022'!$B$2:$I$128,MATCH('Step 1'!$L$1,'2022'!$B$1:$I$1,0),FALSE)</f>
        <v>1.9</v>
      </c>
      <c r="T14">
        <f>VLOOKUP($A14,'2023'!$B$2:$I$128,MATCH('Step 1'!$L$1,'2023'!$B$1:$I$1,0),FALSE)</f>
        <v>1.6</v>
      </c>
      <c r="U14">
        <f>VLOOKUP($A14,'2024'!$B$2:$I$128,MATCH('Step 1'!$L$1,'2024'!$B$1:$I$1,0),FALSE)</f>
        <v>1.4</v>
      </c>
      <c r="V14">
        <f>VLOOKUP($A14,'Mortgage loans to total loans'!$A$2:$M$124,MATCH('Step 1'!V$2,'Mortgage loans to total loans'!$A$1:$M$1,0),FALSE)</f>
        <v>0</v>
      </c>
      <c r="W14">
        <f>VLOOKUP($A14,'Mortgage loans to total loans'!$A$2:$M$124,MATCH('Step 1'!W$2,'Mortgage loans to total loans'!$A$1:$M$1,0),FALSE)</f>
        <v>0</v>
      </c>
      <c r="X14">
        <f>VLOOKUP($A14,'Mortgage loans to total loans'!$A$2:$M$124,MATCH('Step 1'!X$2,'Mortgage loans to total loans'!$A$1:$M$1,0),FALSE)</f>
        <v>0</v>
      </c>
      <c r="Y14">
        <f>VLOOKUP($A14,'Mortgage loans to total loans'!$A$2:$M$124,MATCH('Step 1'!Y$2,'Mortgage loans to total loans'!$A$1:$M$1,0),FALSE)</f>
        <v>0</v>
      </c>
      <c r="Z14">
        <f>VLOOKUP($A14,'Mortgage loans to total loans'!$A$2:$M$124,MATCH('Step 1'!Z$2,'Mortgage loans to total loans'!$A$1:$M$1,0),FALSE)</f>
        <v>0</v>
      </c>
      <c r="AA14">
        <f>VLOOKUP($A14,'Mortgage loans to total loans'!$A$2:$M$124,MATCH('Step 1'!AA$2,'Mortgage loans to total loans'!$A$1:$M$1,0),FALSE)</f>
        <v>0</v>
      </c>
      <c r="AB14">
        <f>VLOOKUP($A14,'Mortgage loans to total loans'!$A$2:$M$124,MATCH('Step 1'!AB$2,'Mortgage loans to total loans'!$A$1:$M$1,0),FALSE)</f>
        <v>19.216436674137199</v>
      </c>
      <c r="AC14">
        <f>VLOOKUP($A14,'Mortgage loans to total loans'!$A$2:$M$124,MATCH('Step 1'!AC$2,'Mortgage loans to total loans'!$A$1:$M$1,0),FALSE)</f>
        <v>19.102980363796298</v>
      </c>
      <c r="AD14">
        <f>VLOOKUP($A14,'Mortgage loans to total loans'!$A$2:$M$124,MATCH('Step 1'!AD$2,'Mortgage loans to total loans'!$A$1:$M$1,0),FALSE)</f>
        <v>20.716368255366199</v>
      </c>
      <c r="AE14">
        <f>VLOOKUP($A14,'Mortgage loans to total loans'!$A$2:$M$124,MATCH('Step 1'!AE$2,'Mortgage loans to total loans'!$A$1:$M$1,0),FALSE)</f>
        <v>20.716368255366199</v>
      </c>
    </row>
    <row r="15" spans="1:31" x14ac:dyDescent="0.45">
      <c r="A15" s="9" t="s">
        <v>118</v>
      </c>
      <c r="B15">
        <f>VLOOKUP($A15,'2015'!$B$2:$I$128,MATCH('Step 1'!$B$1,'2015'!$B$1:$I$1,0),FALSE)</f>
        <v>17.7</v>
      </c>
      <c r="C15">
        <f>VLOOKUP($A15,'2016'!$B$2:$I$128,MATCH('Step 1'!$B$1,'2016'!$B$1:$I$1,0),FALSE)</f>
        <v>18.399999999999999</v>
      </c>
      <c r="D15">
        <f>VLOOKUP($A15,'2017'!$B$2:$I$128,MATCH('Step 1'!$B$1,'2017'!$B$1:$I$1,0),FALSE)</f>
        <v>18.3</v>
      </c>
      <c r="E15">
        <f>VLOOKUP($A15,'2018'!$B$2:$I$128,MATCH('Step 1'!$B$1,'2018'!$B$1:$I$1,0),FALSE)</f>
        <v>18.7</v>
      </c>
      <c r="F15">
        <f>VLOOKUP($A15,'2019'!$B$2:$I$128,MATCH('Step 1'!$B$1,'2019'!$B$1:$I$1,0),FALSE)</f>
        <v>22.9</v>
      </c>
      <c r="G15">
        <f>VLOOKUP($A15,'2020'!$B$2:$I$128,MATCH('Step 1'!$B$1,'2020'!$B$1:$I$1,0),FALSE)</f>
        <v>23.3</v>
      </c>
      <c r="H15">
        <f>VLOOKUP($A15,'2021'!$B$2:$I$128,MATCH('Step 1'!$B$1,'2021'!$B$1:$I$1,0),FALSE)</f>
        <v>21.3</v>
      </c>
      <c r="I15">
        <f>VLOOKUP($A15,'2022'!$B$2:$I$128,MATCH('Step 1'!$B$1,'2022'!$B$1:$I$1,0),FALSE)</f>
        <v>21.2</v>
      </c>
      <c r="J15">
        <f>VLOOKUP($A15,'2023'!$B$2:$I$128,MATCH('Step 1'!$B$1,'2023'!$B$1:$I$1,0),FALSE)</f>
        <v>27</v>
      </c>
      <c r="K15">
        <f>VLOOKUP($A15,'2024'!$B$2:$I$128,MATCH('Step 1'!$B$1,'2024'!$B$1:$I$1,0),FALSE)</f>
        <v>25.7</v>
      </c>
      <c r="L15">
        <f>VLOOKUP($A15,'2015'!$B$2:$I$128,MATCH('Step 1'!$L$1,'2015'!$B$1:$I$1,0),FALSE)</f>
        <v>2.5</v>
      </c>
      <c r="M15">
        <f>VLOOKUP($A15,'2016'!$B$2:$I$128,MATCH('Step 1'!$L$1,'2016'!$B$1:$I$1,0),FALSE)</f>
        <v>2.4</v>
      </c>
      <c r="N15">
        <f>VLOOKUP($A15,'2017'!$B$2:$I$128,MATCH('Step 1'!$L$1,'2017'!$B$1:$I$1,0),FALSE)</f>
        <v>2.4</v>
      </c>
      <c r="O15">
        <f>VLOOKUP($A15,'2018'!$B$2:$I$128,MATCH('Step 1'!$L$1,'2018'!$B$1:$I$1,0),FALSE)</f>
        <v>2.5</v>
      </c>
      <c r="P15">
        <f>VLOOKUP($A15,'2019'!$B$2:$I$128,MATCH('Step 1'!$L$1,'2019'!$B$1:$I$1,0),FALSE)</f>
        <v>1.9</v>
      </c>
      <c r="Q15">
        <f>VLOOKUP($A15,'2020'!$B$2:$I$128,MATCH('Step 1'!$L$1,'2020'!$B$1:$I$1,0),FALSE)</f>
        <v>1.8</v>
      </c>
      <c r="R15">
        <f>VLOOKUP($A15,'2021'!$B$2:$I$128,MATCH('Step 1'!$L$1,'2021'!$B$1:$I$1,0),FALSE)</f>
        <v>1.9</v>
      </c>
      <c r="S15">
        <f>VLOOKUP($A15,'2022'!$B$2:$I$128,MATCH('Step 1'!$L$1,'2022'!$B$1:$I$1,0),FALSE)</f>
        <v>2</v>
      </c>
      <c r="T15">
        <f>VLOOKUP($A15,'2023'!$B$2:$I$128,MATCH('Step 1'!$L$1,'2023'!$B$1:$I$1,0),FALSE)</f>
        <v>1.3</v>
      </c>
      <c r="U15">
        <f>VLOOKUP($A15,'2024'!$B$2:$I$128,MATCH('Step 1'!$L$1,'2024'!$B$1:$I$1,0),FALSE)</f>
        <v>1</v>
      </c>
      <c r="V15">
        <f>VLOOKUP($A15,'Mortgage loans to total loans'!$A$2:$M$124,MATCH('Step 1'!V$2,'Mortgage loans to total loans'!$A$1:$M$1,0),FALSE)</f>
        <v>36.499195102335101</v>
      </c>
      <c r="W15">
        <f>VLOOKUP($A15,'Mortgage loans to total loans'!$A$2:$M$124,MATCH('Step 1'!W$2,'Mortgage loans to total loans'!$A$1:$M$1,0),FALSE)</f>
        <v>36.3820639406716</v>
      </c>
      <c r="X15">
        <f>VLOOKUP($A15,'Mortgage loans to total loans'!$A$2:$M$124,MATCH('Step 1'!X$2,'Mortgage loans to total loans'!$A$1:$M$1,0),FALSE)</f>
        <v>35.763338423512899</v>
      </c>
      <c r="Y15">
        <f>VLOOKUP($A15,'Mortgage loans to total loans'!$A$2:$M$124,MATCH('Step 1'!Y$2,'Mortgage loans to total loans'!$A$1:$M$1,0),FALSE)</f>
        <v>34.316971182354202</v>
      </c>
      <c r="Z15">
        <f>VLOOKUP($A15,'Mortgage loans to total loans'!$A$2:$M$124,MATCH('Step 1'!Z$2,'Mortgage loans to total loans'!$A$1:$M$1,0),FALSE)</f>
        <v>33.281131719655598</v>
      </c>
      <c r="AA15">
        <f>VLOOKUP($A15,'Mortgage loans to total loans'!$A$2:$M$124,MATCH('Step 1'!AA$2,'Mortgage loans to total loans'!$A$1:$M$1,0),FALSE)</f>
        <v>34.460390027818399</v>
      </c>
      <c r="AB15">
        <f>VLOOKUP($A15,'Mortgage loans to total loans'!$A$2:$M$124,MATCH('Step 1'!AB$2,'Mortgage loans to total loans'!$A$1:$M$1,0),FALSE)</f>
        <v>36.434101001288603</v>
      </c>
      <c r="AC15">
        <f>VLOOKUP($A15,'Mortgage loans to total loans'!$A$2:$M$124,MATCH('Step 1'!AC$2,'Mortgage loans to total loans'!$A$1:$M$1,0),FALSE)</f>
        <v>34.830170370645</v>
      </c>
      <c r="AD15">
        <f>VLOOKUP($A15,'Mortgage loans to total loans'!$A$2:$M$124,MATCH('Step 1'!AD$2,'Mortgage loans to total loans'!$A$1:$M$1,0),FALSE)</f>
        <v>34.1810544619468</v>
      </c>
      <c r="AE15">
        <f>VLOOKUP($A15,'Mortgage loans to total loans'!$A$2:$M$124,MATCH('Step 1'!AE$2,'Mortgage loans to total loans'!$A$1:$M$1,0),FALSE)</f>
        <v>34.1810544619468</v>
      </c>
    </row>
    <row r="16" spans="1:31" x14ac:dyDescent="0.45">
      <c r="A16" s="9" t="s">
        <v>22</v>
      </c>
      <c r="B16">
        <f>VLOOKUP($A16,'2015'!$B$2:$I$128,MATCH('Step 1'!$B$1,'2015'!$B$1:$I$1,0),FALSE)</f>
        <v>40</v>
      </c>
      <c r="C16">
        <f>VLOOKUP($A16,'2016'!$B$2:$I$128,MATCH('Step 1'!$B$1,'2016'!$B$1:$I$1,0),FALSE)</f>
        <v>39.6</v>
      </c>
      <c r="D16">
        <f>VLOOKUP($A16,'2017'!$B$2:$I$128,MATCH('Step 1'!$B$1,'2017'!$B$1:$I$1,0),FALSE)</f>
        <v>44.8</v>
      </c>
      <c r="E16">
        <f>VLOOKUP($A16,'2018'!$B$2:$I$128,MATCH('Step 1'!$B$1,'2018'!$B$1:$I$1,0),FALSE)</f>
        <v>56.8</v>
      </c>
      <c r="F16">
        <f>VLOOKUP($A16,'2019'!$B$2:$I$128,MATCH('Step 1'!$B$1,'2019'!$B$1:$I$1,0),FALSE)</f>
        <v>54.5</v>
      </c>
      <c r="G16">
        <f>VLOOKUP($A16,'2020'!$B$2:$I$128,MATCH('Step 1'!$B$1,'2020'!$B$1:$I$1,0),FALSE)</f>
        <v>58.3</v>
      </c>
      <c r="H16">
        <f>VLOOKUP($A16,'2021'!$B$2:$I$128,MATCH('Step 1'!$B$1,'2021'!$B$1:$I$1,0),FALSE)</f>
        <v>65.7</v>
      </c>
      <c r="I16">
        <f>VLOOKUP($A16,'2022'!$B$2:$I$128,MATCH('Step 1'!$B$1,'2022'!$B$1:$I$1,0),FALSE)</f>
        <v>66.400000000000006</v>
      </c>
      <c r="J16">
        <f>VLOOKUP($A16,'2023'!$B$2:$I$128,MATCH('Step 1'!$B$1,'2023'!$B$1:$I$1,0),FALSE)</f>
        <v>60.9</v>
      </c>
      <c r="K16">
        <f>VLOOKUP($A16,'2024'!$B$2:$I$128,MATCH('Step 1'!$B$1,'2024'!$B$1:$I$1,0),FALSE)</f>
        <v>59.2</v>
      </c>
      <c r="L16">
        <f>VLOOKUP($A16,'2015'!$B$2:$I$128,MATCH('Step 1'!$L$1,'2015'!$B$1:$I$1,0),FALSE)</f>
        <v>0.5</v>
      </c>
      <c r="M16">
        <f>VLOOKUP($A16,'2016'!$B$2:$I$128,MATCH('Step 1'!$L$1,'2016'!$B$1:$I$1,0),FALSE)</f>
        <v>0.5</v>
      </c>
      <c r="N16">
        <f>VLOOKUP($A16,'2017'!$B$2:$I$128,MATCH('Step 1'!$L$1,'2017'!$B$1:$I$1,0),FALSE)</f>
        <v>0.5</v>
      </c>
      <c r="O16">
        <f>VLOOKUP($A16,'2018'!$B$2:$I$128,MATCH('Step 1'!$L$1,'2018'!$B$1:$I$1,0),FALSE)</f>
        <v>0.4</v>
      </c>
      <c r="P16">
        <f>VLOOKUP($A16,'2019'!$B$2:$I$128,MATCH('Step 1'!$L$1,'2019'!$B$1:$I$1,0),FALSE)</f>
        <v>0.4</v>
      </c>
      <c r="Q16">
        <f>VLOOKUP($A16,'2020'!$B$2:$I$128,MATCH('Step 1'!$L$1,'2020'!$B$1:$I$1,0),FALSE)</f>
        <v>0.4</v>
      </c>
      <c r="R16">
        <f>VLOOKUP($A16,'2021'!$B$2:$I$128,MATCH('Step 1'!$L$1,'2021'!$B$1:$I$1,0),FALSE)</f>
        <v>0.4</v>
      </c>
      <c r="S16">
        <f>VLOOKUP($A16,'2022'!$B$2:$I$128,MATCH('Step 1'!$L$1,'2022'!$B$1:$I$1,0),FALSE)</f>
        <v>0.4</v>
      </c>
      <c r="T16">
        <f>VLOOKUP($A16,'2023'!$B$2:$I$128,MATCH('Step 1'!$L$1,'2023'!$B$1:$I$1,0),FALSE)</f>
        <v>0.4</v>
      </c>
      <c r="U16">
        <f>VLOOKUP($A16,'2024'!$B$2:$I$128,MATCH('Step 1'!$L$1,'2024'!$B$1:$I$1,0),FALSE)</f>
        <v>0.4</v>
      </c>
      <c r="V16">
        <f>VLOOKUP($A16,'Mortgage loans to total loans'!$A$2:$M$124,MATCH('Step 1'!V$2,'Mortgage loans to total loans'!$A$1:$M$1,0),FALSE)</f>
        <v>14.31</v>
      </c>
      <c r="W16">
        <f>VLOOKUP($A16,'Mortgage loans to total loans'!$A$2:$M$124,MATCH('Step 1'!W$2,'Mortgage loans to total loans'!$A$1:$M$1,0),FALSE)</f>
        <v>13.987346508044199</v>
      </c>
      <c r="X16">
        <f>VLOOKUP($A16,'Mortgage loans to total loans'!$A$2:$M$124,MATCH('Step 1'!X$2,'Mortgage loans to total loans'!$A$1:$M$1,0),FALSE)</f>
        <v>12.9702380302734</v>
      </c>
      <c r="Y16">
        <f>VLOOKUP($A16,'Mortgage loans to total loans'!$A$2:$M$124,MATCH('Step 1'!Y$2,'Mortgage loans to total loans'!$A$1:$M$1,0),FALSE)</f>
        <v>13.5123483560259</v>
      </c>
      <c r="Z16">
        <f>VLOOKUP($A16,'Mortgage loans to total loans'!$A$2:$M$124,MATCH('Step 1'!Z$2,'Mortgage loans to total loans'!$A$1:$M$1,0),FALSE)</f>
        <v>13.826812553458099</v>
      </c>
      <c r="AA16">
        <f>VLOOKUP($A16,'Mortgage loans to total loans'!$A$2:$M$124,MATCH('Step 1'!AA$2,'Mortgage loans to total loans'!$A$1:$M$1,0),FALSE)</f>
        <v>15.052979223911599</v>
      </c>
      <c r="AB16">
        <f>VLOOKUP($A16,'Mortgage loans to total loans'!$A$2:$M$124,MATCH('Step 1'!AB$2,'Mortgage loans to total loans'!$A$1:$M$1,0),FALSE)</f>
        <v>15.922830815312199</v>
      </c>
      <c r="AC16">
        <f>VLOOKUP($A16,'Mortgage loans to total loans'!$A$2:$M$124,MATCH('Step 1'!AC$2,'Mortgage loans to total loans'!$A$1:$M$1,0),FALSE)</f>
        <v>18.7194079565304</v>
      </c>
      <c r="AD16">
        <f>VLOOKUP($A16,'Mortgage loans to total loans'!$A$2:$M$124,MATCH('Step 1'!AD$2,'Mortgage loans to total loans'!$A$1:$M$1,0),FALSE)</f>
        <v>18.907183662251001</v>
      </c>
      <c r="AE16">
        <f>VLOOKUP($A16,'Mortgage loans to total loans'!$A$2:$M$124,MATCH('Step 1'!AE$2,'Mortgage loans to total loans'!$A$1:$M$1,0),FALSE)</f>
        <v>18.907183662251001</v>
      </c>
    </row>
    <row r="17" spans="1:31" x14ac:dyDescent="0.45">
      <c r="A17" s="9" t="s">
        <v>106</v>
      </c>
      <c r="B17">
        <f>VLOOKUP($A17,'2015'!$B$2:$I$128,MATCH('Step 1'!$B$1,'2015'!$B$1:$I$1,0),FALSE)</f>
        <v>12.2</v>
      </c>
      <c r="C17">
        <f>VLOOKUP($A17,'2016'!$B$2:$I$128,MATCH('Step 1'!$B$1,'2016'!$B$1:$I$1,0),FALSE)</f>
        <v>14.3</v>
      </c>
      <c r="D17">
        <f>VLOOKUP($A17,'2017'!$B$2:$I$128,MATCH('Step 1'!$B$1,'2017'!$B$1:$I$1,0),FALSE)</f>
        <v>14</v>
      </c>
      <c r="E17">
        <f>VLOOKUP($A17,'2018'!$B$2:$I$128,MATCH('Step 1'!$B$1,'2018'!$B$1:$I$1,0),FALSE)</f>
        <v>13.7</v>
      </c>
      <c r="F17">
        <f>VLOOKUP($A17,'2019'!$B$2:$I$128,MATCH('Step 1'!$B$1,'2019'!$B$1:$I$1,0),FALSE)</f>
        <v>14.5</v>
      </c>
      <c r="G17">
        <f>VLOOKUP($A17,'2020'!$B$2:$I$128,MATCH('Step 1'!$B$1,'2020'!$B$1:$I$1,0),FALSE)</f>
        <v>16.8</v>
      </c>
      <c r="H17">
        <f>VLOOKUP($A17,'2021'!$B$2:$I$128,MATCH('Step 1'!$B$1,'2021'!$B$1:$I$1,0),FALSE)</f>
        <v>17.2</v>
      </c>
      <c r="I17">
        <f>VLOOKUP($A17,'2022'!$B$2:$I$128,MATCH('Step 1'!$B$1,'2022'!$B$1:$I$1,0),FALSE)</f>
        <v>17.7</v>
      </c>
      <c r="J17">
        <f>VLOOKUP($A17,'2023'!$B$2:$I$128,MATCH('Step 1'!$B$1,'2023'!$B$1:$I$1,0),FALSE)</f>
        <v>15.3</v>
      </c>
      <c r="K17">
        <f>VLOOKUP($A17,'2024'!$B$2:$I$128,MATCH('Step 1'!$B$1,'2024'!$B$1:$I$1,0),FALSE)</f>
        <v>14.2</v>
      </c>
      <c r="L17">
        <f>VLOOKUP($A17,'2015'!$B$2:$I$128,MATCH('Step 1'!$L$1,'2015'!$B$1:$I$1,0),FALSE)</f>
        <v>1</v>
      </c>
      <c r="M17">
        <f>VLOOKUP($A17,'2016'!$B$2:$I$128,MATCH('Step 1'!$L$1,'2016'!$B$1:$I$1,0),FALSE)</f>
        <v>1</v>
      </c>
      <c r="N17">
        <f>VLOOKUP($A17,'2017'!$B$2:$I$128,MATCH('Step 1'!$L$1,'2017'!$B$1:$I$1,0),FALSE)</f>
        <v>0.9</v>
      </c>
      <c r="O17">
        <f>VLOOKUP($A17,'2018'!$B$2:$I$128,MATCH('Step 1'!$L$1,'2018'!$B$1:$I$1,0),FALSE)</f>
        <v>1.1000000000000001</v>
      </c>
      <c r="P17">
        <f>VLOOKUP($A17,'2019'!$B$2:$I$128,MATCH('Step 1'!$L$1,'2019'!$B$1:$I$1,0),FALSE)</f>
        <v>1</v>
      </c>
      <c r="Q17">
        <f>VLOOKUP($A17,'2020'!$B$2:$I$128,MATCH('Step 1'!$L$1,'2020'!$B$1:$I$1,0),FALSE)</f>
        <v>0.8</v>
      </c>
      <c r="R17">
        <f>VLOOKUP($A17,'2021'!$B$2:$I$128,MATCH('Step 1'!$L$1,'2021'!$B$1:$I$1,0),FALSE)</f>
        <v>0.9</v>
      </c>
      <c r="S17">
        <f>VLOOKUP($A17,'2022'!$B$2:$I$128,MATCH('Step 1'!$L$1,'2022'!$B$1:$I$1,0),FALSE)</f>
        <v>0.8</v>
      </c>
      <c r="T17">
        <f>VLOOKUP($A17,'2023'!$B$2:$I$128,MATCH('Step 1'!$L$1,'2023'!$B$1:$I$1,0),FALSE)</f>
        <v>0.9</v>
      </c>
      <c r="U17">
        <f>VLOOKUP($A17,'2024'!$B$2:$I$128,MATCH('Step 1'!$L$1,'2024'!$B$1:$I$1,0),FALSE)</f>
        <v>0.9</v>
      </c>
      <c r="V17">
        <f>VLOOKUP($A17,'Mortgage loans to total loans'!$A$2:$M$124,MATCH('Step 1'!V$2,'Mortgage loans to total loans'!$A$1:$M$1,0),FALSE)</f>
        <v>25.486761931097</v>
      </c>
      <c r="W17">
        <f>VLOOKUP($A17,'Mortgage loans to total loans'!$A$2:$M$124,MATCH('Step 1'!W$2,'Mortgage loans to total loans'!$A$1:$M$1,0),FALSE)</f>
        <v>25.2526883679812</v>
      </c>
      <c r="X17">
        <f>VLOOKUP($A17,'Mortgage loans to total loans'!$A$2:$M$124,MATCH('Step 1'!X$2,'Mortgage loans to total loans'!$A$1:$M$1,0),FALSE)</f>
        <v>24.944710716460001</v>
      </c>
      <c r="Y17">
        <f>VLOOKUP($A17,'Mortgage loans to total loans'!$A$2:$M$124,MATCH('Step 1'!Y$2,'Mortgage loans to total loans'!$A$1:$M$1,0),FALSE)</f>
        <v>24.634074495636799</v>
      </c>
      <c r="Z17">
        <f>VLOOKUP($A17,'Mortgage loans to total loans'!$A$2:$M$124,MATCH('Step 1'!Z$2,'Mortgage loans to total loans'!$A$1:$M$1,0),FALSE)</f>
        <v>25.932498592927999</v>
      </c>
      <c r="AA17">
        <f>VLOOKUP($A17,'Mortgage loans to total loans'!$A$2:$M$124,MATCH('Step 1'!AA$2,'Mortgage loans to total loans'!$A$1:$M$1,0),FALSE)</f>
        <v>26.602498987925198</v>
      </c>
      <c r="AB17">
        <f>VLOOKUP($A17,'Mortgage loans to total loans'!$A$2:$M$124,MATCH('Step 1'!AB$2,'Mortgage loans to total loans'!$A$1:$M$1,0),FALSE)</f>
        <v>26.444096439129201</v>
      </c>
      <c r="AC17">
        <f>VLOOKUP($A17,'Mortgage loans to total loans'!$A$2:$M$124,MATCH('Step 1'!AC$2,'Mortgage loans to total loans'!$A$1:$M$1,0),FALSE)</f>
        <v>25.910666860573201</v>
      </c>
      <c r="AD17">
        <f>VLOOKUP($A17,'Mortgage loans to total loans'!$A$2:$M$124,MATCH('Step 1'!AD$2,'Mortgage loans to total loans'!$A$1:$M$1,0),FALSE)</f>
        <v>24.933641954685601</v>
      </c>
      <c r="AE17">
        <f>VLOOKUP($A17,'Mortgage loans to total loans'!$A$2:$M$124,MATCH('Step 1'!AE$2,'Mortgage loans to total loans'!$A$1:$M$1,0),FALSE)</f>
        <v>24.933641954685601</v>
      </c>
    </row>
    <row r="18" spans="1:31" x14ac:dyDescent="0.45">
      <c r="A18" s="6" t="s">
        <v>63</v>
      </c>
      <c r="B18">
        <f>VLOOKUP($A18,'2015'!$B$2:$I$128,MATCH('Step 1'!$B$1,'2015'!$B$1:$I$1,0),FALSE)</f>
        <v>31.3</v>
      </c>
      <c r="C18">
        <f>VLOOKUP($A18,'2016'!$B$2:$I$128,MATCH('Step 1'!$B$1,'2016'!$B$1:$I$1,0),FALSE)</f>
        <v>32</v>
      </c>
      <c r="D18">
        <f>VLOOKUP($A18,'2017'!$B$2:$I$128,MATCH('Step 1'!$B$1,'2017'!$B$1:$I$1,0),FALSE)</f>
        <v>30.2</v>
      </c>
      <c r="E18">
        <f>VLOOKUP($A18,'2018'!$B$2:$I$128,MATCH('Step 1'!$B$1,'2018'!$B$1:$I$1,0),FALSE)</f>
        <v>27.9</v>
      </c>
      <c r="F18">
        <f>VLOOKUP($A18,'2019'!$B$2:$I$128,MATCH('Step 1'!$B$1,'2019'!$B$1:$I$1,0),FALSE)</f>
        <v>28.9</v>
      </c>
      <c r="G18">
        <f>VLOOKUP($A18,'2020'!$B$2:$I$128,MATCH('Step 1'!$B$1,'2020'!$B$1:$I$1,0),FALSE)</f>
        <v>29.3</v>
      </c>
      <c r="H18">
        <f>VLOOKUP($A18,'2021'!$B$2:$I$128,MATCH('Step 1'!$B$1,'2021'!$B$1:$I$1,0),FALSE)</f>
        <v>30.1</v>
      </c>
      <c r="I18">
        <f>VLOOKUP($A18,'2022'!$B$2:$I$128,MATCH('Step 1'!$B$1,'2022'!$B$1:$I$1,0),FALSE)</f>
        <v>31.1</v>
      </c>
      <c r="J18">
        <f>VLOOKUP($A18,'2023'!$B$2:$I$128,MATCH('Step 1'!$B$1,'2023'!$B$1:$I$1,0),FALSE)</f>
        <v>31.7</v>
      </c>
      <c r="K18">
        <f>VLOOKUP($A18,'2024'!$B$2:$I$128,MATCH('Step 1'!$B$1,'2024'!$B$1:$I$1,0),FALSE)</f>
        <v>29.9</v>
      </c>
      <c r="L18">
        <f>VLOOKUP($A18,'2015'!$B$2:$I$128,MATCH('Step 1'!$L$1,'2015'!$B$1:$I$1,0),FALSE)</f>
        <v>1</v>
      </c>
      <c r="M18">
        <f>VLOOKUP($A18,'2016'!$B$2:$I$128,MATCH('Step 1'!$L$1,'2016'!$B$1:$I$1,0),FALSE)</f>
        <v>1</v>
      </c>
      <c r="N18">
        <f>VLOOKUP($A18,'2017'!$B$2:$I$128,MATCH('Step 1'!$L$1,'2017'!$B$1:$I$1,0),FALSE)</f>
        <v>1.1000000000000001</v>
      </c>
      <c r="O18">
        <f>VLOOKUP($A18,'2018'!$B$2:$I$128,MATCH('Step 1'!$L$1,'2018'!$B$1:$I$1,0),FALSE)</f>
        <v>1.1000000000000001</v>
      </c>
      <c r="P18">
        <f>VLOOKUP($A18,'2019'!$B$2:$I$128,MATCH('Step 1'!$L$1,'2019'!$B$1:$I$1,0),FALSE)</f>
        <v>1.1000000000000001</v>
      </c>
      <c r="Q18">
        <f>VLOOKUP($A18,'2020'!$B$2:$I$128,MATCH('Step 1'!$L$1,'2020'!$B$1:$I$1,0),FALSE)</f>
        <v>1</v>
      </c>
      <c r="R18">
        <f>VLOOKUP($A18,'2021'!$B$2:$I$128,MATCH('Step 1'!$L$1,'2021'!$B$1:$I$1,0),FALSE)</f>
        <v>1</v>
      </c>
      <c r="S18">
        <f>VLOOKUP($A18,'2022'!$B$2:$I$128,MATCH('Step 1'!$L$1,'2022'!$B$1:$I$1,0),FALSE)</f>
        <v>1</v>
      </c>
      <c r="T18">
        <f>VLOOKUP($A18,'2023'!$B$2:$I$128,MATCH('Step 1'!$L$1,'2023'!$B$1:$I$1,0),FALSE)</f>
        <v>1.1000000000000001</v>
      </c>
      <c r="U18">
        <f>VLOOKUP($A18,'2024'!$B$2:$I$128,MATCH('Step 1'!$L$1,'2024'!$B$1:$I$1,0),FALSE)</f>
        <v>1</v>
      </c>
      <c r="V18">
        <f>VLOOKUP($A18,'Mortgage loans to total loans'!$A$2:$M$124,MATCH('Step 1'!V$2,'Mortgage loans to total loans'!$A$1:$M$1,0),FALSE)</f>
        <v>22.181429739951401</v>
      </c>
      <c r="W18">
        <f>VLOOKUP($A18,'Mortgage loans to total loans'!$A$2:$M$124,MATCH('Step 1'!W$2,'Mortgage loans to total loans'!$A$1:$M$1,0),FALSE)</f>
        <v>20.5451684285743</v>
      </c>
      <c r="X18">
        <f>VLOOKUP($A18,'Mortgage loans to total loans'!$A$2:$M$124,MATCH('Step 1'!X$2,'Mortgage loans to total loans'!$A$1:$M$1,0),FALSE)</f>
        <v>21.864169885650998</v>
      </c>
      <c r="Y18">
        <f>VLOOKUP($A18,'Mortgage loans to total loans'!$A$2:$M$124,MATCH('Step 1'!Y$2,'Mortgage loans to total loans'!$A$1:$M$1,0),FALSE)</f>
        <v>21.5347735184579</v>
      </c>
      <c r="Z18">
        <f>VLOOKUP($A18,'Mortgage loans to total loans'!$A$2:$M$124,MATCH('Step 1'!Z$2,'Mortgage loans to total loans'!$A$1:$M$1,0),FALSE)</f>
        <v>22.2779235804202</v>
      </c>
      <c r="AA18">
        <f>VLOOKUP($A18,'Mortgage loans to total loans'!$A$2:$M$124,MATCH('Step 1'!AA$2,'Mortgage loans to total loans'!$A$1:$M$1,0),FALSE)</f>
        <v>22.779038732554501</v>
      </c>
      <c r="AB18">
        <f>VLOOKUP($A18,'Mortgage loans to total loans'!$A$2:$M$124,MATCH('Step 1'!AB$2,'Mortgage loans to total loans'!$A$1:$M$1,0),FALSE)</f>
        <v>19.9620470273635</v>
      </c>
      <c r="AC18">
        <f>VLOOKUP($A18,'Mortgage loans to total loans'!$A$2:$M$124,MATCH('Step 1'!AC$2,'Mortgage loans to total loans'!$A$1:$M$1,0),FALSE)</f>
        <v>21.339699742407401</v>
      </c>
      <c r="AD18">
        <f>VLOOKUP($A18,'Mortgage loans to total loans'!$A$2:$M$124,MATCH('Step 1'!AD$2,'Mortgage loans to total loans'!$A$1:$M$1,0),FALSE)</f>
        <v>22.119520844187299</v>
      </c>
      <c r="AE18">
        <f>VLOOKUP($A18,'Mortgage loans to total loans'!$A$2:$M$124,MATCH('Step 1'!AE$2,'Mortgage loans to total loans'!$A$1:$M$1,0),FALSE)</f>
        <v>22.119520844187299</v>
      </c>
    </row>
    <row r="19" spans="1:31" x14ac:dyDescent="0.45">
      <c r="A19" s="6" t="s">
        <v>109</v>
      </c>
      <c r="B19">
        <f>VLOOKUP($A19,'2015'!$B$2:$I$128,MATCH('Step 1'!$B$1,'2015'!$B$1:$I$1,0),FALSE)</f>
        <v>24.8</v>
      </c>
      <c r="C19">
        <f>VLOOKUP($A19,'2016'!$B$2:$I$128,MATCH('Step 1'!$B$1,'2016'!$B$1:$I$1,0),FALSE)</f>
        <v>21.4</v>
      </c>
      <c r="D19">
        <f>VLOOKUP($A19,'2017'!$B$2:$I$128,MATCH('Step 1'!$B$1,'2017'!$B$1:$I$1,0),FALSE)</f>
        <v>20.399999999999999</v>
      </c>
      <c r="E19">
        <f>VLOOKUP($A19,'2018'!$B$2:$I$128,MATCH('Step 1'!$B$1,'2018'!$B$1:$I$1,0),FALSE)</f>
        <v>18.3</v>
      </c>
      <c r="F19">
        <f>VLOOKUP($A19,'2019'!$B$2:$I$128,MATCH('Step 1'!$B$1,'2019'!$B$1:$I$1,0),FALSE)</f>
        <v>16.100000000000001</v>
      </c>
      <c r="G19">
        <f>VLOOKUP($A19,'2020'!$B$2:$I$128,MATCH('Step 1'!$B$1,'2020'!$B$1:$I$1,0),FALSE)</f>
        <v>16.2</v>
      </c>
      <c r="H19">
        <f>VLOOKUP($A19,'2021'!$B$2:$I$128,MATCH('Step 1'!$B$1,'2021'!$B$1:$I$1,0),FALSE)</f>
        <v>14.7</v>
      </c>
      <c r="I19">
        <f>VLOOKUP($A19,'2022'!$B$2:$I$128,MATCH('Step 1'!$B$1,'2022'!$B$1:$I$1,0),FALSE)</f>
        <v>14.3</v>
      </c>
      <c r="J19">
        <f>VLOOKUP($A19,'2023'!$B$2:$I$128,MATCH('Step 1'!$B$1,'2023'!$B$1:$I$1,0),FALSE)</f>
        <v>10.7</v>
      </c>
      <c r="K19">
        <f>VLOOKUP($A19,'2024'!$B$2:$I$128,MATCH('Step 1'!$B$1,'2024'!$B$1:$I$1,0),FALSE)</f>
        <v>14.5</v>
      </c>
      <c r="L19">
        <f>VLOOKUP($A19,'2015'!$B$2:$I$128,MATCH('Step 1'!$L$1,'2015'!$B$1:$I$1,0),FALSE)</f>
        <v>1.7</v>
      </c>
      <c r="M19">
        <f>VLOOKUP($A19,'2016'!$B$2:$I$128,MATCH('Step 1'!$L$1,'2016'!$B$1:$I$1,0),FALSE)</f>
        <v>1.8</v>
      </c>
      <c r="N19">
        <f>VLOOKUP($A19,'2017'!$B$2:$I$128,MATCH('Step 1'!$L$1,'2017'!$B$1:$I$1,0),FALSE)</f>
        <v>2.5</v>
      </c>
      <c r="O19">
        <f>VLOOKUP($A19,'2018'!$B$2:$I$128,MATCH('Step 1'!$L$1,'2018'!$B$1:$I$1,0),FALSE)</f>
        <v>2.6</v>
      </c>
      <c r="P19">
        <f>VLOOKUP($A19,'2019'!$B$2:$I$128,MATCH('Step 1'!$L$1,'2019'!$B$1:$I$1,0),FALSE)</f>
        <v>2</v>
      </c>
      <c r="Q19">
        <f>VLOOKUP($A19,'2020'!$B$2:$I$128,MATCH('Step 1'!$L$1,'2020'!$B$1:$I$1,0),FALSE)</f>
        <v>1.8</v>
      </c>
      <c r="R19">
        <f>VLOOKUP($A19,'2021'!$B$2:$I$128,MATCH('Step 1'!$L$1,'2021'!$B$1:$I$1,0),FALSE)</f>
        <v>2.1</v>
      </c>
      <c r="S19">
        <f>VLOOKUP($A19,'2022'!$B$2:$I$128,MATCH('Step 1'!$L$1,'2022'!$B$1:$I$1,0),FALSE)</f>
        <v>2.5</v>
      </c>
      <c r="T19">
        <f>VLOOKUP($A19,'2023'!$B$2:$I$128,MATCH('Step 1'!$L$1,'2023'!$B$1:$I$1,0),FALSE)</f>
        <v>2.2999999999999998</v>
      </c>
      <c r="U19">
        <f>VLOOKUP($A19,'2024'!$B$2:$I$128,MATCH('Step 1'!$L$1,'2024'!$B$1:$I$1,0),FALSE)</f>
        <v>1.8</v>
      </c>
      <c r="V19">
        <f>VLOOKUP($A19,'Mortgage loans to total loans'!$A$2:$M$124,MATCH('Step 1'!V$2,'Mortgage loans to total loans'!$A$1:$M$1,0),FALSE)</f>
        <v>21.232781428599001</v>
      </c>
      <c r="W19">
        <f>VLOOKUP($A19,'Mortgage loans to total loans'!$A$2:$M$124,MATCH('Step 1'!W$2,'Mortgage loans to total loans'!$A$1:$M$1,0),FALSE)</f>
        <v>22.778503662373499</v>
      </c>
      <c r="X19">
        <f>VLOOKUP($A19,'Mortgage loans to total loans'!$A$2:$M$124,MATCH('Step 1'!X$2,'Mortgage loans to total loans'!$A$1:$M$1,0),FALSE)</f>
        <v>21.8989722925322</v>
      </c>
      <c r="Y19">
        <f>VLOOKUP($A19,'Mortgage loans to total loans'!$A$2:$M$124,MATCH('Step 1'!Y$2,'Mortgage loans to total loans'!$A$1:$M$1,0),FALSE)</f>
        <v>20.6884549095426</v>
      </c>
      <c r="Z19">
        <f>VLOOKUP($A19,'Mortgage loans to total loans'!$A$2:$M$124,MATCH('Step 1'!Z$2,'Mortgage loans to total loans'!$A$1:$M$1,0),FALSE)</f>
        <v>20.6293270134308</v>
      </c>
      <c r="AA19">
        <f>VLOOKUP($A19,'Mortgage loans to total loans'!$A$2:$M$124,MATCH('Step 1'!AA$2,'Mortgage loans to total loans'!$A$1:$M$1,0),FALSE)</f>
        <v>28.071581056979898</v>
      </c>
      <c r="AB19">
        <f>VLOOKUP($A19,'Mortgage loans to total loans'!$A$2:$M$124,MATCH('Step 1'!AB$2,'Mortgage loans to total loans'!$A$1:$M$1,0),FALSE)</f>
        <v>28.202130315253999</v>
      </c>
      <c r="AC19">
        <f>VLOOKUP($A19,'Mortgage loans to total loans'!$A$2:$M$124,MATCH('Step 1'!AC$2,'Mortgage loans to total loans'!$A$1:$M$1,0),FALSE)</f>
        <v>32.436388226730301</v>
      </c>
      <c r="AD19">
        <f>VLOOKUP($A19,'Mortgage loans to total loans'!$A$2:$M$124,MATCH('Step 1'!AD$2,'Mortgage loans to total loans'!$A$1:$M$1,0),FALSE)</f>
        <v>32.905973367734397</v>
      </c>
      <c r="AE19">
        <f>VLOOKUP($A19,'Mortgage loans to total loans'!$A$2:$M$124,MATCH('Step 1'!AE$2,'Mortgage loans to total loans'!$A$1:$M$1,0),FALSE)</f>
        <v>32.905973367734397</v>
      </c>
    </row>
    <row r="20" spans="1:31" x14ac:dyDescent="0.45">
      <c r="A20" s="6" t="s">
        <v>77</v>
      </c>
      <c r="B20">
        <f>VLOOKUP($A20,'2015'!$B$2:$I$128,MATCH('Step 1'!$B$1,'2015'!$B$1:$I$1,0),FALSE)</f>
        <v>24.5</v>
      </c>
      <c r="C20">
        <f>VLOOKUP($A20,'2016'!$B$2:$I$128,MATCH('Step 1'!$B$1,'2016'!$B$1:$I$1,0),FALSE)</f>
        <v>23.8</v>
      </c>
      <c r="D20">
        <f>VLOOKUP($A20,'2017'!$B$2:$I$128,MATCH('Step 1'!$B$1,'2017'!$B$1:$I$1,0),FALSE)</f>
        <v>24</v>
      </c>
      <c r="E20">
        <f>VLOOKUP($A20,'2018'!$B$2:$I$128,MATCH('Step 1'!$B$1,'2018'!$B$1:$I$1,0),FALSE)</f>
        <v>26.8</v>
      </c>
      <c r="F20">
        <f>VLOOKUP($A20,'2019'!$B$2:$I$128,MATCH('Step 1'!$B$1,'2019'!$B$1:$I$1,0),FALSE)</f>
        <v>30.3</v>
      </c>
      <c r="G20">
        <f>VLOOKUP($A20,'2020'!$B$2:$I$128,MATCH('Step 1'!$B$1,'2020'!$B$1:$I$1,0),FALSE)</f>
        <v>30.1</v>
      </c>
      <c r="H20">
        <f>VLOOKUP($A20,'2021'!$B$2:$I$128,MATCH('Step 1'!$B$1,'2021'!$B$1:$I$1,0),FALSE)</f>
        <v>31.7</v>
      </c>
      <c r="I20">
        <f>VLOOKUP($A20,'2022'!$B$2:$I$128,MATCH('Step 1'!$B$1,'2022'!$B$1:$I$1,0),FALSE)</f>
        <v>33.6</v>
      </c>
      <c r="J20">
        <f>VLOOKUP($A20,'2023'!$B$2:$I$128,MATCH('Step 1'!$B$1,'2023'!$B$1:$I$1,0),FALSE)</f>
        <v>33.700000000000003</v>
      </c>
      <c r="K20">
        <f>VLOOKUP($A20,'2024'!$B$2:$I$128,MATCH('Step 1'!$B$1,'2024'!$B$1:$I$1,0),FALSE)</f>
        <v>24.5</v>
      </c>
      <c r="L20">
        <f>VLOOKUP($A20,'2015'!$B$2:$I$128,MATCH('Step 1'!$L$1,'2015'!$B$1:$I$1,0),FALSE)</f>
        <v>1.5</v>
      </c>
      <c r="M20">
        <f>VLOOKUP($A20,'2016'!$B$2:$I$128,MATCH('Step 1'!$L$1,'2016'!$B$1:$I$1,0),FALSE)</f>
        <v>1.5</v>
      </c>
      <c r="N20">
        <f>VLOOKUP($A20,'2017'!$B$2:$I$128,MATCH('Step 1'!$L$1,'2017'!$B$1:$I$1,0),FALSE)</f>
        <v>1.5</v>
      </c>
      <c r="O20">
        <f>VLOOKUP($A20,'2018'!$B$2:$I$128,MATCH('Step 1'!$L$1,'2018'!$B$1:$I$1,0),FALSE)</f>
        <v>1.3</v>
      </c>
      <c r="P20">
        <f>VLOOKUP($A20,'2019'!$B$2:$I$128,MATCH('Step 1'!$L$1,'2019'!$B$1:$I$1,0),FALSE)</f>
        <v>1</v>
      </c>
      <c r="Q20">
        <f>VLOOKUP($A20,'2020'!$B$2:$I$128,MATCH('Step 1'!$L$1,'2020'!$B$1:$I$1,0),FALSE)</f>
        <v>1</v>
      </c>
      <c r="R20">
        <f>VLOOKUP($A20,'2021'!$B$2:$I$128,MATCH('Step 1'!$L$1,'2021'!$B$1:$I$1,0),FALSE)</f>
        <v>1</v>
      </c>
      <c r="S20">
        <f>VLOOKUP($A20,'2022'!$B$2:$I$128,MATCH('Step 1'!$L$1,'2022'!$B$1:$I$1,0),FALSE)</f>
        <v>1.2</v>
      </c>
      <c r="T20">
        <f>VLOOKUP($A20,'2023'!$B$2:$I$128,MATCH('Step 1'!$L$1,'2023'!$B$1:$I$1,0),FALSE)</f>
        <v>0.8</v>
      </c>
      <c r="U20">
        <f>VLOOKUP($A20,'2024'!$B$2:$I$128,MATCH('Step 1'!$L$1,'2024'!$B$1:$I$1,0),FALSE)</f>
        <v>0.9</v>
      </c>
      <c r="V20">
        <f>VLOOKUP($A20,'Mortgage loans to total loans'!$A$2:$M$124,MATCH('Step 1'!V$2,'Mortgage loans to total loans'!$A$1:$M$1,0),FALSE)</f>
        <v>0</v>
      </c>
      <c r="W20">
        <f>VLOOKUP($A20,'Mortgage loans to total loans'!$A$2:$M$124,MATCH('Step 1'!W$2,'Mortgage loans to total loans'!$A$1:$M$1,0),FALSE)</f>
        <v>0</v>
      </c>
      <c r="X20">
        <f>VLOOKUP($A20,'Mortgage loans to total loans'!$A$2:$M$124,MATCH('Step 1'!X$2,'Mortgage loans to total loans'!$A$1:$M$1,0),FALSE)</f>
        <v>0</v>
      </c>
      <c r="Y20">
        <f>VLOOKUP($A20,'Mortgage loans to total loans'!$A$2:$M$124,MATCH('Step 1'!Y$2,'Mortgage loans to total loans'!$A$1:$M$1,0),FALSE)</f>
        <v>0</v>
      </c>
      <c r="Z20">
        <f>VLOOKUP($A20,'Mortgage loans to total loans'!$A$2:$M$124,MATCH('Step 1'!Z$2,'Mortgage loans to total loans'!$A$1:$M$1,0),FALSE)</f>
        <v>0</v>
      </c>
      <c r="AA20">
        <f>VLOOKUP($A20,'Mortgage loans to total loans'!$A$2:$M$124,MATCH('Step 1'!AA$2,'Mortgage loans to total loans'!$A$1:$M$1,0),FALSE)</f>
        <v>0</v>
      </c>
      <c r="AB20">
        <f>VLOOKUP($A20,'Mortgage loans to total loans'!$A$2:$M$124,MATCH('Step 1'!AB$2,'Mortgage loans to total loans'!$A$1:$M$1,0),FALSE)</f>
        <v>25.912185213266099</v>
      </c>
      <c r="AC20">
        <f>VLOOKUP($A20,'Mortgage loans to total loans'!$A$2:$M$124,MATCH('Step 1'!AC$2,'Mortgage loans to total loans'!$A$1:$M$1,0),FALSE)</f>
        <v>26.848318327769299</v>
      </c>
      <c r="AD20">
        <f>VLOOKUP($A20,'Mortgage loans to total loans'!$A$2:$M$124,MATCH('Step 1'!AD$2,'Mortgage loans to total loans'!$A$1:$M$1,0),FALSE)</f>
        <v>24.833889063049099</v>
      </c>
      <c r="AE20">
        <f>VLOOKUP($A20,'Mortgage loans to total loans'!$A$2:$M$124,MATCH('Step 1'!AE$2,'Mortgage loans to total loans'!$A$1:$M$1,0),FALSE)</f>
        <v>24.833889063049099</v>
      </c>
    </row>
    <row r="21" spans="1:31" x14ac:dyDescent="0.45">
      <c r="A21" s="9" t="s">
        <v>124</v>
      </c>
      <c r="B21">
        <f>VLOOKUP($A21,'2015'!$B$2:$I$128,MATCH('Step 1'!$B$1,'2015'!$B$1:$I$1,0),FALSE)</f>
        <v>21.3</v>
      </c>
      <c r="C21">
        <f>VLOOKUP($A21,'2016'!$B$2:$I$128,MATCH('Step 1'!$B$1,'2016'!$B$1:$I$1,0),FALSE)</f>
        <v>21.1</v>
      </c>
      <c r="D21">
        <f>VLOOKUP($A21,'2017'!$B$2:$I$128,MATCH('Step 1'!$B$1,'2017'!$B$1:$I$1,0),FALSE)</f>
        <v>21.2</v>
      </c>
      <c r="E21">
        <f>VLOOKUP($A21,'2018'!$B$2:$I$128,MATCH('Step 1'!$B$1,'2018'!$B$1:$I$1,0),FALSE)</f>
        <v>23.9</v>
      </c>
      <c r="F21">
        <f>VLOOKUP($A21,'2019'!$B$2:$I$128,MATCH('Step 1'!$B$1,'2019'!$B$1:$I$1,0),FALSE)</f>
        <v>22.4</v>
      </c>
      <c r="G21">
        <f>VLOOKUP($A21,'2020'!$B$2:$I$128,MATCH('Step 1'!$B$1,'2020'!$B$1:$I$1,0),FALSE)</f>
        <v>24.8</v>
      </c>
      <c r="H21">
        <f>VLOOKUP($A21,'2021'!$B$2:$I$128,MATCH('Step 1'!$B$1,'2021'!$B$1:$I$1,0),FALSE)</f>
        <v>23.4</v>
      </c>
      <c r="I21">
        <f>VLOOKUP($A21,'2022'!$B$2:$I$128,MATCH('Step 1'!$B$1,'2022'!$B$1:$I$1,0),FALSE)</f>
        <v>25.1</v>
      </c>
      <c r="J21">
        <f>VLOOKUP($A21,'2023'!$B$2:$I$128,MATCH('Step 1'!$B$1,'2023'!$B$1:$I$1,0),FALSE)</f>
        <v>22.7</v>
      </c>
      <c r="K21">
        <f>VLOOKUP($A21,'2024'!$B$2:$I$128,MATCH('Step 1'!$B$1,'2024'!$B$1:$I$1,0),FALSE)</f>
        <v>23.1</v>
      </c>
      <c r="L21">
        <f>VLOOKUP($A21,'2015'!$B$2:$I$128,MATCH('Step 1'!$L$1,'2015'!$B$1:$I$1,0),FALSE)</f>
        <v>2.8</v>
      </c>
      <c r="M21">
        <f>VLOOKUP($A21,'2016'!$B$2:$I$128,MATCH('Step 1'!$L$1,'2016'!$B$1:$I$1,0),FALSE)</f>
        <v>2.5</v>
      </c>
      <c r="N21">
        <f>VLOOKUP($A21,'2017'!$B$2:$I$128,MATCH('Step 1'!$L$1,'2017'!$B$1:$I$1,0),FALSE)</f>
        <v>1.9</v>
      </c>
      <c r="O21">
        <f>VLOOKUP($A21,'2018'!$B$2:$I$128,MATCH('Step 1'!$L$1,'2018'!$B$1:$I$1,0),FALSE)</f>
        <v>2.2000000000000002</v>
      </c>
      <c r="P21">
        <f>VLOOKUP($A21,'2019'!$B$2:$I$128,MATCH('Step 1'!$L$1,'2019'!$B$1:$I$1,0),FALSE)</f>
        <v>2.4</v>
      </c>
      <c r="Q21">
        <f>VLOOKUP($A21,'2020'!$B$2:$I$128,MATCH('Step 1'!$L$1,'2020'!$B$1:$I$1,0),FALSE)</f>
        <v>2.2000000000000002</v>
      </c>
      <c r="R21">
        <f>VLOOKUP($A21,'2021'!$B$2:$I$128,MATCH('Step 1'!$L$1,'2021'!$B$1:$I$1,0),FALSE)</f>
        <v>2.5</v>
      </c>
      <c r="S21">
        <f>VLOOKUP($A21,'2022'!$B$2:$I$128,MATCH('Step 1'!$L$1,'2022'!$B$1:$I$1,0),FALSE)</f>
        <v>2.5</v>
      </c>
      <c r="T21">
        <f>VLOOKUP($A21,'2023'!$B$2:$I$128,MATCH('Step 1'!$L$1,'2023'!$B$1:$I$1,0),FALSE)</f>
        <v>2.6</v>
      </c>
      <c r="U21">
        <f>VLOOKUP($A21,'2024'!$B$2:$I$128,MATCH('Step 1'!$L$1,'2024'!$B$1:$I$1,0),FALSE)</f>
        <v>2.1</v>
      </c>
      <c r="V21">
        <f>VLOOKUP($A21,'Mortgage loans to total loans'!$A$2:$M$124,MATCH('Step 1'!V$2,'Mortgage loans to total loans'!$A$1:$M$1,0),FALSE)</f>
        <v>36.497753112138</v>
      </c>
      <c r="W21">
        <f>VLOOKUP($A21,'Mortgage loans to total loans'!$A$2:$M$124,MATCH('Step 1'!W$2,'Mortgage loans to total loans'!$A$1:$M$1,0),FALSE)</f>
        <v>36.430826441900699</v>
      </c>
      <c r="X21">
        <f>VLOOKUP($A21,'Mortgage loans to total loans'!$A$2:$M$124,MATCH('Step 1'!X$2,'Mortgage loans to total loans'!$A$1:$M$1,0),FALSE)</f>
        <v>36.512904234021299</v>
      </c>
      <c r="Y21">
        <f>VLOOKUP($A21,'Mortgage loans to total loans'!$A$2:$M$124,MATCH('Step 1'!Y$2,'Mortgage loans to total loans'!$A$1:$M$1,0),FALSE)</f>
        <v>38.165290349101802</v>
      </c>
      <c r="Z21">
        <f>VLOOKUP($A21,'Mortgage loans to total loans'!$A$2:$M$124,MATCH('Step 1'!Z$2,'Mortgage loans to total loans'!$A$1:$M$1,0),FALSE)</f>
        <v>36.8717665941099</v>
      </c>
      <c r="AA21">
        <f>VLOOKUP($A21,'Mortgage loans to total loans'!$A$2:$M$124,MATCH('Step 1'!AA$2,'Mortgage loans to total loans'!$A$1:$M$1,0),FALSE)</f>
        <v>37.532289224464499</v>
      </c>
      <c r="AB21">
        <f>VLOOKUP($A21,'Mortgage loans to total loans'!$A$2:$M$124,MATCH('Step 1'!AB$2,'Mortgage loans to total loans'!$A$1:$M$1,0),FALSE)</f>
        <v>36.573673603692498</v>
      </c>
      <c r="AC21">
        <f>VLOOKUP($A21,'Mortgage loans to total loans'!$A$2:$M$124,MATCH('Step 1'!AC$2,'Mortgage loans to total loans'!$A$1:$M$1,0),FALSE)</f>
        <v>34.750350700871103</v>
      </c>
      <c r="AD21">
        <f>VLOOKUP($A21,'Mortgage loans to total loans'!$A$2:$M$124,MATCH('Step 1'!AD$2,'Mortgage loans to total loans'!$A$1:$M$1,0),FALSE)</f>
        <v>35.163526178397902</v>
      </c>
      <c r="AE21">
        <f>VLOOKUP($A21,'Mortgage loans to total loans'!$A$2:$M$124,MATCH('Step 1'!AE$2,'Mortgage loans to total loans'!$A$1:$M$1,0),FALSE)</f>
        <v>35.163526178397902</v>
      </c>
    </row>
    <row r="22" spans="1:31" ht="25.5" x14ac:dyDescent="0.45">
      <c r="A22" s="6" t="s">
        <v>55</v>
      </c>
      <c r="B22">
        <f>VLOOKUP($A22,'2015'!$B$2:$I$128,MATCH('Step 1'!$B$1,'2015'!$B$1:$I$1,0),FALSE)</f>
        <v>17.399999999999999</v>
      </c>
      <c r="C22">
        <f>VLOOKUP($A22,'2016'!$B$2:$I$128,MATCH('Step 1'!$B$1,'2016'!$B$1:$I$1,0),FALSE)</f>
        <v>14.8</v>
      </c>
      <c r="D22">
        <f>VLOOKUP($A22,'2017'!$B$2:$I$128,MATCH('Step 1'!$B$1,'2017'!$B$1:$I$1,0),FALSE)</f>
        <v>14.2</v>
      </c>
      <c r="E22">
        <f>VLOOKUP($A22,'2018'!$B$2:$I$128,MATCH('Step 1'!$B$1,'2018'!$B$1:$I$1,0),FALSE)</f>
        <v>15.2</v>
      </c>
      <c r="F22">
        <f>VLOOKUP($A22,'2019'!$B$2:$I$128,MATCH('Step 1'!$B$1,'2019'!$B$1:$I$1,0),FALSE)</f>
        <v>15.9</v>
      </c>
      <c r="G22">
        <f>VLOOKUP($A22,'2020'!$B$2:$I$128,MATCH('Step 1'!$B$1,'2020'!$B$1:$I$1,0),FALSE)</f>
        <v>14.9</v>
      </c>
      <c r="H22">
        <f>VLOOKUP($A22,'2021'!$B$2:$I$128,MATCH('Step 1'!$B$1,'2021'!$B$1:$I$1,0),FALSE)</f>
        <v>13.7</v>
      </c>
      <c r="I22">
        <f>VLOOKUP($A22,'2022'!$B$2:$I$128,MATCH('Step 1'!$B$1,'2022'!$B$1:$I$1,0),FALSE)</f>
        <v>15.8</v>
      </c>
      <c r="J22">
        <f>VLOOKUP($A22,'2023'!$B$2:$I$128,MATCH('Step 1'!$B$1,'2023'!$B$1:$I$1,0),FALSE)</f>
        <v>12.7</v>
      </c>
      <c r="K22">
        <f>VLOOKUP($A22,'2024'!$B$2:$I$128,MATCH('Step 1'!$B$1,'2024'!$B$1:$I$1,0),FALSE)</f>
        <v>13.5</v>
      </c>
      <c r="L22">
        <f>VLOOKUP($A22,'2015'!$B$2:$I$128,MATCH('Step 1'!$L$1,'2015'!$B$1:$I$1,0),FALSE)</f>
        <v>0.5</v>
      </c>
      <c r="M22">
        <f>VLOOKUP($A22,'2016'!$B$2:$I$128,MATCH('Step 1'!$L$1,'2016'!$B$1:$I$1,0),FALSE)</f>
        <v>0.7</v>
      </c>
      <c r="N22">
        <f>VLOOKUP($A22,'2017'!$B$2:$I$128,MATCH('Step 1'!$L$1,'2017'!$B$1:$I$1,0),FALSE)</f>
        <v>0.6</v>
      </c>
      <c r="O22">
        <f>VLOOKUP($A22,'2018'!$B$2:$I$128,MATCH('Step 1'!$L$1,'2018'!$B$1:$I$1,0),FALSE)</f>
        <v>0.6</v>
      </c>
      <c r="P22">
        <f>VLOOKUP($A22,'2019'!$B$2:$I$128,MATCH('Step 1'!$L$1,'2019'!$B$1:$I$1,0),FALSE)</f>
        <v>0.5</v>
      </c>
      <c r="Q22">
        <f>VLOOKUP($A22,'2020'!$B$2:$I$128,MATCH('Step 1'!$L$1,'2020'!$B$1:$I$1,0),FALSE)</f>
        <v>0.5</v>
      </c>
      <c r="R22">
        <f>VLOOKUP($A22,'2021'!$B$2:$I$128,MATCH('Step 1'!$L$1,'2021'!$B$1:$I$1,0),FALSE)</f>
        <v>0.6</v>
      </c>
      <c r="S22">
        <f>VLOOKUP($A22,'2022'!$B$2:$I$128,MATCH('Step 1'!$L$1,'2022'!$B$1:$I$1,0),FALSE)</f>
        <v>0.5</v>
      </c>
      <c r="T22">
        <f>VLOOKUP($A22,'2023'!$B$2:$I$128,MATCH('Step 1'!$L$1,'2023'!$B$1:$I$1,0),FALSE)</f>
        <v>0.5</v>
      </c>
      <c r="U22">
        <f>VLOOKUP($A22,'2024'!$B$2:$I$128,MATCH('Step 1'!$L$1,'2024'!$B$1:$I$1,0),FALSE)</f>
        <v>0.5</v>
      </c>
      <c r="V22">
        <f>VLOOKUP($A22,'Mortgage loans to total loans'!$A$2:$M$124,MATCH('Step 1'!V$2,'Mortgage loans to total loans'!$A$1:$M$1,0),FALSE)</f>
        <v>0</v>
      </c>
      <c r="W22">
        <f>VLOOKUP($A22,'Mortgage loans to total loans'!$A$2:$M$124,MATCH('Step 1'!W$2,'Mortgage loans to total loans'!$A$1:$M$1,0),FALSE)</f>
        <v>0</v>
      </c>
      <c r="X22">
        <f>VLOOKUP($A22,'Mortgage loans to total loans'!$A$2:$M$124,MATCH('Step 1'!X$2,'Mortgage loans to total loans'!$A$1:$M$1,0),FALSE)</f>
        <v>17.0295556999071</v>
      </c>
      <c r="Y22">
        <f>VLOOKUP($A22,'Mortgage loans to total loans'!$A$2:$M$124,MATCH('Step 1'!Y$2,'Mortgage loans to total loans'!$A$1:$M$1,0),FALSE)</f>
        <v>16.772201833087699</v>
      </c>
      <c r="Z22">
        <f>VLOOKUP($A22,'Mortgage loans to total loans'!$A$2:$M$124,MATCH('Step 1'!Z$2,'Mortgage loans to total loans'!$A$1:$M$1,0),FALSE)</f>
        <v>17.096262389347899</v>
      </c>
      <c r="AA22">
        <f>VLOOKUP($A22,'Mortgage loans to total loans'!$A$2:$M$124,MATCH('Step 1'!AA$2,'Mortgage loans to total loans'!$A$1:$M$1,0),FALSE)</f>
        <v>17.722674537536001</v>
      </c>
      <c r="AB22">
        <f>VLOOKUP($A22,'Mortgage loans to total loans'!$A$2:$M$124,MATCH('Step 1'!AB$2,'Mortgage loans to total loans'!$A$1:$M$1,0),FALSE)</f>
        <v>18.020577757460799</v>
      </c>
      <c r="AC22">
        <f>VLOOKUP($A22,'Mortgage loans to total loans'!$A$2:$M$124,MATCH('Step 1'!AC$2,'Mortgage loans to total loans'!$A$1:$M$1,0),FALSE)</f>
        <v>18.181811064863599</v>
      </c>
      <c r="AD22">
        <f>VLOOKUP($A22,'Mortgage loans to total loans'!$A$2:$M$124,MATCH('Step 1'!AD$2,'Mortgage loans to total loans'!$A$1:$M$1,0),FALSE)</f>
        <v>17.740176524878901</v>
      </c>
      <c r="AE22">
        <f>VLOOKUP($A22,'Mortgage loans to total loans'!$A$2:$M$124,MATCH('Step 1'!AE$2,'Mortgage loans to total loans'!$A$1:$M$1,0),FALSE)</f>
        <v>17.740176524878901</v>
      </c>
    </row>
    <row r="23" spans="1:31" x14ac:dyDescent="0.45">
      <c r="A23" s="6" t="s">
        <v>59</v>
      </c>
      <c r="B23">
        <f>VLOOKUP($A23,'2015'!$B$2:$I$128,MATCH('Step 1'!$B$1,'2015'!$B$1:$I$1,0),FALSE)</f>
        <v>14.7</v>
      </c>
      <c r="C23">
        <f>VLOOKUP($A23,'2016'!$B$2:$I$128,MATCH('Step 1'!$B$1,'2016'!$B$1:$I$1,0),FALSE)</f>
        <v>14.9</v>
      </c>
      <c r="D23">
        <f>VLOOKUP($A23,'2017'!$B$2:$I$128,MATCH('Step 1'!$B$1,'2017'!$B$1:$I$1,0),FALSE)</f>
        <v>15.6</v>
      </c>
      <c r="E23">
        <f>VLOOKUP($A23,'2018'!$B$2:$I$128,MATCH('Step 1'!$B$1,'2018'!$B$1:$I$1,0),FALSE)</f>
        <v>18.5</v>
      </c>
      <c r="F23">
        <f>VLOOKUP($A23,'2019'!$B$2:$I$128,MATCH('Step 1'!$B$1,'2019'!$B$1:$I$1,0),FALSE)</f>
        <v>18.399999999999999</v>
      </c>
      <c r="G23">
        <f>VLOOKUP($A23,'2020'!$B$2:$I$128,MATCH('Step 1'!$B$1,'2020'!$B$1:$I$1,0),FALSE)</f>
        <v>18.100000000000001</v>
      </c>
      <c r="H23">
        <f>VLOOKUP($A23,'2021'!$B$2:$I$128,MATCH('Step 1'!$B$1,'2021'!$B$1:$I$1,0),FALSE)</f>
        <v>17.3</v>
      </c>
      <c r="I23">
        <f>VLOOKUP($A23,'2022'!$B$2:$I$128,MATCH('Step 1'!$B$1,'2022'!$B$1:$I$1,0),FALSE)</f>
        <v>17.100000000000001</v>
      </c>
      <c r="J23">
        <f>VLOOKUP($A23,'2023'!$B$2:$I$128,MATCH('Step 1'!$B$1,'2023'!$B$1:$I$1,0),FALSE)</f>
        <v>15.7</v>
      </c>
      <c r="K23">
        <f>VLOOKUP($A23,'2024'!$B$2:$I$128,MATCH('Step 1'!$B$1,'2024'!$B$1:$I$1,0),FALSE)</f>
        <v>16.5</v>
      </c>
      <c r="L23">
        <f>VLOOKUP($A23,'2015'!$B$2:$I$128,MATCH('Step 1'!$L$1,'2015'!$B$1:$I$1,0),FALSE)</f>
        <v>0.7</v>
      </c>
      <c r="M23">
        <f>VLOOKUP($A23,'2016'!$B$2:$I$128,MATCH('Step 1'!$L$1,'2016'!$B$1:$I$1,0),FALSE)</f>
        <v>0.7</v>
      </c>
      <c r="N23">
        <f>VLOOKUP($A23,'2017'!$B$2:$I$128,MATCH('Step 1'!$L$1,'2017'!$B$1:$I$1,0),FALSE)</f>
        <v>0.7</v>
      </c>
      <c r="O23">
        <f>VLOOKUP($A23,'2018'!$B$2:$I$128,MATCH('Step 1'!$L$1,'2018'!$B$1:$I$1,0),FALSE)</f>
        <v>0.6</v>
      </c>
      <c r="P23">
        <f>VLOOKUP($A23,'2019'!$B$2:$I$128,MATCH('Step 1'!$L$1,'2019'!$B$1:$I$1,0),FALSE)</f>
        <v>0.6</v>
      </c>
      <c r="Q23">
        <f>VLOOKUP($A23,'2020'!$B$2:$I$128,MATCH('Step 1'!$L$1,'2020'!$B$1:$I$1,0),FALSE)</f>
        <v>0.7</v>
      </c>
      <c r="R23">
        <f>VLOOKUP($A23,'2021'!$B$2:$I$128,MATCH('Step 1'!$L$1,'2021'!$B$1:$I$1,0),FALSE)</f>
        <v>0.7</v>
      </c>
      <c r="S23">
        <f>VLOOKUP($A23,'2022'!$B$2:$I$128,MATCH('Step 1'!$L$1,'2022'!$B$1:$I$1,0),FALSE)</f>
        <v>0.7</v>
      </c>
      <c r="T23">
        <f>VLOOKUP($A23,'2023'!$B$2:$I$128,MATCH('Step 1'!$L$1,'2023'!$B$1:$I$1,0),FALSE)</f>
        <v>0.8</v>
      </c>
      <c r="U23">
        <f>VLOOKUP($A23,'2024'!$B$2:$I$128,MATCH('Step 1'!$L$1,'2024'!$B$1:$I$1,0),FALSE)</f>
        <v>0.8</v>
      </c>
      <c r="V23">
        <f>VLOOKUP($A23,'Mortgage loans to total loans'!$A$2:$M$124,MATCH('Step 1'!V$2,'Mortgage loans to total loans'!$A$1:$M$1,0),FALSE)</f>
        <v>8.27261045135565</v>
      </c>
      <c r="W23">
        <f>VLOOKUP($A23,'Mortgage loans to total loans'!$A$2:$M$124,MATCH('Step 1'!W$2,'Mortgage loans to total loans'!$A$1:$M$1,0),FALSE)</f>
        <v>8.4745193541536299</v>
      </c>
      <c r="X23">
        <f>VLOOKUP($A23,'Mortgage loans to total loans'!$A$2:$M$124,MATCH('Step 1'!X$2,'Mortgage loans to total loans'!$A$1:$M$1,0),FALSE)</f>
        <v>7.6587446940620696</v>
      </c>
      <c r="Y23">
        <f>VLOOKUP($A23,'Mortgage loans to total loans'!$A$2:$M$124,MATCH('Step 1'!Y$2,'Mortgage loans to total loans'!$A$1:$M$1,0),FALSE)</f>
        <v>7.2416148483076297</v>
      </c>
      <c r="Z23">
        <f>VLOOKUP($A23,'Mortgage loans to total loans'!$A$2:$M$124,MATCH('Step 1'!Z$2,'Mortgage loans to total loans'!$A$1:$M$1,0),FALSE)</f>
        <v>6.8068695490737401</v>
      </c>
      <c r="AA23">
        <f>VLOOKUP($A23,'Mortgage loans to total loans'!$A$2:$M$124,MATCH('Step 1'!AA$2,'Mortgage loans to total loans'!$A$1:$M$1,0),FALSE)</f>
        <v>6.8075282161886603</v>
      </c>
      <c r="AB23">
        <f>VLOOKUP($A23,'Mortgage loans to total loans'!$A$2:$M$124,MATCH('Step 1'!AB$2,'Mortgage loans to total loans'!$A$1:$M$1,0),FALSE)</f>
        <v>6.0688178664767696</v>
      </c>
      <c r="AC23">
        <f>VLOOKUP($A23,'Mortgage loans to total loans'!$A$2:$M$124,MATCH('Step 1'!AC$2,'Mortgage loans to total loans'!$A$1:$M$1,0),FALSE)</f>
        <v>5.6188573460602997</v>
      </c>
      <c r="AD23">
        <f>VLOOKUP($A23,'Mortgage loans to total loans'!$A$2:$M$124,MATCH('Step 1'!AD$2,'Mortgage loans to total loans'!$A$1:$M$1,0),FALSE)</f>
        <v>5.6157510321225397</v>
      </c>
      <c r="AE23">
        <f>VLOOKUP($A23,'Mortgage loans to total loans'!$A$2:$M$124,MATCH('Step 1'!AE$2,'Mortgage loans to total loans'!$A$1:$M$1,0),FALSE)</f>
        <v>5.6157510321225397</v>
      </c>
    </row>
    <row r="24" spans="1:31" x14ac:dyDescent="0.45">
      <c r="A24" s="6" t="s">
        <v>67</v>
      </c>
      <c r="B24">
        <f>VLOOKUP($A24,'2015'!$B$2:$I$128,MATCH('Step 1'!$B$1,'2015'!$B$1:$I$1,0),FALSE)</f>
        <v>25.6</v>
      </c>
      <c r="C24">
        <f>VLOOKUP($A24,'2016'!$B$2:$I$128,MATCH('Step 1'!$B$1,'2016'!$B$1:$I$1,0),FALSE)</f>
        <v>25.4</v>
      </c>
      <c r="D24">
        <f>VLOOKUP($A24,'2017'!$B$2:$I$128,MATCH('Step 1'!$B$1,'2017'!$B$1:$I$1,0),FALSE)</f>
        <v>24.3</v>
      </c>
      <c r="E24">
        <f>VLOOKUP($A24,'2018'!$B$2:$I$128,MATCH('Step 1'!$B$1,'2018'!$B$1:$I$1,0),FALSE)</f>
        <v>24.1</v>
      </c>
      <c r="F24">
        <f>VLOOKUP($A24,'2019'!$B$2:$I$128,MATCH('Step 1'!$B$1,'2019'!$B$1:$I$1,0),FALSE)</f>
        <v>23.9</v>
      </c>
      <c r="G24">
        <f>VLOOKUP($A24,'2020'!$B$2:$I$128,MATCH('Step 1'!$B$1,'2020'!$B$1:$I$1,0),FALSE)</f>
        <v>24.9</v>
      </c>
      <c r="H24">
        <f>VLOOKUP($A24,'2021'!$B$2:$I$128,MATCH('Step 1'!$B$1,'2021'!$B$1:$I$1,0),FALSE)</f>
        <v>25.5</v>
      </c>
      <c r="I24">
        <f>VLOOKUP($A24,'2022'!$B$2:$I$128,MATCH('Step 1'!$B$1,'2022'!$B$1:$I$1,0),FALSE)</f>
        <v>26.4</v>
      </c>
      <c r="J24">
        <f>VLOOKUP($A24,'2023'!$B$2:$I$128,MATCH('Step 1'!$B$1,'2023'!$B$1:$I$1,0),FALSE)</f>
        <v>29.1</v>
      </c>
      <c r="K24">
        <f>VLOOKUP($A24,'2024'!$B$2:$I$128,MATCH('Step 1'!$B$1,'2024'!$B$1:$I$1,0),FALSE)</f>
        <v>28.6</v>
      </c>
      <c r="L24">
        <f>VLOOKUP($A24,'2015'!$B$2:$I$128,MATCH('Step 1'!$L$1,'2015'!$B$1:$I$1,0),FALSE)</f>
        <v>1.4</v>
      </c>
      <c r="M24">
        <f>VLOOKUP($A24,'2016'!$B$2:$I$128,MATCH('Step 1'!$L$1,'2016'!$B$1:$I$1,0),FALSE)</f>
        <v>1.4</v>
      </c>
      <c r="N24">
        <f>VLOOKUP($A24,'2017'!$B$2:$I$128,MATCH('Step 1'!$L$1,'2017'!$B$1:$I$1,0),FALSE)</f>
        <v>1.5</v>
      </c>
      <c r="O24">
        <f>VLOOKUP($A24,'2018'!$B$2:$I$128,MATCH('Step 1'!$L$1,'2018'!$B$1:$I$1,0),FALSE)</f>
        <v>1.7</v>
      </c>
      <c r="P24">
        <f>VLOOKUP($A24,'2019'!$B$2:$I$128,MATCH('Step 1'!$L$1,'2019'!$B$1:$I$1,0),FALSE)</f>
        <v>1.7</v>
      </c>
      <c r="Q24">
        <f>VLOOKUP($A24,'2020'!$B$2:$I$128,MATCH('Step 1'!$L$1,'2020'!$B$1:$I$1,0),FALSE)</f>
        <v>1.7</v>
      </c>
      <c r="R24">
        <f>VLOOKUP($A24,'2021'!$B$2:$I$128,MATCH('Step 1'!$L$1,'2021'!$B$1:$I$1,0),FALSE)</f>
        <v>1.7</v>
      </c>
      <c r="S24">
        <f>VLOOKUP($A24,'2022'!$B$2:$I$128,MATCH('Step 1'!$L$1,'2022'!$B$1:$I$1,0),FALSE)</f>
        <v>1.7</v>
      </c>
      <c r="T24">
        <f>VLOOKUP($A24,'2023'!$B$2:$I$128,MATCH('Step 1'!$L$1,'2023'!$B$1:$I$1,0),FALSE)</f>
        <v>1.4</v>
      </c>
      <c r="U24">
        <f>VLOOKUP($A24,'2024'!$B$2:$I$128,MATCH('Step 1'!$L$1,'2024'!$B$1:$I$1,0),FALSE)</f>
        <v>1.3</v>
      </c>
      <c r="V24">
        <f>VLOOKUP($A24,'Mortgage loans to total loans'!$A$2:$M$124,MATCH('Step 1'!V$2,'Mortgage loans to total loans'!$A$1:$M$1,0),FALSE)</f>
        <v>38.264787238734201</v>
      </c>
      <c r="W24">
        <f>VLOOKUP($A24,'Mortgage loans to total loans'!$A$2:$M$124,MATCH('Step 1'!W$2,'Mortgage loans to total loans'!$A$1:$M$1,0),FALSE)</f>
        <v>38.502351025619703</v>
      </c>
      <c r="X24">
        <f>VLOOKUP($A24,'Mortgage loans to total loans'!$A$2:$M$124,MATCH('Step 1'!X$2,'Mortgage loans to total loans'!$A$1:$M$1,0),FALSE)</f>
        <v>37.358468406100798</v>
      </c>
      <c r="Y24">
        <f>VLOOKUP($A24,'Mortgage loans to total loans'!$A$2:$M$124,MATCH('Step 1'!Y$2,'Mortgage loans to total loans'!$A$1:$M$1,0),FALSE)</f>
        <v>37.166806970779</v>
      </c>
      <c r="Z24">
        <f>VLOOKUP($A24,'Mortgage loans to total loans'!$A$2:$M$124,MATCH('Step 1'!Z$2,'Mortgage loans to total loans'!$A$1:$M$1,0),FALSE)</f>
        <v>41.223014383129602</v>
      </c>
      <c r="AA24">
        <f>VLOOKUP($A24,'Mortgage loans to total loans'!$A$2:$M$124,MATCH('Step 1'!AA$2,'Mortgage loans to total loans'!$A$1:$M$1,0),FALSE)</f>
        <v>41.836122175645897</v>
      </c>
      <c r="AB24">
        <f>VLOOKUP($A24,'Mortgage loans to total loans'!$A$2:$M$124,MATCH('Step 1'!AB$2,'Mortgage loans to total loans'!$A$1:$M$1,0),FALSE)</f>
        <v>41.779077877813101</v>
      </c>
      <c r="AC24">
        <f>VLOOKUP($A24,'Mortgage loans to total loans'!$A$2:$M$124,MATCH('Step 1'!AC$2,'Mortgage loans to total loans'!$A$1:$M$1,0),FALSE)</f>
        <v>39.766021190995403</v>
      </c>
      <c r="AD24">
        <f>VLOOKUP($A24,'Mortgage loans to total loans'!$A$2:$M$124,MATCH('Step 1'!AD$2,'Mortgage loans to total loans'!$A$1:$M$1,0),FALSE)</f>
        <v>40.718203725722503</v>
      </c>
      <c r="AE24">
        <f>VLOOKUP($A24,'Mortgage loans to total loans'!$A$2:$M$124,MATCH('Step 1'!AE$2,'Mortgage loans to total loans'!$A$1:$M$1,0),FALSE)</f>
        <v>40.718203725722503</v>
      </c>
    </row>
    <row r="25" spans="1:31" x14ac:dyDescent="0.45">
      <c r="A25" s="6" t="s">
        <v>111</v>
      </c>
      <c r="B25">
        <f>VLOOKUP($A25,'2015'!$B$2:$I$128,MATCH('Step 1'!$B$1,'2015'!$B$1:$I$1,0),FALSE)</f>
        <v>26.2</v>
      </c>
      <c r="C25">
        <f>VLOOKUP($A25,'2016'!$B$2:$I$128,MATCH('Step 1'!$B$1,'2016'!$B$1:$I$1,0),FALSE)</f>
        <v>26.9</v>
      </c>
      <c r="D25">
        <f>VLOOKUP($A25,'2017'!$B$2:$I$128,MATCH('Step 1'!$B$1,'2017'!$B$1:$I$1,0),FALSE)</f>
        <v>26.7</v>
      </c>
      <c r="E25">
        <f>VLOOKUP($A25,'2018'!$B$2:$I$128,MATCH('Step 1'!$B$1,'2018'!$B$1:$I$1,0),FALSE)</f>
        <v>26.7</v>
      </c>
      <c r="F25">
        <f>VLOOKUP($A25,'2019'!$B$2:$I$128,MATCH('Step 1'!$B$1,'2019'!$B$1:$I$1,0),FALSE)</f>
        <v>28.7</v>
      </c>
      <c r="G25">
        <f>VLOOKUP($A25,'2020'!$B$2:$I$128,MATCH('Step 1'!$B$1,'2020'!$B$1:$I$1,0),FALSE)</f>
        <v>30.3</v>
      </c>
      <c r="H25">
        <f>VLOOKUP($A25,'2021'!$B$2:$I$128,MATCH('Step 1'!$B$1,'2021'!$B$1:$I$1,0),FALSE)</f>
        <v>32.799999999999997</v>
      </c>
      <c r="I25">
        <f>VLOOKUP($A25,'2022'!$B$2:$I$128,MATCH('Step 1'!$B$1,'2022'!$B$1:$I$1,0),FALSE)</f>
        <v>30.9</v>
      </c>
      <c r="J25">
        <f>VLOOKUP($A25,'2023'!$B$2:$I$128,MATCH('Step 1'!$B$1,'2023'!$B$1:$I$1,0),FALSE)</f>
        <v>30</v>
      </c>
      <c r="K25">
        <f>VLOOKUP($A25,'2024'!$B$2:$I$128,MATCH('Step 1'!$B$1,'2024'!$B$1:$I$1,0),FALSE)</f>
        <v>32.5</v>
      </c>
      <c r="L25">
        <f>VLOOKUP($A25,'2015'!$B$2:$I$128,MATCH('Step 1'!$L$1,'2015'!$B$1:$I$1,0),FALSE)</f>
        <v>2.4</v>
      </c>
      <c r="M25">
        <f>VLOOKUP($A25,'2016'!$B$2:$I$128,MATCH('Step 1'!$L$1,'2016'!$B$1:$I$1,0),FALSE)</f>
        <v>2.2000000000000002</v>
      </c>
      <c r="N25">
        <f>VLOOKUP($A25,'2017'!$B$2:$I$128,MATCH('Step 1'!$L$1,'2017'!$B$1:$I$1,0),FALSE)</f>
        <v>2.2000000000000002</v>
      </c>
      <c r="O25">
        <f>VLOOKUP($A25,'2018'!$B$2:$I$128,MATCH('Step 1'!$L$1,'2018'!$B$1:$I$1,0),FALSE)</f>
        <v>2.2999999999999998</v>
      </c>
      <c r="P25">
        <f>VLOOKUP($A25,'2019'!$B$2:$I$128,MATCH('Step 1'!$L$1,'2019'!$B$1:$I$1,0),FALSE)</f>
        <v>2.2000000000000002</v>
      </c>
      <c r="Q25">
        <f>VLOOKUP($A25,'2020'!$B$2:$I$128,MATCH('Step 1'!$L$1,'2020'!$B$1:$I$1,0),FALSE)</f>
        <v>2.1</v>
      </c>
      <c r="R25">
        <f>VLOOKUP($A25,'2021'!$B$2:$I$128,MATCH('Step 1'!$L$1,'2021'!$B$1:$I$1,0),FALSE)</f>
        <v>2</v>
      </c>
      <c r="S25">
        <f>VLOOKUP($A25,'2022'!$B$2:$I$128,MATCH('Step 1'!$L$1,'2022'!$B$1:$I$1,0),FALSE)</f>
        <v>2.2000000000000002</v>
      </c>
      <c r="T25">
        <f>VLOOKUP($A25,'2023'!$B$2:$I$128,MATCH('Step 1'!$L$1,'2023'!$B$1:$I$1,0),FALSE)</f>
        <v>2.2000000000000002</v>
      </c>
      <c r="U25">
        <f>VLOOKUP($A25,'2024'!$B$2:$I$128,MATCH('Step 1'!$L$1,'2024'!$B$1:$I$1,0),FALSE)</f>
        <v>1.8</v>
      </c>
      <c r="V25">
        <f>VLOOKUP($A25,'Mortgage loans to total loans'!$A$2:$M$124,MATCH('Step 1'!V$2,'Mortgage loans to total loans'!$A$1:$M$1,0),FALSE)</f>
        <v>31.317166924216899</v>
      </c>
      <c r="W25">
        <f>VLOOKUP($A25,'Mortgage loans to total loans'!$A$2:$M$124,MATCH('Step 1'!W$2,'Mortgage loans to total loans'!$A$1:$M$1,0),FALSE)</f>
        <v>28.622652503249501</v>
      </c>
      <c r="X25">
        <f>VLOOKUP($A25,'Mortgage loans to total loans'!$A$2:$M$124,MATCH('Step 1'!X$2,'Mortgage loans to total loans'!$A$1:$M$1,0),FALSE)</f>
        <v>25.036564565269298</v>
      </c>
      <c r="Y25">
        <f>VLOOKUP($A25,'Mortgage loans to total loans'!$A$2:$M$124,MATCH('Step 1'!Y$2,'Mortgage loans to total loans'!$A$1:$M$1,0),FALSE)</f>
        <v>29.165456863350599</v>
      </c>
      <c r="Z25">
        <f>VLOOKUP($A25,'Mortgage loans to total loans'!$A$2:$M$124,MATCH('Step 1'!Z$2,'Mortgage loans to total loans'!$A$1:$M$1,0),FALSE)</f>
        <v>33.013194506247899</v>
      </c>
      <c r="AA25">
        <f>VLOOKUP($A25,'Mortgage loans to total loans'!$A$2:$M$124,MATCH('Step 1'!AA$2,'Mortgage loans to total loans'!$A$1:$M$1,0),FALSE)</f>
        <v>37.384355082479402</v>
      </c>
      <c r="AB25">
        <f>VLOOKUP($A25,'Mortgage loans to total loans'!$A$2:$M$124,MATCH('Step 1'!AB$2,'Mortgage loans to total loans'!$A$1:$M$1,0),FALSE)</f>
        <v>43.534132576744099</v>
      </c>
      <c r="AC25">
        <f>VLOOKUP($A25,'Mortgage loans to total loans'!$A$2:$M$124,MATCH('Step 1'!AC$2,'Mortgage loans to total loans'!$A$1:$M$1,0),FALSE)</f>
        <v>46.6355703888375</v>
      </c>
      <c r="AD25">
        <f>VLOOKUP($A25,'Mortgage loans to total loans'!$A$2:$M$124,MATCH('Step 1'!AD$2,'Mortgage loans to total loans'!$A$1:$M$1,0),FALSE)</f>
        <v>46.0748672923242</v>
      </c>
      <c r="AE25">
        <f>VLOOKUP($A25,'Mortgage loans to total loans'!$A$2:$M$124,MATCH('Step 1'!AE$2,'Mortgage loans to total loans'!$A$1:$M$1,0),FALSE)</f>
        <v>46.0748672923242</v>
      </c>
    </row>
    <row r="26" spans="1:31" x14ac:dyDescent="0.45">
      <c r="A26" s="6" t="s">
        <v>81</v>
      </c>
      <c r="B26">
        <f>VLOOKUP($A26,'2015'!$B$2:$I$128,MATCH('Step 1'!$B$1,'2015'!$B$1:$I$1,0),FALSE)</f>
        <v>29.3</v>
      </c>
      <c r="C26">
        <f>VLOOKUP($A26,'2016'!$B$2:$I$128,MATCH('Step 1'!$B$1,'2016'!$B$1:$I$1,0),FALSE)</f>
        <v>37.9</v>
      </c>
      <c r="D26">
        <f>VLOOKUP($A26,'2017'!$B$2:$I$128,MATCH('Step 1'!$B$1,'2017'!$B$1:$I$1,0),FALSE)</f>
        <v>33.299999999999997</v>
      </c>
      <c r="E26">
        <f>VLOOKUP($A26,'2018'!$B$2:$I$128,MATCH('Step 1'!$B$1,'2018'!$B$1:$I$1,0),FALSE)</f>
        <v>31.3</v>
      </c>
      <c r="F26">
        <f>VLOOKUP($A26,'2019'!$B$2:$I$128,MATCH('Step 1'!$B$1,'2019'!$B$1:$I$1,0),FALSE)</f>
        <v>39.200000000000003</v>
      </c>
      <c r="G26">
        <f>VLOOKUP($A26,'2020'!$B$2:$I$128,MATCH('Step 1'!$B$1,'2020'!$B$1:$I$1,0),FALSE)</f>
        <v>41</v>
      </c>
      <c r="H26">
        <f>VLOOKUP($A26,'2021'!$B$2:$I$128,MATCH('Step 1'!$B$1,'2021'!$B$1:$I$1,0),FALSE)</f>
        <v>43</v>
      </c>
      <c r="I26">
        <f>VLOOKUP($A26,'2022'!$B$2:$I$128,MATCH('Step 1'!$B$1,'2022'!$B$1:$I$1,0),FALSE)</f>
        <v>35.799999999999997</v>
      </c>
      <c r="J26">
        <f>VLOOKUP($A26,'2023'!$B$2:$I$128,MATCH('Step 1'!$B$1,'2023'!$B$1:$I$1,0),FALSE)</f>
        <v>36.200000000000003</v>
      </c>
      <c r="K26">
        <f>VLOOKUP($A26,'2024'!$B$2:$I$128,MATCH('Step 1'!$B$1,'2024'!$B$1:$I$1,0),FALSE)</f>
        <v>38.799999999999997</v>
      </c>
      <c r="L26">
        <f>VLOOKUP($A26,'2015'!$B$2:$I$128,MATCH('Step 1'!$L$1,'2015'!$B$1:$I$1,0),FALSE)</f>
        <v>1.6</v>
      </c>
      <c r="M26">
        <f>VLOOKUP($A26,'2016'!$B$2:$I$128,MATCH('Step 1'!$L$1,'2016'!$B$1:$I$1,0),FALSE)</f>
        <v>1.3</v>
      </c>
      <c r="N26">
        <f>VLOOKUP($A26,'2017'!$B$2:$I$128,MATCH('Step 1'!$L$1,'2017'!$B$1:$I$1,0),FALSE)</f>
        <v>1.4</v>
      </c>
      <c r="O26">
        <f>VLOOKUP($A26,'2018'!$B$2:$I$128,MATCH('Step 1'!$L$1,'2018'!$B$1:$I$1,0),FALSE)</f>
        <v>1.6</v>
      </c>
      <c r="P26">
        <f>VLOOKUP($A26,'2019'!$B$2:$I$128,MATCH('Step 1'!$L$1,'2019'!$B$1:$I$1,0),FALSE)</f>
        <v>1.3</v>
      </c>
      <c r="Q26">
        <f>VLOOKUP($A26,'2020'!$B$2:$I$128,MATCH('Step 1'!$L$1,'2020'!$B$1:$I$1,0),FALSE)</f>
        <v>1.3</v>
      </c>
      <c r="R26">
        <f>VLOOKUP($A26,'2021'!$B$2:$I$128,MATCH('Step 1'!$L$1,'2021'!$B$1:$I$1,0),FALSE)</f>
        <v>1.3</v>
      </c>
      <c r="S26">
        <f>VLOOKUP($A26,'2022'!$B$2:$I$128,MATCH('Step 1'!$L$1,'2022'!$B$1:$I$1,0),FALSE)</f>
        <v>1.7</v>
      </c>
      <c r="T26">
        <f>VLOOKUP($A26,'2023'!$B$2:$I$128,MATCH('Step 1'!$L$1,'2023'!$B$1:$I$1,0),FALSE)</f>
        <v>1.5</v>
      </c>
      <c r="U26">
        <f>VLOOKUP($A26,'2024'!$B$2:$I$128,MATCH('Step 1'!$L$1,'2024'!$B$1:$I$1,0),FALSE)</f>
        <v>1.2</v>
      </c>
      <c r="V26">
        <f>VLOOKUP($A26,'Mortgage loans to total loans'!$A$2:$M$124,MATCH('Step 1'!V$2,'Mortgage loans to total loans'!$A$1:$M$1,0),FALSE)</f>
        <v>14.200988987037899</v>
      </c>
      <c r="W26">
        <f>VLOOKUP($A26,'Mortgage loans to total loans'!$A$2:$M$124,MATCH('Step 1'!W$2,'Mortgage loans to total loans'!$A$1:$M$1,0),FALSE)</f>
        <v>13.2429728703181</v>
      </c>
      <c r="X26">
        <f>VLOOKUP($A26,'Mortgage loans to total loans'!$A$2:$M$124,MATCH('Step 1'!X$2,'Mortgage loans to total loans'!$A$1:$M$1,0),FALSE)</f>
        <v>11.488415825699001</v>
      </c>
      <c r="Y26">
        <f>VLOOKUP($A26,'Mortgage loans to total loans'!$A$2:$M$124,MATCH('Step 1'!Y$2,'Mortgage loans to total loans'!$A$1:$M$1,0),FALSE)</f>
        <v>12.5445522673234</v>
      </c>
      <c r="Z26">
        <f>VLOOKUP($A26,'Mortgage loans to total loans'!$A$2:$M$124,MATCH('Step 1'!Z$2,'Mortgage loans to total loans'!$A$1:$M$1,0),FALSE)</f>
        <v>12.3879685780248</v>
      </c>
      <c r="AA26">
        <f>VLOOKUP($A26,'Mortgage loans to total loans'!$A$2:$M$124,MATCH('Step 1'!AA$2,'Mortgage loans to total loans'!$A$1:$M$1,0),FALSE)</f>
        <v>12.0278153899567</v>
      </c>
      <c r="AB26">
        <f>VLOOKUP($A26,'Mortgage loans to total loans'!$A$2:$M$124,MATCH('Step 1'!AB$2,'Mortgage loans to total loans'!$A$1:$M$1,0),FALSE)</f>
        <v>12.848824653042</v>
      </c>
      <c r="AC26">
        <f>VLOOKUP($A26,'Mortgage loans to total loans'!$A$2:$M$124,MATCH('Step 1'!AC$2,'Mortgage loans to total loans'!$A$1:$M$1,0),FALSE)</f>
        <v>11.7771588276694</v>
      </c>
      <c r="AD26">
        <f>VLOOKUP($A26,'Mortgage loans to total loans'!$A$2:$M$124,MATCH('Step 1'!AD$2,'Mortgage loans to total loans'!$A$1:$M$1,0),FALSE)</f>
        <v>11.0741101477927</v>
      </c>
      <c r="AE26">
        <f>VLOOKUP($A26,'Mortgage loans to total loans'!$A$2:$M$124,MATCH('Step 1'!AE$2,'Mortgage loans to total loans'!$A$1:$M$1,0),FALSE)</f>
        <v>11.0741101477927</v>
      </c>
    </row>
    <row r="27" spans="1:31" x14ac:dyDescent="0.45">
      <c r="A27" s="9" t="s">
        <v>50</v>
      </c>
      <c r="B27">
        <f>VLOOKUP($A27,'2015'!$B$2:$I$128,MATCH('Step 1'!$B$1,'2015'!$B$1:$I$1,0),FALSE)</f>
        <v>11.7</v>
      </c>
      <c r="C27">
        <f>VLOOKUP($A27,'2016'!$B$2:$I$128,MATCH('Step 1'!$B$1,'2016'!$B$1:$I$1,0),FALSE)</f>
        <v>12.8</v>
      </c>
      <c r="D27">
        <f>VLOOKUP($A27,'2017'!$B$2:$I$128,MATCH('Step 1'!$B$1,'2017'!$B$1:$I$1,0),FALSE)</f>
        <v>13.1</v>
      </c>
      <c r="E27">
        <f>VLOOKUP($A27,'2018'!$B$2:$I$128,MATCH('Step 1'!$B$1,'2018'!$B$1:$I$1,0),FALSE)</f>
        <v>13.9</v>
      </c>
      <c r="F27">
        <f>VLOOKUP($A27,'2019'!$B$2:$I$128,MATCH('Step 1'!$B$1,'2019'!$B$1:$I$1,0),FALSE)</f>
        <v>15.1</v>
      </c>
      <c r="G27">
        <f>VLOOKUP($A27,'2020'!$B$2:$I$128,MATCH('Step 1'!$B$1,'2020'!$B$1:$I$1,0),FALSE)</f>
        <v>13.1</v>
      </c>
      <c r="H27">
        <f>VLOOKUP($A27,'2021'!$B$2:$I$128,MATCH('Step 1'!$B$1,'2021'!$B$1:$I$1,0),FALSE)</f>
        <v>15.8</v>
      </c>
      <c r="I27">
        <f>VLOOKUP($A27,'2022'!$B$2:$I$128,MATCH('Step 1'!$B$1,'2022'!$B$1:$I$1,0),FALSE)</f>
        <v>17.2</v>
      </c>
      <c r="J27">
        <f>VLOOKUP($A27,'2023'!$B$2:$I$128,MATCH('Step 1'!$B$1,'2023'!$B$1:$I$1,0),FALSE)</f>
        <v>10</v>
      </c>
      <c r="K27">
        <f>VLOOKUP($A27,'2024'!$B$2:$I$128,MATCH('Step 1'!$B$1,'2024'!$B$1:$I$1,0),FALSE)</f>
        <v>11.7</v>
      </c>
      <c r="L27">
        <f>VLOOKUP($A27,'2015'!$B$2:$I$128,MATCH('Step 1'!$L$1,'2015'!$B$1:$I$1,0),FALSE)</f>
        <v>0.5</v>
      </c>
      <c r="M27">
        <f>VLOOKUP($A27,'2016'!$B$2:$I$128,MATCH('Step 1'!$L$1,'2016'!$B$1:$I$1,0),FALSE)</f>
        <v>0.4</v>
      </c>
      <c r="N27">
        <f>VLOOKUP($A27,'2017'!$B$2:$I$128,MATCH('Step 1'!$L$1,'2017'!$B$1:$I$1,0),FALSE)</f>
        <v>0.6</v>
      </c>
      <c r="O27">
        <f>VLOOKUP($A27,'2018'!$B$2:$I$128,MATCH('Step 1'!$L$1,'2018'!$B$1:$I$1,0),FALSE)</f>
        <v>0.6</v>
      </c>
      <c r="P27">
        <f>VLOOKUP($A27,'2019'!$B$2:$I$128,MATCH('Step 1'!$L$1,'2019'!$B$1:$I$1,0),FALSE)</f>
        <v>0.6</v>
      </c>
      <c r="Q27">
        <f>VLOOKUP($A27,'2020'!$B$2:$I$128,MATCH('Step 1'!$L$1,'2020'!$B$1:$I$1,0),FALSE)</f>
        <v>0.5</v>
      </c>
      <c r="R27">
        <f>VLOOKUP($A27,'2021'!$B$2:$I$128,MATCH('Step 1'!$L$1,'2021'!$B$1:$I$1,0),FALSE)</f>
        <v>0.6</v>
      </c>
      <c r="S27">
        <f>VLOOKUP($A27,'2022'!$B$2:$I$128,MATCH('Step 1'!$L$1,'2022'!$B$1:$I$1,0),FALSE)</f>
        <v>0.6</v>
      </c>
      <c r="T27">
        <f>VLOOKUP($A27,'2023'!$B$2:$I$128,MATCH('Step 1'!$L$1,'2023'!$B$1:$I$1,0),FALSE)</f>
        <v>0.6</v>
      </c>
      <c r="U27">
        <f>VLOOKUP($A27,'2024'!$B$2:$I$128,MATCH('Step 1'!$L$1,'2024'!$B$1:$I$1,0),FALSE)</f>
        <v>0.6</v>
      </c>
      <c r="V27">
        <f>VLOOKUP($A27,'Mortgage loans to total loans'!$A$2:$M$124,MATCH('Step 1'!V$2,'Mortgage loans to total loans'!$A$1:$M$1,0),FALSE)</f>
        <v>26.2539521776939</v>
      </c>
      <c r="W27">
        <f>VLOOKUP($A27,'Mortgage loans to total loans'!$A$2:$M$124,MATCH('Step 1'!W$2,'Mortgage loans to total loans'!$A$1:$M$1,0),FALSE)</f>
        <v>28.137149332890498</v>
      </c>
      <c r="X27">
        <f>VLOOKUP($A27,'Mortgage loans to total loans'!$A$2:$M$124,MATCH('Step 1'!X$2,'Mortgage loans to total loans'!$A$1:$M$1,0),FALSE)</f>
        <v>28.9135148815596</v>
      </c>
      <c r="Y27">
        <f>VLOOKUP($A27,'Mortgage loans to total loans'!$A$2:$M$124,MATCH('Step 1'!Y$2,'Mortgage loans to total loans'!$A$1:$M$1,0),FALSE)</f>
        <v>32.409759657776199</v>
      </c>
      <c r="Z27">
        <f>VLOOKUP($A27,'Mortgage loans to total loans'!$A$2:$M$124,MATCH('Step 1'!Z$2,'Mortgage loans to total loans'!$A$1:$M$1,0),FALSE)</f>
        <v>31.577458265985399</v>
      </c>
      <c r="AA27">
        <f>VLOOKUP($A27,'Mortgage loans to total loans'!$A$2:$M$124,MATCH('Step 1'!AA$2,'Mortgage loans to total loans'!$A$1:$M$1,0),FALSE)</f>
        <v>32.760328802771703</v>
      </c>
      <c r="AB27">
        <f>VLOOKUP($A27,'Mortgage loans to total loans'!$A$2:$M$124,MATCH('Step 1'!AB$2,'Mortgage loans to total loans'!$A$1:$M$1,0),FALSE)</f>
        <v>32.469146869419397</v>
      </c>
      <c r="AC27">
        <f>VLOOKUP($A27,'Mortgage loans to total loans'!$A$2:$M$124,MATCH('Step 1'!AC$2,'Mortgage loans to total loans'!$A$1:$M$1,0),FALSE)</f>
        <v>31.409993347138101</v>
      </c>
      <c r="AD27">
        <f>VLOOKUP($A27,'Mortgage loans to total loans'!$A$2:$M$124,MATCH('Step 1'!AD$2,'Mortgage loans to total loans'!$A$1:$M$1,0),FALSE)</f>
        <v>31.3224191118689</v>
      </c>
      <c r="AE27">
        <f>VLOOKUP($A27,'Mortgage loans to total loans'!$A$2:$M$124,MATCH('Step 1'!AE$2,'Mortgage loans to total loans'!$A$1:$M$1,0),FALSE)</f>
        <v>31.486702218498401</v>
      </c>
    </row>
    <row r="28" spans="1:31" x14ac:dyDescent="0.45">
      <c r="A28" s="6" t="s">
        <v>107</v>
      </c>
      <c r="B28">
        <f>VLOOKUP($A28,'2015'!$B$2:$I$128,MATCH('Step 1'!$B$1,'2015'!$B$1:$I$1,0),FALSE)</f>
        <v>27</v>
      </c>
      <c r="C28">
        <f>VLOOKUP($A28,'2016'!$B$2:$I$128,MATCH('Step 1'!$B$1,'2016'!$B$1:$I$1,0),FALSE)</f>
        <v>26.2</v>
      </c>
      <c r="D28">
        <f>VLOOKUP($A28,'2017'!$B$2:$I$128,MATCH('Step 1'!$B$1,'2017'!$B$1:$I$1,0),FALSE)</f>
        <v>26.7</v>
      </c>
      <c r="E28">
        <f>VLOOKUP($A28,'2018'!$B$2:$I$128,MATCH('Step 1'!$B$1,'2018'!$B$1:$I$1,0),FALSE)</f>
        <v>28</v>
      </c>
      <c r="F28">
        <f>VLOOKUP($A28,'2019'!$B$2:$I$128,MATCH('Step 1'!$B$1,'2019'!$B$1:$I$1,0),FALSE)</f>
        <v>29.9</v>
      </c>
      <c r="G28">
        <f>VLOOKUP($A28,'2020'!$B$2:$I$128,MATCH('Step 1'!$B$1,'2020'!$B$1:$I$1,0),FALSE)</f>
        <v>31</v>
      </c>
      <c r="H28">
        <f>VLOOKUP($A28,'2021'!$B$2:$I$128,MATCH('Step 1'!$B$1,'2021'!$B$1:$I$1,0),FALSE)</f>
        <v>30.9</v>
      </c>
      <c r="I28">
        <f>VLOOKUP($A28,'2022'!$B$2:$I$128,MATCH('Step 1'!$B$1,'2022'!$B$1:$I$1,0),FALSE)</f>
        <v>32.9</v>
      </c>
      <c r="J28">
        <f>VLOOKUP($A28,'2023'!$B$2:$I$128,MATCH('Step 1'!$B$1,'2023'!$B$1:$I$1,0),FALSE)</f>
        <v>35.9</v>
      </c>
      <c r="K28">
        <f>VLOOKUP($A28,'2024'!$B$2:$I$128,MATCH('Step 1'!$B$1,'2024'!$B$1:$I$1,0),FALSE)</f>
        <v>29.2</v>
      </c>
      <c r="L28">
        <f>VLOOKUP($A28,'2015'!$B$2:$I$128,MATCH('Step 1'!$L$1,'2015'!$B$1:$I$1,0),FALSE)</f>
        <v>2.1</v>
      </c>
      <c r="M28">
        <f>VLOOKUP($A28,'2016'!$B$2:$I$128,MATCH('Step 1'!$L$1,'2016'!$B$1:$I$1,0),FALSE)</f>
        <v>2.2000000000000002</v>
      </c>
      <c r="N28">
        <f>VLOOKUP($A28,'2017'!$B$2:$I$128,MATCH('Step 1'!$L$1,'2017'!$B$1:$I$1,0),FALSE)</f>
        <v>2.2000000000000002</v>
      </c>
      <c r="O28">
        <f>VLOOKUP($A28,'2018'!$B$2:$I$128,MATCH('Step 1'!$L$1,'2018'!$B$1:$I$1,0),FALSE)</f>
        <v>2.1</v>
      </c>
      <c r="P28">
        <f>VLOOKUP($A28,'2019'!$B$2:$I$128,MATCH('Step 1'!$L$1,'2019'!$B$1:$I$1,0),FALSE)</f>
        <v>1.8</v>
      </c>
      <c r="Q28">
        <f>VLOOKUP($A28,'2020'!$B$2:$I$128,MATCH('Step 1'!$L$1,'2020'!$B$1:$I$1,0),FALSE)</f>
        <v>1.8</v>
      </c>
      <c r="R28">
        <f>VLOOKUP($A28,'2021'!$B$2:$I$128,MATCH('Step 1'!$L$1,'2021'!$B$1:$I$1,0),FALSE)</f>
        <v>1.8</v>
      </c>
      <c r="S28">
        <f>VLOOKUP($A28,'2022'!$B$2:$I$128,MATCH('Step 1'!$L$1,'2022'!$B$1:$I$1,0),FALSE)</f>
        <v>1.9</v>
      </c>
      <c r="T28">
        <f>VLOOKUP($A28,'2023'!$B$2:$I$128,MATCH('Step 1'!$L$1,'2023'!$B$1:$I$1,0),FALSE)</f>
        <v>1.5</v>
      </c>
      <c r="U28">
        <f>VLOOKUP($A28,'2024'!$B$2:$I$128,MATCH('Step 1'!$L$1,'2024'!$B$1:$I$1,0),FALSE)</f>
        <v>1.4</v>
      </c>
      <c r="V28">
        <f>VLOOKUP($A28,'Mortgage loans to total loans'!$A$2:$M$124,MATCH('Step 1'!V$2,'Mortgage loans to total loans'!$A$1:$M$1,0),FALSE)</f>
        <v>19.249708748222201</v>
      </c>
      <c r="W28">
        <f>VLOOKUP($A28,'Mortgage loans to total loans'!$A$2:$M$124,MATCH('Step 1'!W$2,'Mortgage loans to total loans'!$A$1:$M$1,0),FALSE)</f>
        <v>18.504199165846298</v>
      </c>
      <c r="X28">
        <f>VLOOKUP($A28,'Mortgage loans to total loans'!$A$2:$M$124,MATCH('Step 1'!X$2,'Mortgage loans to total loans'!$A$1:$M$1,0),FALSE)</f>
        <v>18.623825787657498</v>
      </c>
      <c r="Y28">
        <f>VLOOKUP($A28,'Mortgage loans to total loans'!$A$2:$M$124,MATCH('Step 1'!Y$2,'Mortgage loans to total loans'!$A$1:$M$1,0),FALSE)</f>
        <v>19.3849791728056</v>
      </c>
      <c r="Z28">
        <f>VLOOKUP($A28,'Mortgage loans to total loans'!$A$2:$M$124,MATCH('Step 1'!Z$2,'Mortgage loans to total loans'!$A$1:$M$1,0),FALSE)</f>
        <v>20.3994055871845</v>
      </c>
      <c r="AA28">
        <f>VLOOKUP($A28,'Mortgage loans to total loans'!$A$2:$M$124,MATCH('Step 1'!AA$2,'Mortgage loans to total loans'!$A$1:$M$1,0),FALSE)</f>
        <v>19.866143099253801</v>
      </c>
      <c r="AB28">
        <f>VLOOKUP($A28,'Mortgage loans to total loans'!$A$2:$M$124,MATCH('Step 1'!AB$2,'Mortgage loans to total loans'!$A$1:$M$1,0),FALSE)</f>
        <v>19.864909989183801</v>
      </c>
      <c r="AC28">
        <f>VLOOKUP($A28,'Mortgage loans to total loans'!$A$2:$M$124,MATCH('Step 1'!AC$2,'Mortgage loans to total loans'!$A$1:$M$1,0),FALSE)</f>
        <v>28.095651271233699</v>
      </c>
      <c r="AD28">
        <f>VLOOKUP($A28,'Mortgage loans to total loans'!$A$2:$M$124,MATCH('Step 1'!AD$2,'Mortgage loans to total loans'!$A$1:$M$1,0),FALSE)</f>
        <v>28.1657710079573</v>
      </c>
      <c r="AE28">
        <f>VLOOKUP($A28,'Mortgage loans to total loans'!$A$2:$M$124,MATCH('Step 1'!AE$2,'Mortgage loans to total loans'!$A$1:$M$1,0),FALSE)</f>
        <v>28.1657710079573</v>
      </c>
    </row>
    <row r="29" spans="1:31" x14ac:dyDescent="0.45">
      <c r="A29" s="6" t="s">
        <v>91</v>
      </c>
      <c r="B29">
        <f>VLOOKUP($A29,'2015'!$B$2:$I$128,MATCH('Step 1'!$B$1,'2015'!$B$1:$I$1,0),FALSE)</f>
        <v>27.5</v>
      </c>
      <c r="C29">
        <f>VLOOKUP($A29,'2016'!$B$2:$I$128,MATCH('Step 1'!$B$1,'2016'!$B$1:$I$1,0),FALSE)</f>
        <v>24.5</v>
      </c>
      <c r="D29">
        <f>VLOOKUP($A29,'2017'!$B$2:$I$128,MATCH('Step 1'!$B$1,'2017'!$B$1:$I$1,0),FALSE)</f>
        <v>24.1</v>
      </c>
      <c r="E29">
        <f>VLOOKUP($A29,'2018'!$B$2:$I$128,MATCH('Step 1'!$B$1,'2018'!$B$1:$I$1,0),FALSE)</f>
        <v>25</v>
      </c>
      <c r="F29">
        <f>VLOOKUP($A29,'2019'!$B$2:$I$128,MATCH('Step 1'!$B$1,'2019'!$B$1:$I$1,0),FALSE)</f>
        <v>23.4</v>
      </c>
      <c r="G29">
        <f>VLOOKUP($A29,'2020'!$B$2:$I$128,MATCH('Step 1'!$B$1,'2020'!$B$1:$I$1,0),FALSE)</f>
        <v>23.7</v>
      </c>
      <c r="H29">
        <f>VLOOKUP($A29,'2021'!$B$2:$I$128,MATCH('Step 1'!$B$1,'2021'!$B$1:$I$1,0),FALSE)</f>
        <v>22.4</v>
      </c>
      <c r="I29">
        <f>VLOOKUP($A29,'2022'!$B$2:$I$128,MATCH('Step 1'!$B$1,'2022'!$B$1:$I$1,0),FALSE)</f>
        <v>22.1</v>
      </c>
      <c r="J29">
        <f>VLOOKUP($A29,'2023'!$B$2:$I$128,MATCH('Step 1'!$B$1,'2023'!$B$1:$I$1,0),FALSE)</f>
        <v>23.1</v>
      </c>
      <c r="K29">
        <f>VLOOKUP($A29,'2024'!$B$2:$I$128,MATCH('Step 1'!$B$1,'2024'!$B$1:$I$1,0),FALSE)</f>
        <v>25.5</v>
      </c>
      <c r="L29">
        <f>VLOOKUP($A29,'2015'!$B$2:$I$128,MATCH('Step 1'!$L$1,'2015'!$B$1:$I$1,0),FALSE)</f>
        <v>1.6</v>
      </c>
      <c r="M29">
        <f>VLOOKUP($A29,'2016'!$B$2:$I$128,MATCH('Step 1'!$L$1,'2016'!$B$1:$I$1,0),FALSE)</f>
        <v>1.9</v>
      </c>
      <c r="N29">
        <f>VLOOKUP($A29,'2017'!$B$2:$I$128,MATCH('Step 1'!$L$1,'2017'!$B$1:$I$1,0),FALSE)</f>
        <v>1.6</v>
      </c>
      <c r="O29">
        <f>VLOOKUP($A29,'2018'!$B$2:$I$128,MATCH('Step 1'!$L$1,'2018'!$B$1:$I$1,0),FALSE)</f>
        <v>1.4</v>
      </c>
      <c r="P29">
        <f>VLOOKUP($A29,'2019'!$B$2:$I$128,MATCH('Step 1'!$L$1,'2019'!$B$1:$I$1,0),FALSE)</f>
        <v>1.3</v>
      </c>
      <c r="Q29">
        <f>VLOOKUP($A29,'2020'!$B$2:$I$128,MATCH('Step 1'!$L$1,'2020'!$B$1:$I$1,0),FALSE)</f>
        <v>1.2</v>
      </c>
      <c r="R29">
        <f>VLOOKUP($A29,'2021'!$B$2:$I$128,MATCH('Step 1'!$L$1,'2021'!$B$1:$I$1,0),FALSE)</f>
        <v>1.3</v>
      </c>
      <c r="S29">
        <f>VLOOKUP($A29,'2022'!$B$2:$I$128,MATCH('Step 1'!$L$1,'2022'!$B$1:$I$1,0),FALSE)</f>
        <v>1.3</v>
      </c>
      <c r="T29">
        <f>VLOOKUP($A29,'2023'!$B$2:$I$128,MATCH('Step 1'!$L$1,'2023'!$B$1:$I$1,0),FALSE)</f>
        <v>1.2</v>
      </c>
      <c r="U29">
        <f>VLOOKUP($A29,'2024'!$B$2:$I$128,MATCH('Step 1'!$L$1,'2024'!$B$1:$I$1,0),FALSE)</f>
        <v>1</v>
      </c>
      <c r="V29">
        <f>VLOOKUP($A29,'Mortgage loans to total loans'!$A$2:$M$124,MATCH('Step 1'!V$2,'Mortgage loans to total loans'!$A$1:$M$1,0),FALSE)</f>
        <v>27.599323386943698</v>
      </c>
      <c r="W29">
        <f>VLOOKUP($A29,'Mortgage loans to total loans'!$A$2:$M$124,MATCH('Step 1'!W$2,'Mortgage loans to total loans'!$A$1:$M$1,0),FALSE)</f>
        <v>27.233110579074701</v>
      </c>
      <c r="X29">
        <f>VLOOKUP($A29,'Mortgage loans to total loans'!$A$2:$M$124,MATCH('Step 1'!X$2,'Mortgage loans to total loans'!$A$1:$M$1,0),FALSE)</f>
        <v>29.3053343923971</v>
      </c>
      <c r="Y29">
        <f>VLOOKUP($A29,'Mortgage loans to total loans'!$A$2:$M$124,MATCH('Step 1'!Y$2,'Mortgage loans to total loans'!$A$1:$M$1,0),FALSE)</f>
        <v>31.3802290611447</v>
      </c>
      <c r="Z29">
        <f>VLOOKUP($A29,'Mortgage loans to total loans'!$A$2:$M$124,MATCH('Step 1'!Z$2,'Mortgage loans to total loans'!$A$1:$M$1,0),FALSE)</f>
        <v>30.535395347668999</v>
      </c>
      <c r="AA29">
        <f>VLOOKUP($A29,'Mortgage loans to total loans'!$A$2:$M$124,MATCH('Step 1'!AA$2,'Mortgage loans to total loans'!$A$1:$M$1,0),FALSE)</f>
        <v>27.100718134315599</v>
      </c>
      <c r="AB29">
        <f>VLOOKUP($A29,'Mortgage loans to total loans'!$A$2:$M$124,MATCH('Step 1'!AB$2,'Mortgage loans to total loans'!$A$1:$M$1,0),FALSE)</f>
        <v>21.029112776782299</v>
      </c>
      <c r="AC29">
        <f>VLOOKUP($A29,'Mortgage loans to total loans'!$A$2:$M$124,MATCH('Step 1'!AC$2,'Mortgage loans to total loans'!$A$1:$M$1,0),FALSE)</f>
        <v>19.712822563088601</v>
      </c>
      <c r="AD29">
        <f>VLOOKUP($A29,'Mortgage loans to total loans'!$A$2:$M$124,MATCH('Step 1'!AD$2,'Mortgage loans to total loans'!$A$1:$M$1,0),FALSE)</f>
        <v>17.805064368567201</v>
      </c>
      <c r="AE29">
        <f>VLOOKUP($A29,'Mortgage loans to total loans'!$A$2:$M$124,MATCH('Step 1'!AE$2,'Mortgage loans to total loans'!$A$1:$M$1,0),FALSE)</f>
        <v>17.805064368567201</v>
      </c>
    </row>
    <row r="30" spans="1:31" x14ac:dyDescent="0.45">
      <c r="A30" s="6" t="s">
        <v>97</v>
      </c>
      <c r="B30">
        <f>VLOOKUP($A30,'2015'!$B$2:$I$128,MATCH('Step 1'!$B$1,'2015'!$B$1:$I$1,0),FALSE)</f>
        <v>19.2</v>
      </c>
      <c r="C30">
        <f>VLOOKUP($A30,'2016'!$B$2:$I$128,MATCH('Step 1'!$B$1,'2016'!$B$1:$I$1,0),FALSE)</f>
        <v>18.399999999999999</v>
      </c>
      <c r="D30">
        <f>VLOOKUP($A30,'2017'!$B$2:$I$128,MATCH('Step 1'!$B$1,'2017'!$B$1:$I$1,0),FALSE)</f>
        <v>18.399999999999999</v>
      </c>
      <c r="E30">
        <f>VLOOKUP($A30,'2018'!$B$2:$I$128,MATCH('Step 1'!$B$1,'2018'!$B$1:$I$1,0),FALSE)</f>
        <v>22.3</v>
      </c>
      <c r="F30">
        <f>VLOOKUP($A30,'2019'!$B$2:$I$128,MATCH('Step 1'!$B$1,'2019'!$B$1:$I$1,0),FALSE)</f>
        <v>23</v>
      </c>
      <c r="G30">
        <f>VLOOKUP($A30,'2020'!$B$2:$I$128,MATCH('Step 1'!$B$1,'2020'!$B$1:$I$1,0),FALSE)</f>
        <v>26.3</v>
      </c>
      <c r="H30">
        <f>VLOOKUP($A30,'2021'!$B$2:$I$128,MATCH('Step 1'!$B$1,'2021'!$B$1:$I$1,0),FALSE)</f>
        <v>26.4</v>
      </c>
      <c r="I30">
        <f>VLOOKUP($A30,'2022'!$B$2:$I$128,MATCH('Step 1'!$B$1,'2022'!$B$1:$I$1,0),FALSE)</f>
        <v>26.2</v>
      </c>
      <c r="J30">
        <f>VLOOKUP($A30,'2023'!$B$2:$I$128,MATCH('Step 1'!$B$1,'2023'!$B$1:$I$1,0),FALSE)</f>
        <v>31.3</v>
      </c>
      <c r="K30">
        <f>VLOOKUP($A30,'2024'!$B$2:$I$128,MATCH('Step 1'!$B$1,'2024'!$B$1:$I$1,0),FALSE)</f>
        <v>30.6</v>
      </c>
      <c r="L30">
        <f>VLOOKUP($A30,'2015'!$B$2:$I$128,MATCH('Step 1'!$L$1,'2015'!$B$1:$I$1,0),FALSE)</f>
        <v>1.4</v>
      </c>
      <c r="M30">
        <f>VLOOKUP($A30,'2016'!$B$2:$I$128,MATCH('Step 1'!$L$1,'2016'!$B$1:$I$1,0),FALSE)</f>
        <v>1.2</v>
      </c>
      <c r="N30">
        <f>VLOOKUP($A30,'2017'!$B$2:$I$128,MATCH('Step 1'!$L$1,'2017'!$B$1:$I$1,0),FALSE)</f>
        <v>1</v>
      </c>
      <c r="O30">
        <f>VLOOKUP($A30,'2018'!$B$2:$I$128,MATCH('Step 1'!$L$1,'2018'!$B$1:$I$1,0),FALSE)</f>
        <v>0.9</v>
      </c>
      <c r="P30">
        <f>VLOOKUP($A30,'2019'!$B$2:$I$128,MATCH('Step 1'!$L$1,'2019'!$B$1:$I$1,0),FALSE)</f>
        <v>1</v>
      </c>
      <c r="Q30">
        <f>VLOOKUP($A30,'2020'!$B$2:$I$128,MATCH('Step 1'!$L$1,'2020'!$B$1:$I$1,0),FALSE)</f>
        <v>0.9</v>
      </c>
      <c r="R30">
        <f>VLOOKUP($A30,'2021'!$B$2:$I$128,MATCH('Step 1'!$L$1,'2021'!$B$1:$I$1,0),FALSE)</f>
        <v>1.1000000000000001</v>
      </c>
      <c r="S30">
        <f>VLOOKUP($A30,'2022'!$B$2:$I$128,MATCH('Step 1'!$L$1,'2022'!$B$1:$I$1,0),FALSE)</f>
        <v>1.2</v>
      </c>
      <c r="T30">
        <f>VLOOKUP($A30,'2023'!$B$2:$I$128,MATCH('Step 1'!$L$1,'2023'!$B$1:$I$1,0),FALSE)</f>
        <v>0.7</v>
      </c>
      <c r="U30">
        <f>VLOOKUP($A30,'2024'!$B$2:$I$128,MATCH('Step 1'!$L$1,'2024'!$B$1:$I$1,0),FALSE)</f>
        <v>0.7</v>
      </c>
      <c r="V30">
        <f>VLOOKUP($A30,'Mortgage loans to total loans'!$A$2:$M$124,MATCH('Step 1'!V$2,'Mortgage loans to total loans'!$A$1:$M$1,0),FALSE)</f>
        <v>0</v>
      </c>
      <c r="W30">
        <f>VLOOKUP($A30,'Mortgage loans to total loans'!$A$2:$M$124,MATCH('Step 1'!W$2,'Mortgage loans to total loans'!$A$1:$M$1,0),FALSE)</f>
        <v>0</v>
      </c>
      <c r="X30">
        <f>VLOOKUP($A30,'Mortgage loans to total loans'!$A$2:$M$124,MATCH('Step 1'!X$2,'Mortgage loans to total loans'!$A$1:$M$1,0),FALSE)</f>
        <v>0</v>
      </c>
      <c r="Y30">
        <f>VLOOKUP($A30,'Mortgage loans to total loans'!$A$2:$M$124,MATCH('Step 1'!Y$2,'Mortgage loans to total loans'!$A$1:$M$1,0),FALSE)</f>
        <v>0</v>
      </c>
      <c r="Z30">
        <f>VLOOKUP($A30,'Mortgage loans to total loans'!$A$2:$M$124,MATCH('Step 1'!Z$2,'Mortgage loans to total loans'!$A$1:$M$1,0),FALSE)</f>
        <v>0</v>
      </c>
      <c r="AA30">
        <f>VLOOKUP($A30,'Mortgage loans to total loans'!$A$2:$M$124,MATCH('Step 1'!AA$2,'Mortgage loans to total loans'!$A$1:$M$1,0),FALSE)</f>
        <v>0</v>
      </c>
      <c r="AB30">
        <f>VLOOKUP($A30,'Mortgage loans to total loans'!$A$2:$M$124,MATCH('Step 1'!AB$2,'Mortgage loans to total loans'!$A$1:$M$1,0),FALSE)</f>
        <v>16.164657261263802</v>
      </c>
      <c r="AC30">
        <f>VLOOKUP($A30,'Mortgage loans to total loans'!$A$2:$M$124,MATCH('Step 1'!AC$2,'Mortgage loans to total loans'!$A$1:$M$1,0),FALSE)</f>
        <v>16.336736305198201</v>
      </c>
      <c r="AD30">
        <f>VLOOKUP($A30,'Mortgage loans to total loans'!$A$2:$M$124,MATCH('Step 1'!AD$2,'Mortgage loans to total loans'!$A$1:$M$1,0),FALSE)</f>
        <v>16.949097753751701</v>
      </c>
      <c r="AE30">
        <f>VLOOKUP($A30,'Mortgage loans to total loans'!$A$2:$M$124,MATCH('Step 1'!AE$2,'Mortgage loans to total loans'!$A$1:$M$1,0),FALSE)</f>
        <v>16.949097753751701</v>
      </c>
    </row>
    <row r="31" spans="1:31" x14ac:dyDescent="0.45">
      <c r="A31" s="9" t="s">
        <v>126</v>
      </c>
      <c r="B31">
        <f>VLOOKUP($A31,'2015'!$B$2:$I$128,MATCH('Step 1'!$B$1,'2015'!$B$1:$I$1,0),FALSE)</f>
        <v>13.4</v>
      </c>
      <c r="C31">
        <f>VLOOKUP($A31,'2016'!$B$2:$I$128,MATCH('Step 1'!$B$1,'2016'!$B$1:$I$1,0),FALSE)</f>
        <v>12.5</v>
      </c>
      <c r="D31">
        <f>VLOOKUP($A31,'2017'!$B$2:$I$128,MATCH('Step 1'!$B$1,'2017'!$B$1:$I$1,0),FALSE)</f>
        <v>12.4</v>
      </c>
      <c r="E31">
        <f>VLOOKUP($A31,'2018'!$B$2:$I$128,MATCH('Step 1'!$B$1,'2018'!$B$1:$I$1,0),FALSE)</f>
        <v>14.9</v>
      </c>
      <c r="F31">
        <f>VLOOKUP($A31,'2019'!$B$2:$I$128,MATCH('Step 1'!$B$1,'2019'!$B$1:$I$1,0),FALSE)</f>
        <v>14.6</v>
      </c>
      <c r="G31">
        <f>VLOOKUP($A31,'2020'!$B$2:$I$128,MATCH('Step 1'!$B$1,'2020'!$B$1:$I$1,0),FALSE)</f>
        <v>15.5</v>
      </c>
      <c r="H31">
        <f>VLOOKUP($A31,'2021'!$B$2:$I$128,MATCH('Step 1'!$B$1,'2021'!$B$1:$I$1,0),FALSE)</f>
        <v>15.2</v>
      </c>
      <c r="I31">
        <f>VLOOKUP($A31,'2022'!$B$2:$I$128,MATCH('Step 1'!$B$1,'2022'!$B$1:$I$1,0),FALSE)</f>
        <v>16.3</v>
      </c>
      <c r="J31">
        <f>VLOOKUP($A31,'2023'!$B$2:$I$128,MATCH('Step 1'!$B$1,'2023'!$B$1:$I$1,0),FALSE)</f>
        <v>18.600000000000001</v>
      </c>
      <c r="K31">
        <f>VLOOKUP($A31,'2024'!$B$2:$I$128,MATCH('Step 1'!$B$1,'2024'!$B$1:$I$1,0),FALSE)</f>
        <v>17.100000000000001</v>
      </c>
      <c r="L31">
        <f>VLOOKUP($A31,'2015'!$B$2:$I$128,MATCH('Step 1'!$L$1,'2015'!$B$1:$I$1,0),FALSE)</f>
        <v>2.1</v>
      </c>
      <c r="M31">
        <f>VLOOKUP($A31,'2016'!$B$2:$I$128,MATCH('Step 1'!$L$1,'2016'!$B$1:$I$1,0),FALSE)</f>
        <v>1.9</v>
      </c>
      <c r="N31">
        <f>VLOOKUP($A31,'2017'!$B$2:$I$128,MATCH('Step 1'!$L$1,'2017'!$B$1:$I$1,0),FALSE)</f>
        <v>1.7</v>
      </c>
      <c r="O31">
        <f>VLOOKUP($A31,'2018'!$B$2:$I$128,MATCH('Step 1'!$L$1,'2018'!$B$1:$I$1,0),FALSE)</f>
        <v>1.7</v>
      </c>
      <c r="P31">
        <f>VLOOKUP($A31,'2019'!$B$2:$I$128,MATCH('Step 1'!$L$1,'2019'!$B$1:$I$1,0),FALSE)</f>
        <v>1.7</v>
      </c>
      <c r="Q31">
        <f>VLOOKUP($A31,'2020'!$B$2:$I$128,MATCH('Step 1'!$L$1,'2020'!$B$1:$I$1,0),FALSE)</f>
        <v>1.7</v>
      </c>
      <c r="R31">
        <f>VLOOKUP($A31,'2021'!$B$2:$I$128,MATCH('Step 1'!$L$1,'2021'!$B$1:$I$1,0),FALSE)</f>
        <v>1.9</v>
      </c>
      <c r="S31">
        <f>VLOOKUP($A31,'2022'!$B$2:$I$128,MATCH('Step 1'!$L$1,'2022'!$B$1:$I$1,0),FALSE)</f>
        <v>2</v>
      </c>
      <c r="T31">
        <f>VLOOKUP($A31,'2023'!$B$2:$I$128,MATCH('Step 1'!$L$1,'2023'!$B$1:$I$1,0),FALSE)</f>
        <v>1.8</v>
      </c>
      <c r="U31">
        <f>VLOOKUP($A31,'2024'!$B$2:$I$128,MATCH('Step 1'!$L$1,'2024'!$B$1:$I$1,0),FALSE)</f>
        <v>1.9</v>
      </c>
      <c r="V31">
        <f>VLOOKUP($A31,'Mortgage loans to total loans'!$A$2:$M$124,MATCH('Step 1'!V$2,'Mortgage loans to total loans'!$A$1:$M$1,0),FALSE)</f>
        <v>0</v>
      </c>
      <c r="W31">
        <f>VLOOKUP($A31,'Mortgage loans to total loans'!$A$2:$M$124,MATCH('Step 1'!W$2,'Mortgage loans to total loans'!$A$1:$M$1,0),FALSE)</f>
        <v>31.195879393218998</v>
      </c>
      <c r="X31">
        <f>VLOOKUP($A31,'Mortgage loans to total loans'!$A$2:$M$124,MATCH('Step 1'!X$2,'Mortgage loans to total loans'!$A$1:$M$1,0),FALSE)</f>
        <v>31.5182137740866</v>
      </c>
      <c r="Y31">
        <f>VLOOKUP($A31,'Mortgage loans to total loans'!$A$2:$M$124,MATCH('Step 1'!Y$2,'Mortgage loans to total loans'!$A$1:$M$1,0),FALSE)</f>
        <v>33.775829902302199</v>
      </c>
      <c r="Z31">
        <f>VLOOKUP($A31,'Mortgage loans to total loans'!$A$2:$M$124,MATCH('Step 1'!Z$2,'Mortgage loans to total loans'!$A$1:$M$1,0),FALSE)</f>
        <v>34.630284395094499</v>
      </c>
      <c r="AA31">
        <f>VLOOKUP($A31,'Mortgage loans to total loans'!$A$2:$M$124,MATCH('Step 1'!AA$2,'Mortgage loans to total loans'!$A$1:$M$1,0),FALSE)</f>
        <v>39.635424058987397</v>
      </c>
      <c r="AB31">
        <f>VLOOKUP($A31,'Mortgage loans to total loans'!$A$2:$M$124,MATCH('Step 1'!AB$2,'Mortgage loans to total loans'!$A$1:$M$1,0),FALSE)</f>
        <v>45.575624213053501</v>
      </c>
      <c r="AC31">
        <f>VLOOKUP($A31,'Mortgage loans to total loans'!$A$2:$M$124,MATCH('Step 1'!AC$2,'Mortgage loans to total loans'!$A$1:$M$1,0),FALSE)</f>
        <v>44.508425343271</v>
      </c>
      <c r="AD31">
        <f>VLOOKUP($A31,'Mortgage loans to total loans'!$A$2:$M$124,MATCH('Step 1'!AD$2,'Mortgage loans to total loans'!$A$1:$M$1,0),FALSE)</f>
        <v>44.511040250673602</v>
      </c>
      <c r="AE31">
        <f>VLOOKUP($A31,'Mortgage loans to total loans'!$A$2:$M$124,MATCH('Step 1'!AE$2,'Mortgage loans to total loans'!$A$1:$M$1,0),FALSE)</f>
        <v>44.511040250673602</v>
      </c>
    </row>
    <row r="32" spans="1:31" x14ac:dyDescent="0.45">
      <c r="A32" s="6" t="s">
        <v>83</v>
      </c>
      <c r="B32">
        <f>VLOOKUP($A32,'2015'!$B$2:$I$128,MATCH('Step 1'!$B$1,'2015'!$B$1:$I$1,0),FALSE)</f>
        <v>31.5</v>
      </c>
      <c r="C32">
        <f>VLOOKUP($A32,'2016'!$B$2:$I$128,MATCH('Step 1'!$B$1,'2016'!$B$1:$I$1,0),FALSE)</f>
        <v>33.299999999999997</v>
      </c>
      <c r="D32">
        <f>VLOOKUP($A32,'2017'!$B$2:$I$128,MATCH('Step 1'!$B$1,'2017'!$B$1:$I$1,0),FALSE)</f>
        <v>32.4</v>
      </c>
      <c r="E32">
        <f>VLOOKUP($A32,'2018'!$B$2:$I$128,MATCH('Step 1'!$B$1,'2018'!$B$1:$I$1,0),FALSE)</f>
        <v>32.799999999999997</v>
      </c>
      <c r="F32">
        <f>VLOOKUP($A32,'2019'!$B$2:$I$128,MATCH('Step 1'!$B$1,'2019'!$B$1:$I$1,0),FALSE)</f>
        <v>34.700000000000003</v>
      </c>
      <c r="G32">
        <f>VLOOKUP($A32,'2020'!$B$2:$I$128,MATCH('Step 1'!$B$1,'2020'!$B$1:$I$1,0),FALSE)</f>
        <v>33.5</v>
      </c>
      <c r="H32">
        <f>VLOOKUP($A32,'2021'!$B$2:$I$128,MATCH('Step 1'!$B$1,'2021'!$B$1:$I$1,0),FALSE)</f>
        <v>32.9</v>
      </c>
      <c r="I32">
        <f>VLOOKUP($A32,'2022'!$B$2:$I$128,MATCH('Step 1'!$B$1,'2022'!$B$1:$I$1,0),FALSE)</f>
        <v>32.299999999999997</v>
      </c>
      <c r="J32">
        <f>VLOOKUP($A32,'2023'!$B$2:$I$128,MATCH('Step 1'!$B$1,'2023'!$B$1:$I$1,0),FALSE)</f>
        <v>31.6</v>
      </c>
      <c r="K32">
        <f>VLOOKUP($A32,'2024'!$B$2:$I$128,MATCH('Step 1'!$B$1,'2024'!$B$1:$I$1,0),FALSE)</f>
        <v>36.9</v>
      </c>
      <c r="L32">
        <f>VLOOKUP($A32,'2015'!$B$2:$I$128,MATCH('Step 1'!$L$1,'2015'!$B$1:$I$1,0),FALSE)</f>
        <v>0.9</v>
      </c>
      <c r="M32">
        <f>VLOOKUP($A32,'2016'!$B$2:$I$128,MATCH('Step 1'!$L$1,'2016'!$B$1:$I$1,0),FALSE)</f>
        <v>0.8</v>
      </c>
      <c r="N32">
        <f>VLOOKUP($A32,'2017'!$B$2:$I$128,MATCH('Step 1'!$L$1,'2017'!$B$1:$I$1,0),FALSE)</f>
        <v>0.8</v>
      </c>
      <c r="O32">
        <f>VLOOKUP($A32,'2018'!$B$2:$I$128,MATCH('Step 1'!$L$1,'2018'!$B$1:$I$1,0),FALSE)</f>
        <v>0.9</v>
      </c>
      <c r="P32">
        <f>VLOOKUP($A32,'2019'!$B$2:$I$128,MATCH('Step 1'!$L$1,'2019'!$B$1:$I$1,0),FALSE)</f>
        <v>0.8</v>
      </c>
      <c r="Q32">
        <f>VLOOKUP($A32,'2020'!$B$2:$I$128,MATCH('Step 1'!$L$1,'2020'!$B$1:$I$1,0),FALSE)</f>
        <v>0.8</v>
      </c>
      <c r="R32">
        <f>VLOOKUP($A32,'2021'!$B$2:$I$128,MATCH('Step 1'!$L$1,'2021'!$B$1:$I$1,0),FALSE)</f>
        <v>0.8</v>
      </c>
      <c r="S32">
        <f>VLOOKUP($A32,'2022'!$B$2:$I$128,MATCH('Step 1'!$L$1,'2022'!$B$1:$I$1,0),FALSE)</f>
        <v>0.9</v>
      </c>
      <c r="T32">
        <f>VLOOKUP($A32,'2023'!$B$2:$I$128,MATCH('Step 1'!$L$1,'2023'!$B$1:$I$1,0),FALSE)</f>
        <v>1.1000000000000001</v>
      </c>
      <c r="U32">
        <f>VLOOKUP($A32,'2024'!$B$2:$I$128,MATCH('Step 1'!$L$1,'2024'!$B$1:$I$1,0),FALSE)</f>
        <v>0.7</v>
      </c>
      <c r="V32">
        <f>VLOOKUP($A32,'Mortgage loans to total loans'!$A$2:$M$124,MATCH('Step 1'!V$2,'Mortgage loans to total loans'!$A$1:$M$1,0),FALSE)</f>
        <v>10.467674709805101</v>
      </c>
      <c r="W32">
        <f>VLOOKUP($A32,'Mortgage loans to total loans'!$A$2:$M$124,MATCH('Step 1'!W$2,'Mortgage loans to total loans'!$A$1:$M$1,0),FALSE)</f>
        <v>10.9916607262256</v>
      </c>
      <c r="X32">
        <f>VLOOKUP($A32,'Mortgage loans to total loans'!$A$2:$M$124,MATCH('Step 1'!X$2,'Mortgage loans to total loans'!$A$1:$M$1,0),FALSE)</f>
        <v>10.013911718196001</v>
      </c>
      <c r="Y32">
        <f>VLOOKUP($A32,'Mortgage loans to total loans'!$A$2:$M$124,MATCH('Step 1'!Y$2,'Mortgage loans to total loans'!$A$1:$M$1,0),FALSE)</f>
        <v>10.284038069039701</v>
      </c>
      <c r="Z32">
        <f>VLOOKUP($A32,'Mortgage loans to total loans'!$A$2:$M$124,MATCH('Step 1'!Z$2,'Mortgage loans to total loans'!$A$1:$M$1,0),FALSE)</f>
        <v>14.658505936196599</v>
      </c>
      <c r="AA32">
        <f>VLOOKUP($A32,'Mortgage loans to total loans'!$A$2:$M$124,MATCH('Step 1'!AA$2,'Mortgage loans to total loans'!$A$1:$M$1,0),FALSE)</f>
        <v>13.823127298906201</v>
      </c>
      <c r="AB32">
        <f>VLOOKUP($A32,'Mortgage loans to total loans'!$A$2:$M$124,MATCH('Step 1'!AB$2,'Mortgage loans to total loans'!$A$1:$M$1,0),FALSE)</f>
        <v>14.750263401165199</v>
      </c>
      <c r="AC32">
        <f>VLOOKUP($A32,'Mortgage loans to total loans'!$A$2:$M$124,MATCH('Step 1'!AC$2,'Mortgage loans to total loans'!$A$1:$M$1,0),FALSE)</f>
        <v>14.3205244696056</v>
      </c>
      <c r="AD32">
        <f>VLOOKUP($A32,'Mortgage loans to total loans'!$A$2:$M$124,MATCH('Step 1'!AD$2,'Mortgage loans to total loans'!$A$1:$M$1,0),FALSE)</f>
        <v>15.8080986554885</v>
      </c>
      <c r="AE32">
        <f>VLOOKUP($A32,'Mortgage loans to total loans'!$A$2:$M$124,MATCH('Step 1'!AE$2,'Mortgage loans to total loans'!$A$1:$M$1,0),FALSE)</f>
        <v>15.8080986554885</v>
      </c>
    </row>
    <row r="33" spans="1:31" x14ac:dyDescent="0.45">
      <c r="A33" s="6" t="s">
        <v>27</v>
      </c>
      <c r="B33">
        <f>VLOOKUP($A33,'2015'!$B$2:$I$128,MATCH('Step 1'!$B$1,'2015'!$B$1:$I$1,0),FALSE)</f>
        <v>19.3</v>
      </c>
      <c r="C33">
        <f>VLOOKUP($A33,'2016'!$B$2:$I$128,MATCH('Step 1'!$B$1,'2016'!$B$1:$I$1,0),FALSE)</f>
        <v>22.1</v>
      </c>
      <c r="D33">
        <f>VLOOKUP($A33,'2017'!$B$2:$I$128,MATCH('Step 1'!$B$1,'2017'!$B$1:$I$1,0),FALSE)</f>
        <v>21.4</v>
      </c>
      <c r="E33">
        <f>VLOOKUP($A33,'2018'!$B$2:$I$128,MATCH('Step 1'!$B$1,'2018'!$B$1:$I$1,0),FALSE)</f>
        <v>21.9</v>
      </c>
      <c r="F33">
        <f>VLOOKUP($A33,'2019'!$B$2:$I$128,MATCH('Step 1'!$B$1,'2019'!$B$1:$I$1,0),FALSE)</f>
        <v>19.7</v>
      </c>
      <c r="G33">
        <f>VLOOKUP($A33,'2020'!$B$2:$I$128,MATCH('Step 1'!$B$1,'2020'!$B$1:$I$1,0),FALSE)</f>
        <v>20.9</v>
      </c>
      <c r="H33">
        <f>VLOOKUP($A33,'2021'!$B$2:$I$128,MATCH('Step 1'!$B$1,'2021'!$B$1:$I$1,0),FALSE)</f>
        <v>24.6</v>
      </c>
      <c r="I33">
        <f>VLOOKUP($A33,'2022'!$B$2:$I$128,MATCH('Step 1'!$B$1,'2022'!$B$1:$I$1,0),FALSE)</f>
        <v>24.1</v>
      </c>
      <c r="J33">
        <f>VLOOKUP($A33,'2023'!$B$2:$I$128,MATCH('Step 1'!$B$1,'2023'!$B$1:$I$1,0),FALSE)</f>
        <v>24.2</v>
      </c>
      <c r="K33">
        <f>VLOOKUP($A33,'2024'!$B$2:$I$128,MATCH('Step 1'!$B$1,'2024'!$B$1:$I$1,0),FALSE)</f>
        <v>21.5</v>
      </c>
      <c r="L33">
        <f>VLOOKUP($A33,'2015'!$B$2:$I$128,MATCH('Step 1'!$L$1,'2015'!$B$1:$I$1,0),FALSE)</f>
        <v>0.4</v>
      </c>
      <c r="M33">
        <f>VLOOKUP($A33,'2016'!$B$2:$I$128,MATCH('Step 1'!$L$1,'2016'!$B$1:$I$1,0),FALSE)</f>
        <v>0.4</v>
      </c>
      <c r="N33">
        <f>VLOOKUP($A33,'2017'!$B$2:$I$128,MATCH('Step 1'!$L$1,'2017'!$B$1:$I$1,0),FALSE)</f>
        <v>0.4</v>
      </c>
      <c r="O33">
        <f>VLOOKUP($A33,'2018'!$B$2:$I$128,MATCH('Step 1'!$L$1,'2018'!$B$1:$I$1,0),FALSE)</f>
        <v>0.7</v>
      </c>
      <c r="P33">
        <f>VLOOKUP($A33,'2019'!$B$2:$I$128,MATCH('Step 1'!$L$1,'2019'!$B$1:$I$1,0),FALSE)</f>
        <v>0.7</v>
      </c>
      <c r="Q33">
        <f>VLOOKUP($A33,'2020'!$B$2:$I$128,MATCH('Step 1'!$L$1,'2020'!$B$1:$I$1,0),FALSE)</f>
        <v>0.5</v>
      </c>
      <c r="R33">
        <f>VLOOKUP($A33,'2021'!$B$2:$I$128,MATCH('Step 1'!$L$1,'2021'!$B$1:$I$1,0),FALSE)</f>
        <v>0.4</v>
      </c>
      <c r="S33">
        <f>VLOOKUP($A33,'2022'!$B$2:$I$128,MATCH('Step 1'!$L$1,'2022'!$B$1:$I$1,0),FALSE)</f>
        <v>0.4</v>
      </c>
      <c r="T33">
        <f>VLOOKUP($A33,'2023'!$B$2:$I$128,MATCH('Step 1'!$L$1,'2023'!$B$1:$I$1,0),FALSE)</f>
        <v>0.5</v>
      </c>
      <c r="U33">
        <f>VLOOKUP($A33,'2024'!$B$2:$I$128,MATCH('Step 1'!$L$1,'2024'!$B$1:$I$1,0),FALSE)</f>
        <v>0.5</v>
      </c>
      <c r="V33">
        <f>VLOOKUP($A33,'Mortgage loans to total loans'!$A$2:$M$124,MATCH('Step 1'!V$2,'Mortgage loans to total loans'!$A$1:$M$1,0),FALSE)</f>
        <v>9.9735892301203606</v>
      </c>
      <c r="W33">
        <f>VLOOKUP($A33,'Mortgage loans to total loans'!$A$2:$M$124,MATCH('Step 1'!W$2,'Mortgage loans to total loans'!$A$1:$M$1,0),FALSE)</f>
        <v>11.9833550888756</v>
      </c>
      <c r="X33">
        <f>VLOOKUP($A33,'Mortgage loans to total loans'!$A$2:$M$124,MATCH('Step 1'!X$2,'Mortgage loans to total loans'!$A$1:$M$1,0),FALSE)</f>
        <v>11.3877129338329</v>
      </c>
      <c r="Y33">
        <f>VLOOKUP($A33,'Mortgage loans to total loans'!$A$2:$M$124,MATCH('Step 1'!Y$2,'Mortgage loans to total loans'!$A$1:$M$1,0),FALSE)</f>
        <v>11.351782174281601</v>
      </c>
      <c r="Z33">
        <f>VLOOKUP($A33,'Mortgage loans to total loans'!$A$2:$M$124,MATCH('Step 1'!Z$2,'Mortgage loans to total loans'!$A$1:$M$1,0),FALSE)</f>
        <v>11.711720117950099</v>
      </c>
      <c r="AA33">
        <f>VLOOKUP($A33,'Mortgage loans to total loans'!$A$2:$M$124,MATCH('Step 1'!AA$2,'Mortgage loans to total loans'!$A$1:$M$1,0),FALSE)</f>
        <v>11.434519789775401</v>
      </c>
      <c r="AB33">
        <f>VLOOKUP($A33,'Mortgage loans to total loans'!$A$2:$M$124,MATCH('Step 1'!AB$2,'Mortgage loans to total loans'!$A$1:$M$1,0),FALSE)</f>
        <v>11.520034321086399</v>
      </c>
      <c r="AC33">
        <f>VLOOKUP($A33,'Mortgage loans to total loans'!$A$2:$M$124,MATCH('Step 1'!AC$2,'Mortgage loans to total loans'!$A$1:$M$1,0),FALSE)</f>
        <v>12.9646609456771</v>
      </c>
      <c r="AD33">
        <f>VLOOKUP($A33,'Mortgage loans to total loans'!$A$2:$M$124,MATCH('Step 1'!AD$2,'Mortgage loans to total loans'!$A$1:$M$1,0),FALSE)</f>
        <v>13.4862915035851</v>
      </c>
      <c r="AE33">
        <f>VLOOKUP($A33,'Mortgage loans to total loans'!$A$2:$M$124,MATCH('Step 1'!AE$2,'Mortgage loans to total loans'!$A$1:$M$1,0),FALSE)</f>
        <v>13.4862915035851</v>
      </c>
    </row>
    <row r="34" spans="1:31" x14ac:dyDescent="0.45">
      <c r="A34" s="9" t="s">
        <v>94</v>
      </c>
      <c r="B34">
        <f>VLOOKUP($A34,'2015'!$B$2:$I$128,MATCH('Step 1'!$B$1,'2015'!$B$1:$I$1,0),FALSE)</f>
        <v>23</v>
      </c>
      <c r="C34">
        <f>VLOOKUP($A34,'2016'!$B$2:$I$128,MATCH('Step 1'!$B$1,'2016'!$B$1:$I$1,0),FALSE)</f>
        <v>22.2</v>
      </c>
      <c r="D34">
        <f>VLOOKUP($A34,'2017'!$B$2:$I$128,MATCH('Step 1'!$B$1,'2017'!$B$1:$I$1,0),FALSE)</f>
        <v>16.600000000000001</v>
      </c>
      <c r="E34">
        <f>VLOOKUP($A34,'2018'!$B$2:$I$128,MATCH('Step 1'!$B$1,'2018'!$B$1:$I$1,0),FALSE)</f>
        <v>16.2</v>
      </c>
      <c r="F34">
        <f>VLOOKUP($A34,'2019'!$B$2:$I$128,MATCH('Step 1'!$B$1,'2019'!$B$1:$I$1,0),FALSE)</f>
        <v>18.100000000000001</v>
      </c>
      <c r="G34">
        <f>VLOOKUP($A34,'2020'!$B$2:$I$128,MATCH('Step 1'!$B$1,'2020'!$B$1:$I$1,0),FALSE)</f>
        <v>15.1</v>
      </c>
      <c r="H34">
        <f>VLOOKUP($A34,'2021'!$B$2:$I$128,MATCH('Step 1'!$B$1,'2021'!$B$1:$I$1,0),FALSE)</f>
        <v>16.399999999999999</v>
      </c>
      <c r="I34">
        <f>VLOOKUP($A34,'2022'!$B$2:$I$128,MATCH('Step 1'!$B$1,'2022'!$B$1:$I$1,0),FALSE)</f>
        <v>15.7</v>
      </c>
      <c r="J34">
        <f>VLOOKUP($A34,'2023'!$B$2:$I$128,MATCH('Step 1'!$B$1,'2023'!$B$1:$I$1,0),FALSE)</f>
        <v>14.7</v>
      </c>
      <c r="K34">
        <f>VLOOKUP($A34,'2024'!$B$2:$I$128,MATCH('Step 1'!$B$1,'2024'!$B$1:$I$1,0),FALSE)</f>
        <v>13.6</v>
      </c>
      <c r="L34">
        <f>VLOOKUP($A34,'2015'!$B$2:$I$128,MATCH('Step 1'!$L$1,'2015'!$B$1:$I$1,0),FALSE)</f>
        <v>1.7</v>
      </c>
      <c r="M34">
        <f>VLOOKUP($A34,'2016'!$B$2:$I$128,MATCH('Step 1'!$L$1,'2016'!$B$1:$I$1,0),FALSE)</f>
        <v>1.6</v>
      </c>
      <c r="N34">
        <f>VLOOKUP($A34,'2017'!$B$2:$I$128,MATCH('Step 1'!$L$1,'2017'!$B$1:$I$1,0),FALSE)</f>
        <v>2</v>
      </c>
      <c r="O34">
        <f>VLOOKUP($A34,'2018'!$B$2:$I$128,MATCH('Step 1'!$L$1,'2018'!$B$1:$I$1,0),FALSE)</f>
        <v>1.8</v>
      </c>
      <c r="P34">
        <f>VLOOKUP($A34,'2019'!$B$2:$I$128,MATCH('Step 1'!$L$1,'2019'!$B$1:$I$1,0),FALSE)</f>
        <v>1.8</v>
      </c>
      <c r="Q34">
        <f>VLOOKUP($A34,'2020'!$B$2:$I$128,MATCH('Step 1'!$L$1,'2020'!$B$1:$I$1,0),FALSE)</f>
        <v>1.9</v>
      </c>
      <c r="R34">
        <f>VLOOKUP($A34,'2021'!$B$2:$I$128,MATCH('Step 1'!$L$1,'2021'!$B$1:$I$1,0),FALSE)</f>
        <v>1.9</v>
      </c>
      <c r="S34">
        <f>VLOOKUP($A34,'2022'!$B$2:$I$128,MATCH('Step 1'!$L$1,'2022'!$B$1:$I$1,0),FALSE)</f>
        <v>2.2000000000000002</v>
      </c>
      <c r="T34">
        <f>VLOOKUP($A34,'2023'!$B$2:$I$128,MATCH('Step 1'!$L$1,'2023'!$B$1:$I$1,0),FALSE)</f>
        <v>2</v>
      </c>
      <c r="U34">
        <f>VLOOKUP($A34,'2024'!$B$2:$I$128,MATCH('Step 1'!$L$1,'2024'!$B$1:$I$1,0),FALSE)</f>
        <v>1.8</v>
      </c>
      <c r="V34">
        <f>VLOOKUP($A34,'Mortgage loans to total loans'!$A$2:$M$124,MATCH('Step 1'!V$2,'Mortgage loans to total loans'!$A$1:$M$1,0),FALSE)</f>
        <v>46.838497770554298</v>
      </c>
      <c r="W34">
        <f>VLOOKUP($A34,'Mortgage loans to total loans'!$A$2:$M$124,MATCH('Step 1'!W$2,'Mortgage loans to total loans'!$A$1:$M$1,0),FALSE)</f>
        <v>43.408738845706999</v>
      </c>
      <c r="X34">
        <f>VLOOKUP($A34,'Mortgage loans to total loans'!$A$2:$M$124,MATCH('Step 1'!X$2,'Mortgage loans to total loans'!$A$1:$M$1,0),FALSE)</f>
        <v>46.471546684913697</v>
      </c>
      <c r="Y34">
        <f>VLOOKUP($A34,'Mortgage loans to total loans'!$A$2:$M$124,MATCH('Step 1'!Y$2,'Mortgage loans to total loans'!$A$1:$M$1,0),FALSE)</f>
        <v>33.933245020770102</v>
      </c>
      <c r="Z34">
        <f>VLOOKUP($A34,'Mortgage loans to total loans'!$A$2:$M$124,MATCH('Step 1'!Z$2,'Mortgage loans to total loans'!$A$1:$M$1,0),FALSE)</f>
        <v>31.521779907513199</v>
      </c>
      <c r="AA34">
        <f>VLOOKUP($A34,'Mortgage loans to total loans'!$A$2:$M$124,MATCH('Step 1'!AA$2,'Mortgage loans to total loans'!$A$1:$M$1,0),FALSE)</f>
        <v>27.4399506843463</v>
      </c>
      <c r="AB34">
        <f>VLOOKUP($A34,'Mortgage loans to total loans'!$A$2:$M$124,MATCH('Step 1'!AB$2,'Mortgage loans to total loans'!$A$1:$M$1,0),FALSE)</f>
        <v>22.380736737723801</v>
      </c>
      <c r="AC34">
        <f>VLOOKUP($A34,'Mortgage loans to total loans'!$A$2:$M$124,MATCH('Step 1'!AC$2,'Mortgage loans to total loans'!$A$1:$M$1,0),FALSE)</f>
        <v>18.913451781958901</v>
      </c>
      <c r="AD34">
        <f>VLOOKUP($A34,'Mortgage loans to total loans'!$A$2:$M$124,MATCH('Step 1'!AD$2,'Mortgage loans to total loans'!$A$1:$M$1,0),FALSE)</f>
        <v>19.8843149670857</v>
      </c>
      <c r="AE34">
        <f>VLOOKUP($A34,'Mortgage loans to total loans'!$A$2:$M$124,MATCH('Step 1'!AE$2,'Mortgage loans to total loans'!$A$1:$M$1,0),FALSE)</f>
        <v>19.8843149670857</v>
      </c>
    </row>
    <row r="35" spans="1:31" x14ac:dyDescent="0.45">
      <c r="A35" s="9" t="s">
        <v>78</v>
      </c>
      <c r="B35">
        <f>VLOOKUP($A35,'2015'!$B$2:$I$128,MATCH('Step 1'!$B$1,'2015'!$B$1:$I$1,0),FALSE)</f>
        <v>30.3</v>
      </c>
      <c r="C35">
        <f>VLOOKUP($A35,'2016'!$B$2:$I$128,MATCH('Step 1'!$B$1,'2016'!$B$1:$I$1,0),FALSE)</f>
        <v>30.4</v>
      </c>
      <c r="D35">
        <f>VLOOKUP($A35,'2017'!$B$2:$I$128,MATCH('Step 1'!$B$1,'2017'!$B$1:$I$1,0),FALSE)</f>
        <v>29</v>
      </c>
      <c r="E35">
        <f>VLOOKUP($A35,'2018'!$B$2:$I$128,MATCH('Step 1'!$B$1,'2018'!$B$1:$I$1,0),FALSE)</f>
        <v>38</v>
      </c>
      <c r="F35">
        <f>VLOOKUP($A35,'2019'!$B$2:$I$128,MATCH('Step 1'!$B$1,'2019'!$B$1:$I$1,0),FALSE)</f>
        <v>37.5</v>
      </c>
      <c r="G35">
        <f>VLOOKUP($A35,'2020'!$B$2:$I$128,MATCH('Step 1'!$B$1,'2020'!$B$1:$I$1,0),FALSE)</f>
        <v>31.2</v>
      </c>
      <c r="H35">
        <f>VLOOKUP($A35,'2021'!$B$2:$I$128,MATCH('Step 1'!$B$1,'2021'!$B$1:$I$1,0),FALSE)</f>
        <v>36.4</v>
      </c>
      <c r="I35">
        <f>VLOOKUP($A35,'2022'!$B$2:$I$128,MATCH('Step 1'!$B$1,'2022'!$B$1:$I$1,0),FALSE)</f>
        <v>37.200000000000003</v>
      </c>
      <c r="J35">
        <f>VLOOKUP($A35,'2023'!$B$2:$I$128,MATCH('Step 1'!$B$1,'2023'!$B$1:$I$1,0),FALSE)</f>
        <v>35.1</v>
      </c>
      <c r="K35">
        <f>VLOOKUP($A35,'2024'!$B$2:$I$128,MATCH('Step 1'!$B$1,'2024'!$B$1:$I$1,0),FALSE)</f>
        <v>30.9</v>
      </c>
      <c r="L35">
        <f>VLOOKUP($A35,'2015'!$B$2:$I$128,MATCH('Step 1'!$L$1,'2015'!$B$1:$I$1,0),FALSE)</f>
        <v>1.6</v>
      </c>
      <c r="M35">
        <f>VLOOKUP($A35,'2016'!$B$2:$I$128,MATCH('Step 1'!$L$1,'2016'!$B$1:$I$1,0),FALSE)</f>
        <v>1.5</v>
      </c>
      <c r="N35">
        <f>VLOOKUP($A35,'2017'!$B$2:$I$128,MATCH('Step 1'!$L$1,'2017'!$B$1:$I$1,0),FALSE)</f>
        <v>1.4</v>
      </c>
      <c r="O35">
        <f>VLOOKUP($A35,'2018'!$B$2:$I$128,MATCH('Step 1'!$L$1,'2018'!$B$1:$I$1,0),FALSE)</f>
        <v>1.1000000000000001</v>
      </c>
      <c r="P35">
        <f>VLOOKUP($A35,'2019'!$B$2:$I$128,MATCH('Step 1'!$L$1,'2019'!$B$1:$I$1,0),FALSE)</f>
        <v>1</v>
      </c>
      <c r="Q35">
        <f>VLOOKUP($A35,'2020'!$B$2:$I$128,MATCH('Step 1'!$L$1,'2020'!$B$1:$I$1,0),FALSE)</f>
        <v>1.1000000000000001</v>
      </c>
      <c r="R35">
        <f>VLOOKUP($A35,'2021'!$B$2:$I$128,MATCH('Step 1'!$L$1,'2021'!$B$1:$I$1,0),FALSE)</f>
        <v>1</v>
      </c>
      <c r="S35">
        <f>VLOOKUP($A35,'2022'!$B$2:$I$128,MATCH('Step 1'!$L$1,'2022'!$B$1:$I$1,0),FALSE)</f>
        <v>1.1000000000000001</v>
      </c>
      <c r="T35">
        <f>VLOOKUP($A35,'2023'!$B$2:$I$128,MATCH('Step 1'!$L$1,'2023'!$B$1:$I$1,0),FALSE)</f>
        <v>1</v>
      </c>
      <c r="U35">
        <f>VLOOKUP($A35,'2024'!$B$2:$I$128,MATCH('Step 1'!$L$1,'2024'!$B$1:$I$1,0),FALSE)</f>
        <v>1</v>
      </c>
      <c r="V35">
        <f>VLOOKUP($A35,'Mortgage loans to total loans'!$A$2:$M$124,MATCH('Step 1'!V$2,'Mortgage loans to total loans'!$A$1:$M$1,0),FALSE)</f>
        <v>31.630491108555098</v>
      </c>
      <c r="W35">
        <f>VLOOKUP($A35,'Mortgage loans to total loans'!$A$2:$M$124,MATCH('Step 1'!W$2,'Mortgage loans to total loans'!$A$1:$M$1,0),FALSE)</f>
        <v>32.262933471129898</v>
      </c>
      <c r="X35">
        <f>VLOOKUP($A35,'Mortgage loans to total loans'!$A$2:$M$124,MATCH('Step 1'!X$2,'Mortgage loans to total loans'!$A$1:$M$1,0),FALSE)</f>
        <v>32.442547656009999</v>
      </c>
      <c r="Y35">
        <f>VLOOKUP($A35,'Mortgage loans to total loans'!$A$2:$M$124,MATCH('Step 1'!Y$2,'Mortgage loans to total loans'!$A$1:$M$1,0),FALSE)</f>
        <v>32.402929491196304</v>
      </c>
      <c r="Z35">
        <f>VLOOKUP($A35,'Mortgage loans to total loans'!$A$2:$M$124,MATCH('Step 1'!Z$2,'Mortgage loans to total loans'!$A$1:$M$1,0),FALSE)</f>
        <v>35.054333623368798</v>
      </c>
      <c r="AA35">
        <f>VLOOKUP($A35,'Mortgage loans to total loans'!$A$2:$M$124,MATCH('Step 1'!AA$2,'Mortgage loans to total loans'!$A$1:$M$1,0),FALSE)</f>
        <v>36.428096693129497</v>
      </c>
      <c r="AB35">
        <f>VLOOKUP($A35,'Mortgage loans to total loans'!$A$2:$M$124,MATCH('Step 1'!AB$2,'Mortgage loans to total loans'!$A$1:$M$1,0),FALSE)</f>
        <v>36.9418597401136</v>
      </c>
      <c r="AC35">
        <f>VLOOKUP($A35,'Mortgage loans to total loans'!$A$2:$M$124,MATCH('Step 1'!AC$2,'Mortgage loans to total loans'!$A$1:$M$1,0),FALSE)</f>
        <v>37.375688861852602</v>
      </c>
      <c r="AD35">
        <f>VLOOKUP($A35,'Mortgage loans to total loans'!$A$2:$M$124,MATCH('Step 1'!AD$2,'Mortgage loans to total loans'!$A$1:$M$1,0),FALSE)</f>
        <v>36.744259889089697</v>
      </c>
      <c r="AE35">
        <f>VLOOKUP($A35,'Mortgage loans to total loans'!$A$2:$M$124,MATCH('Step 1'!AE$2,'Mortgage loans to total loans'!$A$1:$M$1,0),FALSE)</f>
        <v>36.744259889089697</v>
      </c>
    </row>
    <row r="36" spans="1:31" x14ac:dyDescent="0.45">
      <c r="A36" s="9" t="s">
        <v>72</v>
      </c>
      <c r="B36">
        <f>VLOOKUP($A36,'2015'!$B$2:$I$128,MATCH('Step 1'!$B$1,'2015'!$B$1:$I$1,0),FALSE)</f>
        <v>33.200000000000003</v>
      </c>
      <c r="C36">
        <f>VLOOKUP($A36,'2016'!$B$2:$I$128,MATCH('Step 1'!$B$1,'2016'!$B$1:$I$1,0),FALSE)</f>
        <v>32.6</v>
      </c>
      <c r="D36">
        <f>VLOOKUP($A36,'2017'!$B$2:$I$128,MATCH('Step 1'!$B$1,'2017'!$B$1:$I$1,0),FALSE)</f>
        <v>37.200000000000003</v>
      </c>
      <c r="E36">
        <f>VLOOKUP($A36,'2018'!$B$2:$I$128,MATCH('Step 1'!$B$1,'2018'!$B$1:$I$1,0),FALSE)</f>
        <v>28.3</v>
      </c>
      <c r="F36">
        <f>VLOOKUP($A36,'2019'!$B$2:$I$128,MATCH('Step 1'!$B$1,'2019'!$B$1:$I$1,0),FALSE)</f>
        <v>27.2</v>
      </c>
      <c r="G36">
        <f>VLOOKUP($A36,'2020'!$B$2:$I$128,MATCH('Step 1'!$B$1,'2020'!$B$1:$I$1,0),FALSE)</f>
        <v>25.9</v>
      </c>
      <c r="H36">
        <f>VLOOKUP($A36,'2021'!$B$2:$I$128,MATCH('Step 1'!$B$1,'2021'!$B$1:$I$1,0),FALSE)</f>
        <v>26.3</v>
      </c>
      <c r="I36">
        <f>VLOOKUP($A36,'2022'!$B$2:$I$128,MATCH('Step 1'!$B$1,'2022'!$B$1:$I$1,0),FALSE)</f>
        <v>24.5</v>
      </c>
      <c r="J36">
        <f>VLOOKUP($A36,'2023'!$B$2:$I$128,MATCH('Step 1'!$B$1,'2023'!$B$1:$I$1,0),FALSE)</f>
        <v>25.5</v>
      </c>
      <c r="K36">
        <f>VLOOKUP($A36,'2024'!$B$2:$I$128,MATCH('Step 1'!$B$1,'2024'!$B$1:$I$1,0),FALSE)</f>
        <v>24</v>
      </c>
      <c r="L36">
        <f>VLOOKUP($A36,'2015'!$B$2:$I$128,MATCH('Step 1'!$L$1,'2015'!$B$1:$I$1,0),FALSE)</f>
        <v>1.2</v>
      </c>
      <c r="M36">
        <f>VLOOKUP($A36,'2016'!$B$2:$I$128,MATCH('Step 1'!$L$1,'2016'!$B$1:$I$1,0),FALSE)</f>
        <v>1.4</v>
      </c>
      <c r="N36">
        <f>VLOOKUP($A36,'2017'!$B$2:$I$128,MATCH('Step 1'!$L$1,'2017'!$B$1:$I$1,0),FALSE)</f>
        <v>1.2</v>
      </c>
      <c r="O36">
        <f>VLOOKUP($A36,'2018'!$B$2:$I$128,MATCH('Step 1'!$L$1,'2018'!$B$1:$I$1,0),FALSE)</f>
        <v>1.6</v>
      </c>
      <c r="P36">
        <f>VLOOKUP($A36,'2019'!$B$2:$I$128,MATCH('Step 1'!$L$1,'2019'!$B$1:$I$1,0),FALSE)</f>
        <v>1.6</v>
      </c>
      <c r="Q36">
        <f>VLOOKUP($A36,'2020'!$B$2:$I$128,MATCH('Step 1'!$L$1,'2020'!$B$1:$I$1,0),FALSE)</f>
        <v>1.7</v>
      </c>
      <c r="R36">
        <f>VLOOKUP($A36,'2021'!$B$2:$I$128,MATCH('Step 1'!$L$1,'2021'!$B$1:$I$1,0),FALSE)</f>
        <v>1.7</v>
      </c>
      <c r="S36">
        <f>VLOOKUP($A36,'2022'!$B$2:$I$128,MATCH('Step 1'!$L$1,'2022'!$B$1:$I$1,0),FALSE)</f>
        <v>1.9</v>
      </c>
      <c r="T36">
        <f>VLOOKUP($A36,'2023'!$B$2:$I$128,MATCH('Step 1'!$L$1,'2023'!$B$1:$I$1,0),FALSE)</f>
        <v>1.7</v>
      </c>
      <c r="U36">
        <f>VLOOKUP($A36,'2024'!$B$2:$I$128,MATCH('Step 1'!$L$1,'2024'!$B$1:$I$1,0),FALSE)</f>
        <v>1.2</v>
      </c>
      <c r="V36">
        <f>VLOOKUP($A36,'Mortgage loans to total loans'!$A$2:$M$124,MATCH('Step 1'!V$2,'Mortgage loans to total loans'!$A$1:$M$1,0),FALSE)</f>
        <v>20.100191261095599</v>
      </c>
      <c r="W36">
        <f>VLOOKUP($A36,'Mortgage loans to total loans'!$A$2:$M$124,MATCH('Step 1'!W$2,'Mortgage loans to total loans'!$A$1:$M$1,0),FALSE)</f>
        <v>20.058786673567798</v>
      </c>
      <c r="X36">
        <f>VLOOKUP($A36,'Mortgage loans to total loans'!$A$2:$M$124,MATCH('Step 1'!X$2,'Mortgage loans to total loans'!$A$1:$M$1,0),FALSE)</f>
        <v>21.449700507448899</v>
      </c>
      <c r="Y36">
        <f>VLOOKUP($A36,'Mortgage loans to total loans'!$A$2:$M$124,MATCH('Step 1'!Y$2,'Mortgage loans to total loans'!$A$1:$M$1,0),FALSE)</f>
        <v>19.353165374512098</v>
      </c>
      <c r="Z36">
        <f>VLOOKUP($A36,'Mortgage loans to total loans'!$A$2:$M$124,MATCH('Step 1'!Z$2,'Mortgage loans to total loans'!$A$1:$M$1,0),FALSE)</f>
        <v>18.653134923280099</v>
      </c>
      <c r="AA36">
        <f>VLOOKUP($A36,'Mortgage loans to total loans'!$A$2:$M$124,MATCH('Step 1'!AA$2,'Mortgage loans to total loans'!$A$1:$M$1,0),FALSE)</f>
        <v>17.669024618314602</v>
      </c>
      <c r="AB36">
        <f>VLOOKUP($A36,'Mortgage loans to total loans'!$A$2:$M$124,MATCH('Step 1'!AB$2,'Mortgage loans to total loans'!$A$1:$M$1,0),FALSE)</f>
        <v>17.490387195948099</v>
      </c>
      <c r="AC36">
        <f>VLOOKUP($A36,'Mortgage loans to total loans'!$A$2:$M$124,MATCH('Step 1'!AC$2,'Mortgage loans to total loans'!$A$1:$M$1,0),FALSE)</f>
        <v>22.3294484143792</v>
      </c>
      <c r="AD36">
        <f>VLOOKUP($A36,'Mortgage loans to total loans'!$A$2:$M$124,MATCH('Step 1'!AD$2,'Mortgage loans to total loans'!$A$1:$M$1,0),FALSE)</f>
        <v>23.565331233241999</v>
      </c>
      <c r="AE36">
        <f>VLOOKUP($A36,'Mortgage loans to total loans'!$A$2:$M$124,MATCH('Step 1'!AE$2,'Mortgage loans to total loans'!$A$1:$M$1,0),FALSE)</f>
        <v>23.565331233241999</v>
      </c>
    </row>
    <row r="37" spans="1:31" x14ac:dyDescent="0.45">
      <c r="A37" s="9" t="s">
        <v>100</v>
      </c>
      <c r="B37">
        <f>VLOOKUP($A37,'2015'!$B$2:$I$128,MATCH('Step 1'!$B$1,'2015'!$B$1:$I$1,0),FALSE)</f>
        <v>14.4</v>
      </c>
      <c r="C37">
        <f>VLOOKUP($A37,'2016'!$B$2:$I$128,MATCH('Step 1'!$B$1,'2016'!$B$1:$I$1,0),FALSE)</f>
        <v>16.100000000000001</v>
      </c>
      <c r="D37">
        <f>VLOOKUP($A37,'2017'!$B$2:$I$128,MATCH('Step 1'!$B$1,'2017'!$B$1:$I$1,0),FALSE)</f>
        <v>15.4</v>
      </c>
      <c r="E37">
        <f>VLOOKUP($A37,'2018'!$B$2:$I$128,MATCH('Step 1'!$B$1,'2018'!$B$1:$I$1,0),FALSE)</f>
        <v>13.8</v>
      </c>
      <c r="F37">
        <f>VLOOKUP($A37,'2019'!$B$2:$I$128,MATCH('Step 1'!$B$1,'2019'!$B$1:$I$1,0),FALSE)</f>
        <v>14.8</v>
      </c>
      <c r="G37">
        <f>VLOOKUP($A37,'2020'!$B$2:$I$128,MATCH('Step 1'!$B$1,'2020'!$B$1:$I$1,0),FALSE)</f>
        <v>15.6</v>
      </c>
      <c r="H37">
        <f>VLOOKUP($A37,'2021'!$B$2:$I$128,MATCH('Step 1'!$B$1,'2021'!$B$1:$I$1,0),FALSE)</f>
        <v>18.8</v>
      </c>
      <c r="I37">
        <f>VLOOKUP($A37,'2022'!$B$2:$I$128,MATCH('Step 1'!$B$1,'2022'!$B$1:$I$1,0),FALSE)</f>
        <v>16.5</v>
      </c>
      <c r="J37">
        <f>VLOOKUP($A37,'2023'!$B$2:$I$128,MATCH('Step 1'!$B$1,'2023'!$B$1:$I$1,0),FALSE)</f>
        <v>17.2</v>
      </c>
      <c r="K37">
        <f>VLOOKUP($A37,'2024'!$B$2:$I$128,MATCH('Step 1'!$B$1,'2024'!$B$1:$I$1,0),FALSE)</f>
        <v>17.5</v>
      </c>
      <c r="L37">
        <f>VLOOKUP($A37,'2015'!$B$2:$I$128,MATCH('Step 1'!$L$1,'2015'!$B$1:$I$1,0),FALSE)</f>
        <v>1.2</v>
      </c>
      <c r="M37">
        <f>VLOOKUP($A37,'2016'!$B$2:$I$128,MATCH('Step 1'!$L$1,'2016'!$B$1:$I$1,0),FALSE)</f>
        <v>1</v>
      </c>
      <c r="N37">
        <f>VLOOKUP($A37,'2017'!$B$2:$I$128,MATCH('Step 1'!$L$1,'2017'!$B$1:$I$1,0),FALSE)</f>
        <v>1.3</v>
      </c>
      <c r="O37">
        <f>VLOOKUP($A37,'2018'!$B$2:$I$128,MATCH('Step 1'!$L$1,'2018'!$B$1:$I$1,0),FALSE)</f>
        <v>1.4</v>
      </c>
      <c r="P37">
        <f>VLOOKUP($A37,'2019'!$B$2:$I$128,MATCH('Step 1'!$L$1,'2019'!$B$1:$I$1,0),FALSE)</f>
        <v>1.3</v>
      </c>
      <c r="Q37">
        <f>VLOOKUP($A37,'2020'!$B$2:$I$128,MATCH('Step 1'!$L$1,'2020'!$B$1:$I$1,0),FALSE)</f>
        <v>1.2</v>
      </c>
      <c r="R37">
        <f>VLOOKUP($A37,'2021'!$B$2:$I$128,MATCH('Step 1'!$L$1,'2021'!$B$1:$I$1,0),FALSE)</f>
        <v>1.2</v>
      </c>
      <c r="S37">
        <f>VLOOKUP($A37,'2022'!$B$2:$I$128,MATCH('Step 1'!$L$1,'2022'!$B$1:$I$1,0),FALSE)</f>
        <v>1.3</v>
      </c>
      <c r="T37">
        <f>VLOOKUP($A37,'2023'!$B$2:$I$128,MATCH('Step 1'!$L$1,'2023'!$B$1:$I$1,0),FALSE)</f>
        <v>1.4</v>
      </c>
      <c r="U37">
        <f>VLOOKUP($A37,'2024'!$B$2:$I$128,MATCH('Step 1'!$L$1,'2024'!$B$1:$I$1,0),FALSE)</f>
        <v>1.4</v>
      </c>
      <c r="V37">
        <f>VLOOKUP($A37,'Mortgage loans to total loans'!$A$2:$M$124,MATCH('Step 1'!V$2,'Mortgage loans to total loans'!$A$1:$M$1,0),FALSE)</f>
        <v>10.3871879238707</v>
      </c>
      <c r="W37">
        <f>VLOOKUP($A37,'Mortgage loans to total loans'!$A$2:$M$124,MATCH('Step 1'!W$2,'Mortgage loans to total loans'!$A$1:$M$1,0),FALSE)</f>
        <v>10.0906313528194</v>
      </c>
      <c r="X37">
        <f>VLOOKUP($A37,'Mortgage loans to total loans'!$A$2:$M$124,MATCH('Step 1'!X$2,'Mortgage loans to total loans'!$A$1:$M$1,0),FALSE)</f>
        <v>10.7375292749915</v>
      </c>
      <c r="Y37">
        <f>VLOOKUP($A37,'Mortgage loans to total loans'!$A$2:$M$124,MATCH('Step 1'!Y$2,'Mortgage loans to total loans'!$A$1:$M$1,0),FALSE)</f>
        <v>10.896694168264</v>
      </c>
      <c r="Z37">
        <f>VLOOKUP($A37,'Mortgage loans to total loans'!$A$2:$M$124,MATCH('Step 1'!Z$2,'Mortgage loans to total loans'!$A$1:$M$1,0),FALSE)</f>
        <v>11.2653487551461</v>
      </c>
      <c r="AA37">
        <f>VLOOKUP($A37,'Mortgage loans to total loans'!$A$2:$M$124,MATCH('Step 1'!AA$2,'Mortgage loans to total loans'!$A$1:$M$1,0),FALSE)</f>
        <v>11.2489905755598</v>
      </c>
      <c r="AB37">
        <f>VLOOKUP($A37,'Mortgage loans to total loans'!$A$2:$M$124,MATCH('Step 1'!AB$2,'Mortgage loans to total loans'!$A$1:$M$1,0),FALSE)</f>
        <v>12.7158833242184</v>
      </c>
      <c r="AC37">
        <f>VLOOKUP($A37,'Mortgage loans to total loans'!$A$2:$M$124,MATCH('Step 1'!AC$2,'Mortgage loans to total loans'!$A$1:$M$1,0),FALSE)</f>
        <v>12.5848133028144</v>
      </c>
      <c r="AD37">
        <f>VLOOKUP($A37,'Mortgage loans to total loans'!$A$2:$M$124,MATCH('Step 1'!AD$2,'Mortgage loans to total loans'!$A$1:$M$1,0),FALSE)</f>
        <v>12.9671652136273</v>
      </c>
      <c r="AE37">
        <f>VLOOKUP($A37,'Mortgage loans to total loans'!$A$2:$M$124,MATCH('Step 1'!AE$2,'Mortgage loans to total loans'!$A$1:$M$1,0),FALSE)</f>
        <v>12.9671652136273</v>
      </c>
    </row>
    <row r="38" spans="1:31" x14ac:dyDescent="0.45">
      <c r="A38" s="9" t="s">
        <v>62</v>
      </c>
      <c r="B38">
        <f>VLOOKUP($A38,'2015'!$B$2:$I$128,MATCH('Step 1'!$B$1,'2015'!$B$1:$I$1,0),FALSE)</f>
        <v>19.8</v>
      </c>
      <c r="C38">
        <f>VLOOKUP($A38,'2016'!$B$2:$I$128,MATCH('Step 1'!$B$1,'2016'!$B$1:$I$1,0),FALSE)</f>
        <v>19.7</v>
      </c>
      <c r="D38">
        <f>VLOOKUP($A38,'2017'!$B$2:$I$128,MATCH('Step 1'!$B$1,'2017'!$B$1:$I$1,0),FALSE)</f>
        <v>16.100000000000001</v>
      </c>
      <c r="E38">
        <f>VLOOKUP($A38,'2018'!$B$2:$I$128,MATCH('Step 1'!$B$1,'2018'!$B$1:$I$1,0),FALSE)</f>
        <v>16</v>
      </c>
      <c r="F38">
        <f>VLOOKUP($A38,'2019'!$B$2:$I$128,MATCH('Step 1'!$B$1,'2019'!$B$1:$I$1,0),FALSE)</f>
        <v>13.8</v>
      </c>
      <c r="G38">
        <f>VLOOKUP($A38,'2020'!$B$2:$I$128,MATCH('Step 1'!$B$1,'2020'!$B$1:$I$1,0),FALSE)</f>
        <v>15.4</v>
      </c>
      <c r="H38">
        <f>VLOOKUP($A38,'2021'!$B$2:$I$128,MATCH('Step 1'!$B$1,'2021'!$B$1:$I$1,0),FALSE)</f>
        <v>14.6</v>
      </c>
      <c r="I38">
        <f>VLOOKUP($A38,'2022'!$B$2:$I$128,MATCH('Step 1'!$B$1,'2022'!$B$1:$I$1,0),FALSE)</f>
        <v>13.9</v>
      </c>
      <c r="J38">
        <f>VLOOKUP($A38,'2023'!$B$2:$I$128,MATCH('Step 1'!$B$1,'2023'!$B$1:$I$1,0),FALSE)</f>
        <v>11.4</v>
      </c>
      <c r="K38">
        <f>VLOOKUP($A38,'2024'!$B$2:$I$128,MATCH('Step 1'!$B$1,'2024'!$B$1:$I$1,0),FALSE)</f>
        <v>11.9</v>
      </c>
      <c r="L38">
        <f>VLOOKUP($A38,'2015'!$B$2:$I$128,MATCH('Step 1'!$L$1,'2015'!$B$1:$I$1,0),FALSE)</f>
        <v>0.6</v>
      </c>
      <c r="M38">
        <f>VLOOKUP($A38,'2016'!$B$2:$I$128,MATCH('Step 1'!$L$1,'2016'!$B$1:$I$1,0),FALSE)</f>
        <v>0.5</v>
      </c>
      <c r="N38">
        <f>VLOOKUP($A38,'2017'!$B$2:$I$128,MATCH('Step 1'!$L$1,'2017'!$B$1:$I$1,0),FALSE)</f>
        <v>0.5</v>
      </c>
      <c r="O38">
        <f>VLOOKUP($A38,'2018'!$B$2:$I$128,MATCH('Step 1'!$L$1,'2018'!$B$1:$I$1,0),FALSE)</f>
        <v>0.4</v>
      </c>
      <c r="P38">
        <f>VLOOKUP($A38,'2019'!$B$2:$I$128,MATCH('Step 1'!$L$1,'2019'!$B$1:$I$1,0),FALSE)</f>
        <v>0.5</v>
      </c>
      <c r="Q38">
        <f>VLOOKUP($A38,'2020'!$B$2:$I$128,MATCH('Step 1'!$L$1,'2020'!$B$1:$I$1,0),FALSE)</f>
        <v>0.6</v>
      </c>
      <c r="R38">
        <f>VLOOKUP($A38,'2021'!$B$2:$I$128,MATCH('Step 1'!$L$1,'2021'!$B$1:$I$1,0),FALSE)</f>
        <v>0.7</v>
      </c>
      <c r="S38">
        <f>VLOOKUP($A38,'2022'!$B$2:$I$128,MATCH('Step 1'!$L$1,'2022'!$B$1:$I$1,0),FALSE)</f>
        <v>0.6</v>
      </c>
      <c r="T38">
        <f>VLOOKUP($A38,'2023'!$B$2:$I$128,MATCH('Step 1'!$L$1,'2023'!$B$1:$I$1,0),FALSE)</f>
        <v>0.7</v>
      </c>
      <c r="U38">
        <f>VLOOKUP($A38,'2024'!$B$2:$I$128,MATCH('Step 1'!$L$1,'2024'!$B$1:$I$1,0),FALSE)</f>
        <v>0.6</v>
      </c>
      <c r="V38">
        <f>VLOOKUP($A38,'Mortgage loans to total loans'!$A$2:$M$124,MATCH('Step 1'!V$2,'Mortgage loans to total loans'!$A$1:$M$1,0),FALSE)</f>
        <v>8.6220989314359198</v>
      </c>
      <c r="W38">
        <f>VLOOKUP($A38,'Mortgage loans to total loans'!$A$2:$M$124,MATCH('Step 1'!W$2,'Mortgage loans to total loans'!$A$1:$M$1,0),FALSE)</f>
        <v>8.0057362535346606</v>
      </c>
      <c r="X38">
        <f>VLOOKUP($A38,'Mortgage loans to total loans'!$A$2:$M$124,MATCH('Step 1'!X$2,'Mortgage loans to total loans'!$A$1:$M$1,0),FALSE)</f>
        <v>9.8405057625231596</v>
      </c>
      <c r="Y38">
        <f>VLOOKUP($A38,'Mortgage loans to total loans'!$A$2:$M$124,MATCH('Step 1'!Y$2,'Mortgage loans to total loans'!$A$1:$M$1,0),FALSE)</f>
        <v>10.8183571936208</v>
      </c>
      <c r="Z38">
        <f>VLOOKUP($A38,'Mortgage loans to total loans'!$A$2:$M$124,MATCH('Step 1'!Z$2,'Mortgage loans to total loans'!$A$1:$M$1,0),FALSE)</f>
        <v>13.1210856419476</v>
      </c>
      <c r="AA38">
        <f>VLOOKUP($A38,'Mortgage loans to total loans'!$A$2:$M$124,MATCH('Step 1'!AA$2,'Mortgage loans to total loans'!$A$1:$M$1,0),FALSE)</f>
        <v>15.929966005920599</v>
      </c>
      <c r="AB38">
        <f>VLOOKUP($A38,'Mortgage loans to total loans'!$A$2:$M$124,MATCH('Step 1'!AB$2,'Mortgage loans to total loans'!$A$1:$M$1,0),FALSE)</f>
        <v>17.070758611689399</v>
      </c>
      <c r="AC38">
        <f>VLOOKUP($A38,'Mortgage loans to total loans'!$A$2:$M$124,MATCH('Step 1'!AC$2,'Mortgage loans to total loans'!$A$1:$M$1,0),FALSE)</f>
        <v>19.843155121460502</v>
      </c>
      <c r="AD38">
        <f>VLOOKUP($A38,'Mortgage loans to total loans'!$A$2:$M$124,MATCH('Step 1'!AD$2,'Mortgage loans to total loans'!$A$1:$M$1,0),FALSE)</f>
        <v>18.224397574079099</v>
      </c>
      <c r="AE38">
        <f>VLOOKUP($A38,'Mortgage loans to total loans'!$A$2:$M$124,MATCH('Step 1'!AE$2,'Mortgage loans to total loans'!$A$1:$M$1,0),FALSE)</f>
        <v>18.224397574079099</v>
      </c>
    </row>
    <row r="39" spans="1:31" x14ac:dyDescent="0.45">
      <c r="A39" s="9" t="s">
        <v>76</v>
      </c>
      <c r="B39">
        <f>VLOOKUP($A39,'2015'!$B$2:$I$128,MATCH('Step 1'!$B$1,'2015'!$B$1:$I$1,0),FALSE)</f>
        <v>20.2</v>
      </c>
      <c r="C39">
        <f>VLOOKUP($A39,'2016'!$B$2:$I$128,MATCH('Step 1'!$B$1,'2016'!$B$1:$I$1,0),FALSE)</f>
        <v>21.8</v>
      </c>
      <c r="D39">
        <f>VLOOKUP($A39,'2017'!$B$2:$I$128,MATCH('Step 1'!$B$1,'2017'!$B$1:$I$1,0),FALSE)</f>
        <v>21</v>
      </c>
      <c r="E39">
        <f>VLOOKUP($A39,'2018'!$B$2:$I$128,MATCH('Step 1'!$B$1,'2018'!$B$1:$I$1,0),FALSE)</f>
        <v>19.399999999999999</v>
      </c>
      <c r="F39">
        <f>VLOOKUP($A39,'2019'!$B$2:$I$128,MATCH('Step 1'!$B$1,'2019'!$B$1:$I$1,0),FALSE)</f>
        <v>21.4</v>
      </c>
      <c r="G39">
        <f>VLOOKUP($A39,'2020'!$B$2:$I$128,MATCH('Step 1'!$B$1,'2020'!$B$1:$I$1,0),FALSE)</f>
        <v>21.7</v>
      </c>
      <c r="H39">
        <f>VLOOKUP($A39,'2021'!$B$2:$I$128,MATCH('Step 1'!$B$1,'2021'!$B$1:$I$1,0),FALSE)</f>
        <v>20.5</v>
      </c>
      <c r="I39">
        <f>VLOOKUP($A39,'2022'!$B$2:$I$128,MATCH('Step 1'!$B$1,'2022'!$B$1:$I$1,0),FALSE)</f>
        <v>24</v>
      </c>
      <c r="J39">
        <f>VLOOKUP($A39,'2023'!$B$2:$I$128,MATCH('Step 1'!$B$1,'2023'!$B$1:$I$1,0),FALSE)</f>
        <v>23.1</v>
      </c>
      <c r="K39">
        <f>VLOOKUP($A39,'2024'!$B$2:$I$128,MATCH('Step 1'!$B$1,'2024'!$B$1:$I$1,0),FALSE)</f>
        <v>25</v>
      </c>
      <c r="L39">
        <f>VLOOKUP($A39,'2015'!$B$2:$I$128,MATCH('Step 1'!$L$1,'2015'!$B$1:$I$1,0),FALSE)</f>
        <v>1.5</v>
      </c>
      <c r="M39">
        <f>VLOOKUP($A39,'2016'!$B$2:$I$128,MATCH('Step 1'!$L$1,'2016'!$B$1:$I$1,0),FALSE)</f>
        <v>1.4</v>
      </c>
      <c r="N39">
        <f>VLOOKUP($A39,'2017'!$B$2:$I$128,MATCH('Step 1'!$L$1,'2017'!$B$1:$I$1,0),FALSE)</f>
        <v>1.5</v>
      </c>
      <c r="O39">
        <f>VLOOKUP($A39,'2018'!$B$2:$I$128,MATCH('Step 1'!$L$1,'2018'!$B$1:$I$1,0),FALSE)</f>
        <v>1.5</v>
      </c>
      <c r="P39">
        <f>VLOOKUP($A39,'2019'!$B$2:$I$128,MATCH('Step 1'!$L$1,'2019'!$B$1:$I$1,0),FALSE)</f>
        <v>1.7</v>
      </c>
      <c r="Q39">
        <f>VLOOKUP($A39,'2020'!$B$2:$I$128,MATCH('Step 1'!$L$1,'2020'!$B$1:$I$1,0),FALSE)</f>
        <v>1.8</v>
      </c>
      <c r="R39">
        <f>VLOOKUP($A39,'2021'!$B$2:$I$128,MATCH('Step 1'!$L$1,'2021'!$B$1:$I$1,0),FALSE)</f>
        <v>1.8</v>
      </c>
      <c r="S39">
        <f>VLOOKUP($A39,'2022'!$B$2:$I$128,MATCH('Step 1'!$L$1,'2022'!$B$1:$I$1,0),FALSE)</f>
        <v>1.9</v>
      </c>
      <c r="T39">
        <f>VLOOKUP($A39,'2023'!$B$2:$I$128,MATCH('Step 1'!$L$1,'2023'!$B$1:$I$1,0),FALSE)</f>
        <v>1.9</v>
      </c>
      <c r="U39">
        <f>VLOOKUP($A39,'2024'!$B$2:$I$128,MATCH('Step 1'!$L$1,'2024'!$B$1:$I$1,0),FALSE)</f>
        <v>1.5</v>
      </c>
      <c r="V39">
        <f>VLOOKUP($A39,'Mortgage loans to total loans'!$A$2:$M$124,MATCH('Step 1'!V$2,'Mortgage loans to total loans'!$A$1:$M$1,0),FALSE)</f>
        <v>23.641214315680699</v>
      </c>
      <c r="W39">
        <f>VLOOKUP($A39,'Mortgage loans to total loans'!$A$2:$M$124,MATCH('Step 1'!W$2,'Mortgage loans to total loans'!$A$1:$M$1,0),FALSE)</f>
        <v>20.321522113253799</v>
      </c>
      <c r="X39">
        <f>VLOOKUP($A39,'Mortgage loans to total loans'!$A$2:$M$124,MATCH('Step 1'!X$2,'Mortgage loans to total loans'!$A$1:$M$1,0),FALSE)</f>
        <v>20.350036750740902</v>
      </c>
      <c r="Y39">
        <f>VLOOKUP($A39,'Mortgage loans to total loans'!$A$2:$M$124,MATCH('Step 1'!Y$2,'Mortgage loans to total loans'!$A$1:$M$1,0),FALSE)</f>
        <v>22.564340262346601</v>
      </c>
      <c r="Z39">
        <f>VLOOKUP($A39,'Mortgage loans to total loans'!$A$2:$M$124,MATCH('Step 1'!Z$2,'Mortgage loans to total loans'!$A$1:$M$1,0),FALSE)</f>
        <v>23.1840036700039</v>
      </c>
      <c r="AA39">
        <f>VLOOKUP($A39,'Mortgage loans to total loans'!$A$2:$M$124,MATCH('Step 1'!AA$2,'Mortgage loans to total loans'!$A$1:$M$1,0),FALSE)</f>
        <v>23.446975911711899</v>
      </c>
      <c r="AB39">
        <f>VLOOKUP($A39,'Mortgage loans to total loans'!$A$2:$M$124,MATCH('Step 1'!AB$2,'Mortgage loans to total loans'!$A$1:$M$1,0),FALSE)</f>
        <v>23.044929464990201</v>
      </c>
      <c r="AC39">
        <f>VLOOKUP($A39,'Mortgage loans to total loans'!$A$2:$M$124,MATCH('Step 1'!AC$2,'Mortgage loans to total loans'!$A$1:$M$1,0),FALSE)</f>
        <v>28.1060228468668</v>
      </c>
      <c r="AD39">
        <f>VLOOKUP($A39,'Mortgage loans to total loans'!$A$2:$M$124,MATCH('Step 1'!AD$2,'Mortgage loans to total loans'!$A$1:$M$1,0),FALSE)</f>
        <v>28.632364026139701</v>
      </c>
      <c r="AE39">
        <f>VLOOKUP($A39,'Mortgage loans to total loans'!$A$2:$M$124,MATCH('Step 1'!AE$2,'Mortgage loans to total loans'!$A$1:$M$1,0),FALSE)</f>
        <v>28.632364026139701</v>
      </c>
    </row>
    <row r="40" spans="1:31" x14ac:dyDescent="0.45">
      <c r="A40" s="9" t="s">
        <v>58</v>
      </c>
      <c r="B40">
        <f>VLOOKUP($A40,'2015'!$B$2:$I$128,MATCH('Step 1'!$B$1,'2015'!$B$1:$I$1,0),FALSE)</f>
        <v>22.7</v>
      </c>
      <c r="C40">
        <f>VLOOKUP($A40,'2016'!$B$2:$I$128,MATCH('Step 1'!$B$1,'2016'!$B$1:$I$1,0),FALSE)</f>
        <v>23.6</v>
      </c>
      <c r="D40">
        <f>VLOOKUP($A40,'2017'!$B$2:$I$128,MATCH('Step 1'!$B$1,'2017'!$B$1:$I$1,0),FALSE)</f>
        <v>25.6</v>
      </c>
      <c r="E40">
        <f>VLOOKUP($A40,'2018'!$B$2:$I$128,MATCH('Step 1'!$B$1,'2018'!$B$1:$I$1,0),FALSE)</f>
        <v>25.2</v>
      </c>
      <c r="F40">
        <f>VLOOKUP($A40,'2019'!$B$2:$I$128,MATCH('Step 1'!$B$1,'2019'!$B$1:$I$1,0),FALSE)</f>
        <v>23.9</v>
      </c>
      <c r="G40">
        <f>VLOOKUP($A40,'2020'!$B$2:$I$128,MATCH('Step 1'!$B$1,'2020'!$B$1:$I$1,0),FALSE)</f>
        <v>24.4</v>
      </c>
      <c r="H40">
        <f>VLOOKUP($A40,'2021'!$B$2:$I$128,MATCH('Step 1'!$B$1,'2021'!$B$1:$I$1,0),FALSE)</f>
        <v>27</v>
      </c>
      <c r="I40">
        <f>VLOOKUP($A40,'2022'!$B$2:$I$128,MATCH('Step 1'!$B$1,'2022'!$B$1:$I$1,0),FALSE)</f>
        <v>27.1</v>
      </c>
      <c r="J40">
        <f>VLOOKUP($A40,'2023'!$B$2:$I$128,MATCH('Step 1'!$B$1,'2023'!$B$1:$I$1,0),FALSE)</f>
        <v>25.3</v>
      </c>
      <c r="K40">
        <f>VLOOKUP($A40,'2024'!$B$2:$I$128,MATCH('Step 1'!$B$1,'2024'!$B$1:$I$1,0),FALSE)</f>
        <v>26.4</v>
      </c>
      <c r="L40">
        <f>VLOOKUP($A40,'2015'!$B$2:$I$128,MATCH('Step 1'!$L$1,'2015'!$B$1:$I$1,0),FALSE)</f>
        <v>1.2</v>
      </c>
      <c r="M40">
        <f>VLOOKUP($A40,'2016'!$B$2:$I$128,MATCH('Step 1'!$L$1,'2016'!$B$1:$I$1,0),FALSE)</f>
        <v>1.2</v>
      </c>
      <c r="N40">
        <f>VLOOKUP($A40,'2017'!$B$2:$I$128,MATCH('Step 1'!$L$1,'2017'!$B$1:$I$1,0),FALSE)</f>
        <v>1.1000000000000001</v>
      </c>
      <c r="O40">
        <f>VLOOKUP($A40,'2018'!$B$2:$I$128,MATCH('Step 1'!$L$1,'2018'!$B$1:$I$1,0),FALSE)</f>
        <v>1.3</v>
      </c>
      <c r="P40">
        <f>VLOOKUP($A40,'2019'!$B$2:$I$128,MATCH('Step 1'!$L$1,'2019'!$B$1:$I$1,0),FALSE)</f>
        <v>1.5</v>
      </c>
      <c r="Q40">
        <f>VLOOKUP($A40,'2020'!$B$2:$I$128,MATCH('Step 1'!$L$1,'2020'!$B$1:$I$1,0),FALSE)</f>
        <v>1.5</v>
      </c>
      <c r="R40">
        <f>VLOOKUP($A40,'2021'!$B$2:$I$128,MATCH('Step 1'!$L$1,'2021'!$B$1:$I$1,0),FALSE)</f>
        <v>1.4</v>
      </c>
      <c r="S40">
        <f>VLOOKUP($A40,'2022'!$B$2:$I$128,MATCH('Step 1'!$L$1,'2022'!$B$1:$I$1,0),FALSE)</f>
        <v>1.5</v>
      </c>
      <c r="T40">
        <f>VLOOKUP($A40,'2023'!$B$2:$I$128,MATCH('Step 1'!$L$1,'2023'!$B$1:$I$1,0),FALSE)</f>
        <v>1.2</v>
      </c>
      <c r="U40">
        <f>VLOOKUP($A40,'2024'!$B$2:$I$128,MATCH('Step 1'!$L$1,'2024'!$B$1:$I$1,0),FALSE)</f>
        <v>1.3</v>
      </c>
      <c r="V40">
        <f>VLOOKUP($A40,'Mortgage loans to total loans'!$A$2:$M$124,MATCH('Step 1'!V$2,'Mortgage loans to total loans'!$A$1:$M$1,0),FALSE)</f>
        <v>25.011434782766301</v>
      </c>
      <c r="W40">
        <f>VLOOKUP($A40,'Mortgage loans to total loans'!$A$2:$M$124,MATCH('Step 1'!W$2,'Mortgage loans to total loans'!$A$1:$M$1,0),FALSE)</f>
        <v>26.841837456823502</v>
      </c>
      <c r="X40">
        <f>VLOOKUP($A40,'Mortgage loans to total loans'!$A$2:$M$124,MATCH('Step 1'!X$2,'Mortgage loans to total loans'!$A$1:$M$1,0),FALSE)</f>
        <v>29.226721187499098</v>
      </c>
      <c r="Y40">
        <f>VLOOKUP($A40,'Mortgage loans to total loans'!$A$2:$M$124,MATCH('Step 1'!Y$2,'Mortgage loans to total loans'!$A$1:$M$1,0),FALSE)</f>
        <v>27.915831266502199</v>
      </c>
      <c r="Z40">
        <f>VLOOKUP($A40,'Mortgage loans to total loans'!$A$2:$M$124,MATCH('Step 1'!Z$2,'Mortgage loans to total loans'!$A$1:$M$1,0),FALSE)</f>
        <v>20.489290509755101</v>
      </c>
      <c r="AA40">
        <f>VLOOKUP($A40,'Mortgage loans to total loans'!$A$2:$M$124,MATCH('Step 1'!AA$2,'Mortgage loans to total loans'!$A$1:$M$1,0),FALSE)</f>
        <v>19.194334064638401</v>
      </c>
      <c r="AB40">
        <f>VLOOKUP($A40,'Mortgage loans to total loans'!$A$2:$M$124,MATCH('Step 1'!AB$2,'Mortgage loans to total loans'!$A$1:$M$1,0),FALSE)</f>
        <v>18.444931357837699</v>
      </c>
      <c r="AC40">
        <f>VLOOKUP($A40,'Mortgage loans to total loans'!$A$2:$M$124,MATCH('Step 1'!AC$2,'Mortgage loans to total loans'!$A$1:$M$1,0),FALSE)</f>
        <v>15.8932915723401</v>
      </c>
      <c r="AD40">
        <f>VLOOKUP($A40,'Mortgage loans to total loans'!$A$2:$M$124,MATCH('Step 1'!AD$2,'Mortgage loans to total loans'!$A$1:$M$1,0),FALSE)</f>
        <v>15.3722333314933</v>
      </c>
      <c r="AE40">
        <f>VLOOKUP($A40,'Mortgage loans to total loans'!$A$2:$M$124,MATCH('Step 1'!AE$2,'Mortgage loans to total loans'!$A$1:$M$1,0),FALSE)</f>
        <v>15.3722333314933</v>
      </c>
    </row>
    <row r="41" spans="1:31" x14ac:dyDescent="0.45">
      <c r="A41" s="9" t="s">
        <v>86</v>
      </c>
      <c r="B41">
        <f>VLOOKUP($A41,'2015'!$B$2:$I$128,MATCH('Step 1'!$B$1,'2015'!$B$1:$I$1,0),FALSE)</f>
        <v>19.100000000000001</v>
      </c>
      <c r="C41">
        <f>VLOOKUP($A41,'2016'!$B$2:$I$128,MATCH('Step 1'!$B$1,'2016'!$B$1:$I$1,0),FALSE)</f>
        <v>23</v>
      </c>
      <c r="D41">
        <f>VLOOKUP($A41,'2017'!$B$2:$I$128,MATCH('Step 1'!$B$1,'2017'!$B$1:$I$1,0),FALSE)</f>
        <v>25.4</v>
      </c>
      <c r="E41">
        <f>VLOOKUP($A41,'2018'!$B$2:$I$128,MATCH('Step 1'!$B$1,'2018'!$B$1:$I$1,0),FALSE)</f>
        <v>25.4</v>
      </c>
      <c r="F41">
        <f>VLOOKUP($A41,'2019'!$B$2:$I$128,MATCH('Step 1'!$B$1,'2019'!$B$1:$I$1,0),FALSE)</f>
        <v>25.1</v>
      </c>
      <c r="G41">
        <f>VLOOKUP($A41,'2020'!$B$2:$I$128,MATCH('Step 1'!$B$1,'2020'!$B$1:$I$1,0),FALSE)</f>
        <v>28.4</v>
      </c>
      <c r="H41">
        <f>VLOOKUP($A41,'2021'!$B$2:$I$128,MATCH('Step 1'!$B$1,'2021'!$B$1:$I$1,0),FALSE)</f>
        <v>30.1</v>
      </c>
      <c r="I41">
        <f>VLOOKUP($A41,'2022'!$B$2:$I$128,MATCH('Step 1'!$B$1,'2022'!$B$1:$I$1,0),FALSE)</f>
        <v>33.200000000000003</v>
      </c>
      <c r="J41">
        <f>VLOOKUP($A41,'2023'!$B$2:$I$128,MATCH('Step 1'!$B$1,'2023'!$B$1:$I$1,0),FALSE)</f>
        <v>33.5</v>
      </c>
      <c r="K41">
        <f>VLOOKUP($A41,'2024'!$B$2:$I$128,MATCH('Step 1'!$B$1,'2024'!$B$1:$I$1,0),FALSE)</f>
        <v>31.1</v>
      </c>
      <c r="L41">
        <f>VLOOKUP($A41,'2015'!$B$2:$I$128,MATCH('Step 1'!$L$1,'2015'!$B$1:$I$1,0),FALSE)</f>
        <v>1.9</v>
      </c>
      <c r="M41">
        <f>VLOOKUP($A41,'2016'!$B$2:$I$128,MATCH('Step 1'!$L$1,'2016'!$B$1:$I$1,0),FALSE)</f>
        <v>1.9</v>
      </c>
      <c r="N41">
        <f>VLOOKUP($A41,'2017'!$B$2:$I$128,MATCH('Step 1'!$L$1,'2017'!$B$1:$I$1,0),FALSE)</f>
        <v>1.2</v>
      </c>
      <c r="O41">
        <f>VLOOKUP($A41,'2018'!$B$2:$I$128,MATCH('Step 1'!$L$1,'2018'!$B$1:$I$1,0),FALSE)</f>
        <v>1.5</v>
      </c>
      <c r="P41">
        <f>VLOOKUP($A41,'2019'!$B$2:$I$128,MATCH('Step 1'!$L$1,'2019'!$B$1:$I$1,0),FALSE)</f>
        <v>1.4</v>
      </c>
      <c r="Q41">
        <f>VLOOKUP($A41,'2020'!$B$2:$I$128,MATCH('Step 1'!$L$1,'2020'!$B$1:$I$1,0),FALSE)</f>
        <v>1.4</v>
      </c>
      <c r="R41">
        <f>VLOOKUP($A41,'2021'!$B$2:$I$128,MATCH('Step 1'!$L$1,'2021'!$B$1:$I$1,0),FALSE)</f>
        <v>1.4</v>
      </c>
      <c r="S41">
        <f>VLOOKUP($A41,'2022'!$B$2:$I$128,MATCH('Step 1'!$L$1,'2022'!$B$1:$I$1,0),FALSE)</f>
        <v>1.2</v>
      </c>
      <c r="T41">
        <f>VLOOKUP($A41,'2023'!$B$2:$I$128,MATCH('Step 1'!$L$1,'2023'!$B$1:$I$1,0),FALSE)</f>
        <v>1.4</v>
      </c>
      <c r="U41">
        <f>VLOOKUP($A41,'2024'!$B$2:$I$128,MATCH('Step 1'!$L$1,'2024'!$B$1:$I$1,0),FALSE)</f>
        <v>1.8</v>
      </c>
      <c r="V41">
        <f>VLOOKUP($A41,'Mortgage loans to total loans'!$A$2:$M$124,MATCH('Step 1'!V$2,'Mortgage loans to total loans'!$A$1:$M$1,0),FALSE)</f>
        <v>8.4840899210456193</v>
      </c>
      <c r="W41">
        <f>VLOOKUP($A41,'Mortgage loans to total loans'!$A$2:$M$124,MATCH('Step 1'!W$2,'Mortgage loans to total loans'!$A$1:$M$1,0),FALSE)</f>
        <v>6.4735982830988199</v>
      </c>
      <c r="X41">
        <f>VLOOKUP($A41,'Mortgage loans to total loans'!$A$2:$M$124,MATCH('Step 1'!X$2,'Mortgage loans to total loans'!$A$1:$M$1,0),FALSE)</f>
        <v>6.5001367719279104</v>
      </c>
      <c r="Y41">
        <f>VLOOKUP($A41,'Mortgage loans to total loans'!$A$2:$M$124,MATCH('Step 1'!Y$2,'Mortgage loans to total loans'!$A$1:$M$1,0),FALSE)</f>
        <v>6.7872978760061704</v>
      </c>
      <c r="Z41">
        <f>VLOOKUP($A41,'Mortgage loans to total loans'!$A$2:$M$124,MATCH('Step 1'!Z$2,'Mortgage loans to total loans'!$A$1:$M$1,0),FALSE)</f>
        <v>6.8481005655079903</v>
      </c>
      <c r="AA41">
        <f>VLOOKUP($A41,'Mortgage loans to total loans'!$A$2:$M$124,MATCH('Step 1'!AA$2,'Mortgage loans to total loans'!$A$1:$M$1,0),FALSE)</f>
        <v>8.4380031595378995</v>
      </c>
      <c r="AB41">
        <f>VLOOKUP($A41,'Mortgage loans to total loans'!$A$2:$M$124,MATCH('Step 1'!AB$2,'Mortgage loans to total loans'!$A$1:$M$1,0),FALSE)</f>
        <v>12.9567731415229</v>
      </c>
      <c r="AC41">
        <f>VLOOKUP($A41,'Mortgage loans to total loans'!$A$2:$M$124,MATCH('Step 1'!AC$2,'Mortgage loans to total loans'!$A$1:$M$1,0),FALSE)</f>
        <v>14.9155087652174</v>
      </c>
      <c r="AD41">
        <f>VLOOKUP($A41,'Mortgage loans to total loans'!$A$2:$M$124,MATCH('Step 1'!AD$2,'Mortgage loans to total loans'!$A$1:$M$1,0),FALSE)</f>
        <v>14.7144551113477</v>
      </c>
      <c r="AE41">
        <f>VLOOKUP($A41,'Mortgage loans to total loans'!$A$2:$M$124,MATCH('Step 1'!AE$2,'Mortgage loans to total loans'!$A$1:$M$1,0),FALSE)</f>
        <v>14.7144551113477</v>
      </c>
    </row>
    <row r="42" spans="1:31" x14ac:dyDescent="0.45">
      <c r="A42" s="6" t="s">
        <v>87</v>
      </c>
      <c r="B42">
        <f>VLOOKUP($A42,'2015'!$B$2:$I$128,MATCH('Step 1'!$B$1,'2015'!$B$1:$I$1,0),FALSE)</f>
        <v>25.4</v>
      </c>
      <c r="C42">
        <f>VLOOKUP($A42,'2016'!$B$2:$I$128,MATCH('Step 1'!$B$1,'2016'!$B$1:$I$1,0),FALSE)</f>
        <v>24.4</v>
      </c>
      <c r="D42">
        <f>VLOOKUP($A42,'2017'!$B$2:$I$128,MATCH('Step 1'!$B$1,'2017'!$B$1:$I$1,0),FALSE)</f>
        <v>24.6</v>
      </c>
      <c r="E42">
        <f>VLOOKUP($A42,'2018'!$B$2:$I$128,MATCH('Step 1'!$B$1,'2018'!$B$1:$I$1,0),FALSE)</f>
        <v>26.7</v>
      </c>
      <c r="F42">
        <f>VLOOKUP($A42,'2019'!$B$2:$I$128,MATCH('Step 1'!$B$1,'2019'!$B$1:$I$1,0),FALSE)</f>
        <v>26.1</v>
      </c>
      <c r="G42">
        <f>VLOOKUP($A42,'2020'!$B$2:$I$128,MATCH('Step 1'!$B$1,'2020'!$B$1:$I$1,0),FALSE)</f>
        <v>27.3</v>
      </c>
      <c r="H42">
        <f>VLOOKUP($A42,'2021'!$B$2:$I$128,MATCH('Step 1'!$B$1,'2021'!$B$1:$I$1,0),FALSE)</f>
        <v>27.9</v>
      </c>
      <c r="I42">
        <f>VLOOKUP($A42,'2022'!$B$2:$I$128,MATCH('Step 1'!$B$1,'2022'!$B$1:$I$1,0),FALSE)</f>
        <v>27.1</v>
      </c>
      <c r="J42">
        <f>VLOOKUP($A42,'2023'!$B$2:$I$128,MATCH('Step 1'!$B$1,'2023'!$B$1:$I$1,0),FALSE)</f>
        <v>22.9</v>
      </c>
      <c r="K42">
        <f>VLOOKUP($A42,'2024'!$B$2:$I$128,MATCH('Step 1'!$B$1,'2024'!$B$1:$I$1,0),FALSE)</f>
        <v>24.5</v>
      </c>
      <c r="L42">
        <f>VLOOKUP($A42,'2015'!$B$2:$I$128,MATCH('Step 1'!$L$1,'2015'!$B$1:$I$1,0),FALSE)</f>
        <v>1.5</v>
      </c>
      <c r="M42">
        <f>VLOOKUP($A42,'2016'!$B$2:$I$128,MATCH('Step 1'!$L$1,'2016'!$B$1:$I$1,0),FALSE)</f>
        <v>1.4</v>
      </c>
      <c r="N42">
        <f>VLOOKUP($A42,'2017'!$B$2:$I$128,MATCH('Step 1'!$L$1,'2017'!$B$1:$I$1,0),FALSE)</f>
        <v>1.4</v>
      </c>
      <c r="O42">
        <f>VLOOKUP($A42,'2018'!$B$2:$I$128,MATCH('Step 1'!$L$1,'2018'!$B$1:$I$1,0),FALSE)</f>
        <v>1.4</v>
      </c>
      <c r="P42">
        <f>VLOOKUP($A42,'2019'!$B$2:$I$128,MATCH('Step 1'!$L$1,'2019'!$B$1:$I$1,0),FALSE)</f>
        <v>1.3</v>
      </c>
      <c r="Q42">
        <f>VLOOKUP($A42,'2020'!$B$2:$I$128,MATCH('Step 1'!$L$1,'2020'!$B$1:$I$1,0),FALSE)</f>
        <v>1.3</v>
      </c>
      <c r="R42">
        <f>VLOOKUP($A42,'2021'!$B$2:$I$128,MATCH('Step 1'!$L$1,'2021'!$B$1:$I$1,0),FALSE)</f>
        <v>1.3</v>
      </c>
      <c r="S42">
        <f>VLOOKUP($A42,'2022'!$B$2:$I$128,MATCH('Step 1'!$L$1,'2022'!$B$1:$I$1,0),FALSE)</f>
        <v>1.4</v>
      </c>
      <c r="T42">
        <f>VLOOKUP($A42,'2023'!$B$2:$I$128,MATCH('Step 1'!$L$1,'2023'!$B$1:$I$1,0),FALSE)</f>
        <v>1.7</v>
      </c>
      <c r="U42">
        <f>VLOOKUP($A42,'2024'!$B$2:$I$128,MATCH('Step 1'!$L$1,'2024'!$B$1:$I$1,0),FALSE)</f>
        <v>1.6</v>
      </c>
      <c r="V42">
        <f>VLOOKUP($A42,'Mortgage loans to total loans'!$A$2:$M$124,MATCH('Step 1'!V$2,'Mortgage loans to total loans'!$A$1:$M$1,0),FALSE)</f>
        <v>0</v>
      </c>
      <c r="W42">
        <f>VLOOKUP($A42,'Mortgage loans to total loans'!$A$2:$M$124,MATCH('Step 1'!W$2,'Mortgage loans to total loans'!$A$1:$M$1,0),FALSE)</f>
        <v>0</v>
      </c>
      <c r="X42">
        <f>VLOOKUP($A42,'Mortgage loans to total loans'!$A$2:$M$124,MATCH('Step 1'!X$2,'Mortgage loans to total loans'!$A$1:$M$1,0),FALSE)</f>
        <v>0</v>
      </c>
      <c r="Y42">
        <f>VLOOKUP($A42,'Mortgage loans to total loans'!$A$2:$M$124,MATCH('Step 1'!Y$2,'Mortgage loans to total loans'!$A$1:$M$1,0),FALSE)</f>
        <v>0</v>
      </c>
      <c r="Z42">
        <f>VLOOKUP($A42,'Mortgage loans to total loans'!$A$2:$M$124,MATCH('Step 1'!Z$2,'Mortgage loans to total loans'!$A$1:$M$1,0),FALSE)</f>
        <v>0</v>
      </c>
      <c r="AA42">
        <f>VLOOKUP($A42,'Mortgage loans to total loans'!$A$2:$M$124,MATCH('Step 1'!AA$2,'Mortgage loans to total loans'!$A$1:$M$1,0),FALSE)</f>
        <v>0</v>
      </c>
      <c r="AB42">
        <f>VLOOKUP($A42,'Mortgage loans to total loans'!$A$2:$M$124,MATCH('Step 1'!AB$2,'Mortgage loans to total loans'!$A$1:$M$1,0),FALSE)</f>
        <v>0</v>
      </c>
      <c r="AC42">
        <f>VLOOKUP($A42,'Mortgage loans to total loans'!$A$2:$M$124,MATCH('Step 1'!AC$2,'Mortgage loans to total loans'!$A$1:$M$1,0),FALSE)</f>
        <v>36.998217905505498</v>
      </c>
      <c r="AD42">
        <f>VLOOKUP($A42,'Mortgage loans to total loans'!$A$2:$M$124,MATCH('Step 1'!AD$2,'Mortgage loans to total loans'!$A$1:$M$1,0),FALSE)</f>
        <v>37.754680329364597</v>
      </c>
      <c r="AE42">
        <f>VLOOKUP($A42,'Mortgage loans to total loans'!$A$2:$M$124,MATCH('Step 1'!AE$2,'Mortgage loans to total loans'!$A$1:$M$1,0),FALSE)</f>
        <v>37.754680329364597</v>
      </c>
    </row>
    <row r="43" spans="1:31" x14ac:dyDescent="0.45">
      <c r="A43" s="6" t="s">
        <v>93</v>
      </c>
      <c r="B43">
        <f>VLOOKUP($A43,'2015'!$B$2:$I$128,MATCH('Step 1'!$B$1,'2015'!$B$1:$I$1,0),FALSE)</f>
        <v>20.7</v>
      </c>
      <c r="C43">
        <f>VLOOKUP($A43,'2016'!$B$2:$I$128,MATCH('Step 1'!$B$1,'2016'!$B$1:$I$1,0),FALSE)</f>
        <v>18.899999999999999</v>
      </c>
      <c r="D43">
        <f>VLOOKUP($A43,'2017'!$B$2:$I$128,MATCH('Step 1'!$B$1,'2017'!$B$1:$I$1,0),FALSE)</f>
        <v>17</v>
      </c>
      <c r="E43">
        <f>VLOOKUP($A43,'2018'!$B$2:$I$128,MATCH('Step 1'!$B$1,'2018'!$B$1:$I$1,0),FALSE)</f>
        <v>17.2</v>
      </c>
      <c r="F43">
        <f>VLOOKUP($A43,'2019'!$B$2:$I$128,MATCH('Step 1'!$B$1,'2019'!$B$1:$I$1,0),FALSE)</f>
        <v>17.3</v>
      </c>
      <c r="G43">
        <f>VLOOKUP($A43,'2020'!$B$2:$I$128,MATCH('Step 1'!$B$1,'2020'!$B$1:$I$1,0),FALSE)</f>
        <v>17.600000000000001</v>
      </c>
      <c r="H43">
        <f>VLOOKUP($A43,'2021'!$B$2:$I$128,MATCH('Step 1'!$B$1,'2021'!$B$1:$I$1,0),FALSE)</f>
        <v>18.399999999999999</v>
      </c>
      <c r="I43">
        <f>VLOOKUP($A43,'2022'!$B$2:$I$128,MATCH('Step 1'!$B$1,'2022'!$B$1:$I$1,0),FALSE)</f>
        <v>19.899999999999999</v>
      </c>
      <c r="J43">
        <f>VLOOKUP($A43,'2023'!$B$2:$I$128,MATCH('Step 1'!$B$1,'2023'!$B$1:$I$1,0),FALSE)</f>
        <v>18.8</v>
      </c>
      <c r="K43">
        <f>VLOOKUP($A43,'2024'!$B$2:$I$128,MATCH('Step 1'!$B$1,'2024'!$B$1:$I$1,0),FALSE)</f>
        <v>18.8</v>
      </c>
      <c r="L43">
        <f>VLOOKUP($A43,'2015'!$B$2:$I$128,MATCH('Step 1'!$L$1,'2015'!$B$1:$I$1,0),FALSE)</f>
        <v>1.7</v>
      </c>
      <c r="M43">
        <f>VLOOKUP($A43,'2016'!$B$2:$I$128,MATCH('Step 1'!$L$1,'2016'!$B$1:$I$1,0),FALSE)</f>
        <v>1.7</v>
      </c>
      <c r="N43">
        <f>VLOOKUP($A43,'2017'!$B$2:$I$128,MATCH('Step 1'!$L$1,'2017'!$B$1:$I$1,0),FALSE)</f>
        <v>1.6</v>
      </c>
      <c r="O43">
        <f>VLOOKUP($A43,'2018'!$B$2:$I$128,MATCH('Step 1'!$L$1,'2018'!$B$1:$I$1,0),FALSE)</f>
        <v>1.5</v>
      </c>
      <c r="P43">
        <f>VLOOKUP($A43,'2019'!$B$2:$I$128,MATCH('Step 1'!$L$1,'2019'!$B$1:$I$1,0),FALSE)</f>
        <v>1.3</v>
      </c>
      <c r="Q43">
        <f>VLOOKUP($A43,'2020'!$B$2:$I$128,MATCH('Step 1'!$L$1,'2020'!$B$1:$I$1,0),FALSE)</f>
        <v>1.1000000000000001</v>
      </c>
      <c r="R43">
        <f>VLOOKUP($A43,'2021'!$B$2:$I$128,MATCH('Step 1'!$L$1,'2021'!$B$1:$I$1,0),FALSE)</f>
        <v>1.1000000000000001</v>
      </c>
      <c r="S43">
        <f>VLOOKUP($A43,'2022'!$B$2:$I$128,MATCH('Step 1'!$L$1,'2022'!$B$1:$I$1,0),FALSE)</f>
        <v>1</v>
      </c>
      <c r="T43">
        <f>VLOOKUP($A43,'2023'!$B$2:$I$128,MATCH('Step 1'!$L$1,'2023'!$B$1:$I$1,0),FALSE)</f>
        <v>1.1000000000000001</v>
      </c>
      <c r="U43">
        <f>VLOOKUP($A43,'2024'!$B$2:$I$128,MATCH('Step 1'!$L$1,'2024'!$B$1:$I$1,0),FALSE)</f>
        <v>1.1000000000000001</v>
      </c>
      <c r="V43">
        <f>VLOOKUP($A43,'Mortgage loans to total loans'!$A$2:$M$124,MATCH('Step 1'!V$2,'Mortgage loans to total loans'!$A$1:$M$1,0),FALSE)</f>
        <v>32.085345036291599</v>
      </c>
      <c r="W43">
        <f>VLOOKUP($A43,'Mortgage loans to total loans'!$A$2:$M$124,MATCH('Step 1'!W$2,'Mortgage loans to total loans'!$A$1:$M$1,0),FALSE)</f>
        <v>30.511059990131901</v>
      </c>
      <c r="X43">
        <f>VLOOKUP($A43,'Mortgage loans to total loans'!$A$2:$M$124,MATCH('Step 1'!X$2,'Mortgage loans to total loans'!$A$1:$M$1,0),FALSE)</f>
        <v>28.735425497349901</v>
      </c>
      <c r="Y43">
        <f>VLOOKUP($A43,'Mortgage loans to total loans'!$A$2:$M$124,MATCH('Step 1'!Y$2,'Mortgage loans to total loans'!$A$1:$M$1,0),FALSE)</f>
        <v>30.103880509489201</v>
      </c>
      <c r="Z43">
        <f>VLOOKUP($A43,'Mortgage loans to total loans'!$A$2:$M$124,MATCH('Step 1'!Z$2,'Mortgage loans to total loans'!$A$1:$M$1,0),FALSE)</f>
        <v>30.242061957733</v>
      </c>
      <c r="AA43">
        <f>VLOOKUP($A43,'Mortgage loans to total loans'!$A$2:$M$124,MATCH('Step 1'!AA$2,'Mortgage loans to total loans'!$A$1:$M$1,0),FALSE)</f>
        <v>32.731379176930702</v>
      </c>
      <c r="AB43">
        <f>VLOOKUP($A43,'Mortgage loans to total loans'!$A$2:$M$124,MATCH('Step 1'!AB$2,'Mortgage loans to total loans'!$A$1:$M$1,0),FALSE)</f>
        <v>46.196627931406397</v>
      </c>
      <c r="AC43">
        <f>VLOOKUP($A43,'Mortgage loans to total loans'!$A$2:$M$124,MATCH('Step 1'!AC$2,'Mortgage loans to total loans'!$A$1:$M$1,0),FALSE)</f>
        <v>48.1432419489186</v>
      </c>
      <c r="AD43">
        <f>VLOOKUP($A43,'Mortgage loans to total loans'!$A$2:$M$124,MATCH('Step 1'!AD$2,'Mortgage loans to total loans'!$A$1:$M$1,0),FALSE)</f>
        <v>49.6515254045825</v>
      </c>
      <c r="AE43">
        <f>VLOOKUP($A43,'Mortgage loans to total loans'!$A$2:$M$124,MATCH('Step 1'!AE$2,'Mortgage loans to total loans'!$A$1:$M$1,0),FALSE)</f>
        <v>49.6515254045825</v>
      </c>
    </row>
    <row r="44" spans="1:31" x14ac:dyDescent="0.45">
      <c r="A44" s="9" t="s">
        <v>24</v>
      </c>
      <c r="B44">
        <f>VLOOKUP($A44,'2015'!$B$2:$I$128,MATCH('Step 1'!$B$1,'2015'!$B$1:$I$1,0),FALSE)</f>
        <v>48.6</v>
      </c>
      <c r="C44" t="e">
        <f>VLOOKUP($A44,'2016'!$B$2:$I$128,MATCH('Step 1'!$B$1,'2016'!$B$1:$I$1,0),FALSE)</f>
        <v>#N/A</v>
      </c>
      <c r="D44" t="e">
        <f>VLOOKUP($A44,'2017'!$B$2:$I$128,MATCH('Step 1'!$B$1,'2017'!$B$1:$I$1,0),FALSE)</f>
        <v>#N/A</v>
      </c>
      <c r="E44" t="e">
        <f>VLOOKUP($A44,'2018'!$B$2:$I$128,MATCH('Step 1'!$B$1,'2018'!$B$1:$I$1,0),FALSE)</f>
        <v>#N/A</v>
      </c>
      <c r="F44" t="e">
        <f>VLOOKUP($A44,'2019'!$B$2:$I$128,MATCH('Step 1'!$B$1,'2019'!$B$1:$I$1,0),FALSE)</f>
        <v>#N/A</v>
      </c>
      <c r="G44" t="e">
        <f>VLOOKUP($A44,'2020'!$B$2:$I$128,MATCH('Step 1'!$B$1,'2020'!$B$1:$I$1,0),FALSE)</f>
        <v>#N/A</v>
      </c>
      <c r="H44" t="e">
        <f>VLOOKUP($A44,'2021'!$B$2:$I$128,MATCH('Step 1'!$B$1,'2021'!$B$1:$I$1,0),FALSE)</f>
        <v>#N/A</v>
      </c>
      <c r="I44">
        <f>VLOOKUP($A44,'2022'!$B$2:$I$128,MATCH('Step 1'!$B$1,'2022'!$B$1:$I$1,0),FALSE)</f>
        <v>13.9</v>
      </c>
      <c r="J44" t="e">
        <f>VLOOKUP($A44,'2023'!$B$2:$I$128,MATCH('Step 1'!$B$1,'2023'!$B$1:$I$1,0),FALSE)</f>
        <v>#N/A</v>
      </c>
      <c r="K44" t="e">
        <f>VLOOKUP($A44,'2024'!$B$2:$I$128,MATCH('Step 1'!$B$1,'2024'!$B$1:$I$1,0),FALSE)</f>
        <v>#N/A</v>
      </c>
      <c r="L44">
        <f>VLOOKUP($A44,'2015'!$B$2:$I$128,MATCH('Step 1'!$L$1,'2015'!$B$1:$I$1,0),FALSE)</f>
        <v>0.4</v>
      </c>
      <c r="M44" t="e">
        <f>VLOOKUP($A44,'2016'!$B$2:$I$128,MATCH('Step 1'!$L$1,'2016'!$B$1:$I$1,0),FALSE)</f>
        <v>#N/A</v>
      </c>
      <c r="N44" t="e">
        <f>VLOOKUP($A44,'2017'!$B$2:$I$128,MATCH('Step 1'!$L$1,'2017'!$B$1:$I$1,0),FALSE)</f>
        <v>#N/A</v>
      </c>
      <c r="O44" t="e">
        <f>VLOOKUP($A44,'2018'!$B$2:$I$128,MATCH('Step 1'!$L$1,'2018'!$B$1:$I$1,0),FALSE)</f>
        <v>#N/A</v>
      </c>
      <c r="P44" t="e">
        <f>VLOOKUP($A44,'2019'!$B$2:$I$128,MATCH('Step 1'!$L$1,'2019'!$B$1:$I$1,0),FALSE)</f>
        <v>#N/A</v>
      </c>
      <c r="Q44" t="e">
        <f>VLOOKUP($A44,'2020'!$B$2:$I$128,MATCH('Step 1'!$L$1,'2020'!$B$1:$I$1,0),FALSE)</f>
        <v>#N/A</v>
      </c>
      <c r="R44" t="e">
        <f>VLOOKUP($A44,'2021'!$B$2:$I$128,MATCH('Step 1'!$L$1,'2021'!$B$1:$I$1,0),FALSE)</f>
        <v>#N/A</v>
      </c>
      <c r="S44">
        <f>VLOOKUP($A44,'2022'!$B$2:$I$128,MATCH('Step 1'!$L$1,'2022'!$B$1:$I$1,0),FALSE)</f>
        <v>1.1000000000000001</v>
      </c>
      <c r="T44" t="e">
        <f>VLOOKUP($A44,'2023'!$B$2:$I$128,MATCH('Step 1'!$L$1,'2023'!$B$1:$I$1,0),FALSE)</f>
        <v>#N/A</v>
      </c>
      <c r="U44" t="e">
        <f>VLOOKUP($A44,'2024'!$B$2:$I$128,MATCH('Step 1'!$L$1,'2024'!$B$1:$I$1,0),FALSE)</f>
        <v>#N/A</v>
      </c>
      <c r="V44">
        <f>VLOOKUP($A44,'Mortgage loans to total loans'!$A$2:$M$124,MATCH('Step 1'!V$2,'Mortgage loans to total loans'!$A$1:$M$1,0),FALSE)</f>
        <v>9.0933157684251409</v>
      </c>
      <c r="W44">
        <f>VLOOKUP($A44,'Mortgage loans to total loans'!$A$2:$M$124,MATCH('Step 1'!W$2,'Mortgage loans to total loans'!$A$1:$M$1,0),FALSE)</f>
        <v>9.3844928647020396</v>
      </c>
      <c r="X44">
        <f>VLOOKUP($A44,'Mortgage loans to total loans'!$A$2:$M$124,MATCH('Step 1'!X$2,'Mortgage loans to total loans'!$A$1:$M$1,0),FALSE)</f>
        <v>10.182630282266899</v>
      </c>
      <c r="Y44">
        <f>VLOOKUP($A44,'Mortgage loans to total loans'!$A$2:$M$124,MATCH('Step 1'!Y$2,'Mortgage loans to total loans'!$A$1:$M$1,0),FALSE)</f>
        <v>10.4815159552547</v>
      </c>
      <c r="Z44">
        <f>VLOOKUP($A44,'Mortgage loans to total loans'!$A$2:$M$124,MATCH('Step 1'!Z$2,'Mortgage loans to total loans'!$A$1:$M$1,0),FALSE)</f>
        <v>10.7874031372291</v>
      </c>
      <c r="AA44">
        <f>VLOOKUP($A44,'Mortgage loans to total loans'!$A$2:$M$124,MATCH('Step 1'!AA$2,'Mortgage loans to total loans'!$A$1:$M$1,0),FALSE)</f>
        <v>11.4794116921541</v>
      </c>
      <c r="AB44">
        <f>VLOOKUP($A44,'Mortgage loans to total loans'!$A$2:$M$124,MATCH('Step 1'!AB$2,'Mortgage loans to total loans'!$A$1:$M$1,0),FALSE)</f>
        <v>11.648408937139299</v>
      </c>
      <c r="AC44">
        <f>VLOOKUP($A44,'Mortgage loans to total loans'!$A$2:$M$124,MATCH('Step 1'!AC$2,'Mortgage loans to total loans'!$A$1:$M$1,0),FALSE)</f>
        <v>11.934831591615</v>
      </c>
      <c r="AD44">
        <f>VLOOKUP($A44,'Mortgage loans to total loans'!$A$2:$M$124,MATCH('Step 1'!AD$2,'Mortgage loans to total loans'!$A$1:$M$1,0),FALSE)</f>
        <v>12.9786705027492</v>
      </c>
      <c r="AE44">
        <f>VLOOKUP($A44,'Mortgage loans to total loans'!$A$2:$M$124,MATCH('Step 1'!AE$2,'Mortgage loans to total loans'!$A$1:$M$1,0),FALSE)</f>
        <v>12.9786705027492</v>
      </c>
    </row>
    <row r="45" spans="1:31" x14ac:dyDescent="0.45">
      <c r="A45" s="6" t="s">
        <v>119</v>
      </c>
      <c r="B45">
        <f>VLOOKUP($A45,'2015'!$B$2:$I$128,MATCH('Step 1'!$B$1,'2015'!$B$1:$I$1,0),FALSE)</f>
        <v>14.5</v>
      </c>
      <c r="C45">
        <f>VLOOKUP($A45,'2016'!$B$2:$I$128,MATCH('Step 1'!$B$1,'2016'!$B$1:$I$1,0),FALSE)</f>
        <v>13.6</v>
      </c>
      <c r="D45">
        <f>VLOOKUP($A45,'2017'!$B$2:$I$128,MATCH('Step 1'!$B$1,'2017'!$B$1:$I$1,0),FALSE)</f>
        <v>14.6</v>
      </c>
      <c r="E45">
        <f>VLOOKUP($A45,'2018'!$B$2:$I$128,MATCH('Step 1'!$B$1,'2018'!$B$1:$I$1,0),FALSE)</f>
        <v>15.4</v>
      </c>
      <c r="F45">
        <f>VLOOKUP($A45,'2019'!$B$2:$I$128,MATCH('Step 1'!$B$1,'2019'!$B$1:$I$1,0),FALSE)</f>
        <v>17.600000000000001</v>
      </c>
      <c r="G45">
        <f>VLOOKUP($A45,'2020'!$B$2:$I$128,MATCH('Step 1'!$B$1,'2020'!$B$1:$I$1,0),FALSE)</f>
        <v>17</v>
      </c>
      <c r="H45">
        <f>VLOOKUP($A45,'2021'!$B$2:$I$128,MATCH('Step 1'!$B$1,'2021'!$B$1:$I$1,0),FALSE)</f>
        <v>15.7</v>
      </c>
      <c r="I45">
        <f>VLOOKUP($A45,'2022'!$B$2:$I$128,MATCH('Step 1'!$B$1,'2022'!$B$1:$I$1,0),FALSE)</f>
        <v>13</v>
      </c>
      <c r="J45">
        <f>VLOOKUP($A45,'2023'!$B$2:$I$128,MATCH('Step 1'!$B$1,'2023'!$B$1:$I$1,0),FALSE)</f>
        <v>12.7</v>
      </c>
      <c r="K45">
        <f>VLOOKUP($A45,'2024'!$B$2:$I$128,MATCH('Step 1'!$B$1,'2024'!$B$1:$I$1,0),FALSE)</f>
        <v>13</v>
      </c>
      <c r="L45">
        <f>VLOOKUP($A45,'2015'!$B$2:$I$128,MATCH('Step 1'!$L$1,'2015'!$B$1:$I$1,0),FALSE)</f>
        <v>1.4</v>
      </c>
      <c r="M45">
        <f>VLOOKUP($A45,'2016'!$B$2:$I$128,MATCH('Step 1'!$L$1,'2016'!$B$1:$I$1,0),FALSE)</f>
        <v>1.3</v>
      </c>
      <c r="N45">
        <f>VLOOKUP($A45,'2017'!$B$2:$I$128,MATCH('Step 1'!$L$1,'2017'!$B$1:$I$1,0),FALSE)</f>
        <v>1.2</v>
      </c>
      <c r="O45">
        <f>VLOOKUP($A45,'2018'!$B$2:$I$128,MATCH('Step 1'!$L$1,'2018'!$B$1:$I$1,0),FALSE)</f>
        <v>1</v>
      </c>
      <c r="P45">
        <f>VLOOKUP($A45,'2019'!$B$2:$I$128,MATCH('Step 1'!$L$1,'2019'!$B$1:$I$1,0),FALSE)</f>
        <v>0.8</v>
      </c>
      <c r="Q45">
        <f>VLOOKUP($A45,'2020'!$B$2:$I$128,MATCH('Step 1'!$L$1,'2020'!$B$1:$I$1,0),FALSE)</f>
        <v>0.8</v>
      </c>
      <c r="R45">
        <f>VLOOKUP($A45,'2021'!$B$2:$I$128,MATCH('Step 1'!$L$1,'2021'!$B$1:$I$1,0),FALSE)</f>
        <v>0.8</v>
      </c>
      <c r="S45">
        <f>VLOOKUP($A45,'2022'!$B$2:$I$128,MATCH('Step 1'!$L$1,'2022'!$B$1:$I$1,0),FALSE)</f>
        <v>0.9</v>
      </c>
      <c r="T45">
        <f>VLOOKUP($A45,'2023'!$B$2:$I$128,MATCH('Step 1'!$L$1,'2023'!$B$1:$I$1,0),FALSE)</f>
        <v>1</v>
      </c>
      <c r="U45">
        <f>VLOOKUP($A45,'2024'!$B$2:$I$128,MATCH('Step 1'!$L$1,'2024'!$B$1:$I$1,0),FALSE)</f>
        <v>0.7</v>
      </c>
      <c r="V45">
        <f>VLOOKUP($A45,'Mortgage loans to total loans'!$A$2:$M$124,MATCH('Step 1'!V$2,'Mortgage loans to total loans'!$A$1:$M$1,0),FALSE)</f>
        <v>16.216716573795299</v>
      </c>
      <c r="W45">
        <f>VLOOKUP($A45,'Mortgage loans to total loans'!$A$2:$M$124,MATCH('Step 1'!W$2,'Mortgage loans to total loans'!$A$1:$M$1,0),FALSE)</f>
        <v>15.8466100783396</v>
      </c>
      <c r="X45">
        <f>VLOOKUP($A45,'Mortgage loans to total loans'!$A$2:$M$124,MATCH('Step 1'!X$2,'Mortgage loans to total loans'!$A$1:$M$1,0),FALSE)</f>
        <v>15.7121888088347</v>
      </c>
      <c r="Y45">
        <f>VLOOKUP($A45,'Mortgage loans to total loans'!$A$2:$M$124,MATCH('Step 1'!Y$2,'Mortgage loans to total loans'!$A$1:$M$1,0),FALSE)</f>
        <v>15.8068136490773</v>
      </c>
      <c r="Z45">
        <f>VLOOKUP($A45,'Mortgage loans to total loans'!$A$2:$M$124,MATCH('Step 1'!Z$2,'Mortgage loans to total loans'!$A$1:$M$1,0),FALSE)</f>
        <v>16.834450557680999</v>
      </c>
      <c r="AA45">
        <f>VLOOKUP($A45,'Mortgage loans to total loans'!$A$2:$M$124,MATCH('Step 1'!AA$2,'Mortgage loans to total loans'!$A$1:$M$1,0),FALSE)</f>
        <v>18.762125698250301</v>
      </c>
      <c r="AB45">
        <f>VLOOKUP($A45,'Mortgage loans to total loans'!$A$2:$M$124,MATCH('Step 1'!AB$2,'Mortgage loans to total loans'!$A$1:$M$1,0),FALSE)</f>
        <v>19.729748641790898</v>
      </c>
      <c r="AC45">
        <f>VLOOKUP($A45,'Mortgage loans to total loans'!$A$2:$M$124,MATCH('Step 1'!AC$2,'Mortgage loans to total loans'!$A$1:$M$1,0),FALSE)</f>
        <v>19.5272308170081</v>
      </c>
      <c r="AD45">
        <f>VLOOKUP($A45,'Mortgage loans to total loans'!$A$2:$M$124,MATCH('Step 1'!AD$2,'Mortgage loans to total loans'!$A$1:$M$1,0),FALSE)</f>
        <v>19.599065158463102</v>
      </c>
      <c r="AE45">
        <f>VLOOKUP($A45,'Mortgage loans to total loans'!$A$2:$M$124,MATCH('Step 1'!AE$2,'Mortgage loans to total loans'!$A$1:$M$1,0),FALSE)</f>
        <v>18.700569435285299</v>
      </c>
    </row>
    <row r="46" spans="1:31" x14ac:dyDescent="0.45">
      <c r="A46" s="9" t="s">
        <v>42</v>
      </c>
      <c r="B46">
        <f>VLOOKUP($A46,'2015'!$B$2:$I$128,MATCH('Step 1'!$B$1,'2015'!$B$1:$I$1,0),FALSE)</f>
        <v>31.1</v>
      </c>
      <c r="C46">
        <f>VLOOKUP($A46,'2016'!$B$2:$I$128,MATCH('Step 1'!$B$1,'2016'!$B$1:$I$1,0),FALSE)</f>
        <v>26.5</v>
      </c>
      <c r="D46">
        <f>VLOOKUP($A46,'2017'!$B$2:$I$128,MATCH('Step 1'!$B$1,'2017'!$B$1:$I$1,0),FALSE)</f>
        <v>28.4</v>
      </c>
      <c r="E46">
        <f>VLOOKUP($A46,'2018'!$B$2:$I$128,MATCH('Step 1'!$B$1,'2018'!$B$1:$I$1,0),FALSE)</f>
        <v>29.1</v>
      </c>
      <c r="F46">
        <f>VLOOKUP($A46,'2019'!$B$2:$I$128,MATCH('Step 1'!$B$1,'2019'!$B$1:$I$1,0),FALSE)</f>
        <v>24.4</v>
      </c>
      <c r="G46">
        <f>VLOOKUP($A46,'2020'!$B$2:$I$128,MATCH('Step 1'!$B$1,'2020'!$B$1:$I$1,0),FALSE)</f>
        <v>21.9</v>
      </c>
      <c r="H46">
        <f>VLOOKUP($A46,'2021'!$B$2:$I$128,MATCH('Step 1'!$B$1,'2021'!$B$1:$I$1,0),FALSE)</f>
        <v>23.2</v>
      </c>
      <c r="I46">
        <f>VLOOKUP($A46,'2022'!$B$2:$I$128,MATCH('Step 1'!$B$1,'2022'!$B$1:$I$1,0),FALSE)</f>
        <v>22.8</v>
      </c>
      <c r="J46">
        <f>VLOOKUP($A46,'2023'!$B$2:$I$128,MATCH('Step 1'!$B$1,'2023'!$B$1:$I$1,0),FALSE)</f>
        <v>18.8</v>
      </c>
      <c r="K46">
        <f>VLOOKUP($A46,'2024'!$B$2:$I$128,MATCH('Step 1'!$B$1,'2024'!$B$1:$I$1,0),FALSE)</f>
        <v>15.8</v>
      </c>
      <c r="L46">
        <f>VLOOKUP($A46,'2015'!$B$2:$I$128,MATCH('Step 1'!$L$1,'2015'!$B$1:$I$1,0),FALSE)</f>
        <v>0.6</v>
      </c>
      <c r="M46">
        <f>VLOOKUP($A46,'2016'!$B$2:$I$128,MATCH('Step 1'!$L$1,'2016'!$B$1:$I$1,0),FALSE)</f>
        <v>0.5</v>
      </c>
      <c r="N46">
        <f>VLOOKUP($A46,'2017'!$B$2:$I$128,MATCH('Step 1'!$L$1,'2017'!$B$1:$I$1,0),FALSE)</f>
        <v>0.6</v>
      </c>
      <c r="O46">
        <f>VLOOKUP($A46,'2018'!$B$2:$I$128,MATCH('Step 1'!$L$1,'2018'!$B$1:$I$1,0),FALSE)</f>
        <v>0.7</v>
      </c>
      <c r="P46">
        <f>VLOOKUP($A46,'2019'!$B$2:$I$128,MATCH('Step 1'!$L$1,'2019'!$B$1:$I$1,0),FALSE)</f>
        <v>0.8</v>
      </c>
      <c r="Q46">
        <f>VLOOKUP($A46,'2020'!$B$2:$I$128,MATCH('Step 1'!$L$1,'2020'!$B$1:$I$1,0),FALSE)</f>
        <v>0.9</v>
      </c>
      <c r="R46">
        <f>VLOOKUP($A46,'2021'!$B$2:$I$128,MATCH('Step 1'!$L$1,'2021'!$B$1:$I$1,0),FALSE)</f>
        <v>0.8</v>
      </c>
      <c r="S46">
        <f>VLOOKUP($A46,'2022'!$B$2:$I$128,MATCH('Step 1'!$L$1,'2022'!$B$1:$I$1,0),FALSE)</f>
        <v>0.8</v>
      </c>
      <c r="T46">
        <f>VLOOKUP($A46,'2023'!$B$2:$I$128,MATCH('Step 1'!$L$1,'2023'!$B$1:$I$1,0),FALSE)</f>
        <v>1</v>
      </c>
      <c r="U46">
        <f>VLOOKUP($A46,'2024'!$B$2:$I$128,MATCH('Step 1'!$L$1,'2024'!$B$1:$I$1,0),FALSE)</f>
        <v>0.9</v>
      </c>
      <c r="V46">
        <f>VLOOKUP($A46,'Mortgage loans to total loans'!$A$2:$M$124,MATCH('Step 1'!V$2,'Mortgage loans to total loans'!$A$1:$M$1,0),FALSE)</f>
        <v>13.8199252212323</v>
      </c>
      <c r="W46">
        <f>VLOOKUP($A46,'Mortgage loans to total loans'!$A$2:$M$124,MATCH('Step 1'!W$2,'Mortgage loans to total loans'!$A$1:$M$1,0),FALSE)</f>
        <v>14.413914981254599</v>
      </c>
      <c r="X46">
        <f>VLOOKUP($A46,'Mortgage loans to total loans'!$A$2:$M$124,MATCH('Step 1'!X$2,'Mortgage loans to total loans'!$A$1:$M$1,0),FALSE)</f>
        <v>13.631383351061199</v>
      </c>
      <c r="Y46">
        <f>VLOOKUP($A46,'Mortgage loans to total loans'!$A$2:$M$124,MATCH('Step 1'!Y$2,'Mortgage loans to total loans'!$A$1:$M$1,0),FALSE)</f>
        <v>13.4504455695257</v>
      </c>
      <c r="Z46">
        <f>VLOOKUP($A46,'Mortgage loans to total loans'!$A$2:$M$124,MATCH('Step 1'!Z$2,'Mortgage loans to total loans'!$A$1:$M$1,0),FALSE)</f>
        <v>13.911350788141601</v>
      </c>
      <c r="AA46">
        <f>VLOOKUP($A46,'Mortgage loans to total loans'!$A$2:$M$124,MATCH('Step 1'!AA$2,'Mortgage loans to total loans'!$A$1:$M$1,0),FALSE)</f>
        <v>14.327912922408</v>
      </c>
      <c r="AB46">
        <f>VLOOKUP($A46,'Mortgage loans to total loans'!$A$2:$M$124,MATCH('Step 1'!AB$2,'Mortgage loans to total loans'!$A$1:$M$1,0),FALSE)</f>
        <v>14.2025859444602</v>
      </c>
      <c r="AC46">
        <f>VLOOKUP($A46,'Mortgage loans to total loans'!$A$2:$M$124,MATCH('Step 1'!AC$2,'Mortgage loans to total loans'!$A$1:$M$1,0),FALSE)</f>
        <v>14.9223003337984</v>
      </c>
      <c r="AD46">
        <f>VLOOKUP($A46,'Mortgage loans to total loans'!$A$2:$M$124,MATCH('Step 1'!AD$2,'Mortgage loans to total loans'!$A$1:$M$1,0),FALSE)</f>
        <v>14.083292809417699</v>
      </c>
      <c r="AE46">
        <f>VLOOKUP($A46,'Mortgage loans to total loans'!$A$2:$M$124,MATCH('Step 1'!AE$2,'Mortgage loans to total loans'!$A$1:$M$1,0),FALSE)</f>
        <v>14.083292809417699</v>
      </c>
    </row>
    <row r="47" spans="1:31" x14ac:dyDescent="0.45">
      <c r="A47" s="6" t="s">
        <v>47</v>
      </c>
      <c r="B47">
        <f>VLOOKUP($A47,'2015'!$B$2:$I$128,MATCH('Step 1'!$B$1,'2015'!$B$1:$I$1,0),FALSE)</f>
        <v>21.3</v>
      </c>
      <c r="C47">
        <f>VLOOKUP($A47,'2016'!$B$2:$I$128,MATCH('Step 1'!$B$1,'2016'!$B$1:$I$1,0),FALSE)</f>
        <v>20.9</v>
      </c>
      <c r="D47">
        <f>VLOOKUP($A47,'2017'!$B$2:$I$128,MATCH('Step 1'!$B$1,'2017'!$B$1:$I$1,0),FALSE)</f>
        <v>20</v>
      </c>
      <c r="E47">
        <f>VLOOKUP($A47,'2018'!$B$2:$I$128,MATCH('Step 1'!$B$1,'2018'!$B$1:$I$1,0),FALSE)</f>
        <v>18.7</v>
      </c>
      <c r="F47">
        <f>VLOOKUP($A47,'2019'!$B$2:$I$128,MATCH('Step 1'!$B$1,'2019'!$B$1:$I$1,0),FALSE)</f>
        <v>21.7</v>
      </c>
      <c r="G47">
        <f>VLOOKUP($A47,'2020'!$B$2:$I$128,MATCH('Step 1'!$B$1,'2020'!$B$1:$I$1,0),FALSE)</f>
        <v>22.3</v>
      </c>
      <c r="H47">
        <f>VLOOKUP($A47,'2021'!$B$2:$I$128,MATCH('Step 1'!$B$1,'2021'!$B$1:$I$1,0),FALSE)</f>
        <v>21.6</v>
      </c>
      <c r="I47">
        <f>VLOOKUP($A47,'2022'!$B$2:$I$128,MATCH('Step 1'!$B$1,'2022'!$B$1:$I$1,0),FALSE)</f>
        <v>21.4</v>
      </c>
      <c r="J47">
        <f>VLOOKUP($A47,'2023'!$B$2:$I$128,MATCH('Step 1'!$B$1,'2023'!$B$1:$I$1,0),FALSE)</f>
        <v>21.7</v>
      </c>
      <c r="K47">
        <f>VLOOKUP($A47,'2024'!$B$2:$I$128,MATCH('Step 1'!$B$1,'2024'!$B$1:$I$1,0),FALSE)</f>
        <v>21</v>
      </c>
      <c r="L47">
        <f>VLOOKUP($A47,'2015'!$B$2:$I$128,MATCH('Step 1'!$L$1,'2015'!$B$1:$I$1,0),FALSE)</f>
        <v>0.8</v>
      </c>
      <c r="M47">
        <f>VLOOKUP($A47,'2016'!$B$2:$I$128,MATCH('Step 1'!$L$1,'2016'!$B$1:$I$1,0),FALSE)</f>
        <v>0.8</v>
      </c>
      <c r="N47">
        <f>VLOOKUP($A47,'2017'!$B$2:$I$128,MATCH('Step 1'!$L$1,'2017'!$B$1:$I$1,0),FALSE)</f>
        <v>0.8</v>
      </c>
      <c r="O47">
        <f>VLOOKUP($A47,'2018'!$B$2:$I$128,MATCH('Step 1'!$L$1,'2018'!$B$1:$I$1,0),FALSE)</f>
        <v>0.9</v>
      </c>
      <c r="P47">
        <f>VLOOKUP($A47,'2019'!$B$2:$I$128,MATCH('Step 1'!$L$1,'2019'!$B$1:$I$1,0),FALSE)</f>
        <v>0.8</v>
      </c>
      <c r="Q47">
        <f>VLOOKUP($A47,'2020'!$B$2:$I$128,MATCH('Step 1'!$L$1,'2020'!$B$1:$I$1,0),FALSE)</f>
        <v>0.9</v>
      </c>
      <c r="R47">
        <f>VLOOKUP($A47,'2021'!$B$2:$I$128,MATCH('Step 1'!$L$1,'2021'!$B$1:$I$1,0),FALSE)</f>
        <v>0.9</v>
      </c>
      <c r="S47">
        <f>VLOOKUP($A47,'2022'!$B$2:$I$128,MATCH('Step 1'!$L$1,'2022'!$B$1:$I$1,0),FALSE)</f>
        <v>1</v>
      </c>
      <c r="T47">
        <f>VLOOKUP($A47,'2023'!$B$2:$I$128,MATCH('Step 1'!$L$1,'2023'!$B$1:$I$1,0),FALSE)</f>
        <v>0.9</v>
      </c>
      <c r="U47">
        <f>VLOOKUP($A47,'2024'!$B$2:$I$128,MATCH('Step 1'!$L$1,'2024'!$B$1:$I$1,0),FALSE)</f>
        <v>0.8</v>
      </c>
      <c r="V47">
        <f>VLOOKUP($A47,'Mortgage loans to total loans'!$A$2:$M$124,MATCH('Step 1'!V$2,'Mortgage loans to total loans'!$A$1:$M$1,0),FALSE)</f>
        <v>20.2028488733419</v>
      </c>
      <c r="W47">
        <f>VLOOKUP($A47,'Mortgage loans to total loans'!$A$2:$M$124,MATCH('Step 1'!W$2,'Mortgage loans to total loans'!$A$1:$M$1,0),FALSE)</f>
        <v>20.758712893369101</v>
      </c>
      <c r="X47">
        <f>VLOOKUP($A47,'Mortgage loans to total loans'!$A$2:$M$124,MATCH('Step 1'!X$2,'Mortgage loans to total loans'!$A$1:$M$1,0),FALSE)</f>
        <v>20.617197539444199</v>
      </c>
      <c r="Y47">
        <f>VLOOKUP($A47,'Mortgage loans to total loans'!$A$2:$M$124,MATCH('Step 1'!Y$2,'Mortgage loans to total loans'!$A$1:$M$1,0),FALSE)</f>
        <v>20.080866311464099</v>
      </c>
      <c r="Z47">
        <f>VLOOKUP($A47,'Mortgage loans to total loans'!$A$2:$M$124,MATCH('Step 1'!Z$2,'Mortgage loans to total loans'!$A$1:$M$1,0),FALSE)</f>
        <v>19.569566359800699</v>
      </c>
      <c r="AA47">
        <f>VLOOKUP($A47,'Mortgage loans to total loans'!$A$2:$M$124,MATCH('Step 1'!AA$2,'Mortgage loans to total loans'!$A$1:$M$1,0),FALSE)</f>
        <v>19.131828560276599</v>
      </c>
      <c r="AB47">
        <f>VLOOKUP($A47,'Mortgage loans to total loans'!$A$2:$M$124,MATCH('Step 1'!AB$2,'Mortgage loans to total loans'!$A$1:$M$1,0),FALSE)</f>
        <v>19.120992965703099</v>
      </c>
      <c r="AC47">
        <f>VLOOKUP($A47,'Mortgage loans to total loans'!$A$2:$M$124,MATCH('Step 1'!AC$2,'Mortgage loans to total loans'!$A$1:$M$1,0),FALSE)</f>
        <v>18.142672129258301</v>
      </c>
      <c r="AD47">
        <f>VLOOKUP($A47,'Mortgage loans to total loans'!$A$2:$M$124,MATCH('Step 1'!AD$2,'Mortgage loans to total loans'!$A$1:$M$1,0),FALSE)</f>
        <v>0</v>
      </c>
      <c r="AE47">
        <f>VLOOKUP($A47,'Mortgage loans to total loans'!$A$2:$M$124,MATCH('Step 1'!AE$2,'Mortgage loans to total loans'!$A$1:$M$1,0),FALSE)</f>
        <v>0</v>
      </c>
    </row>
    <row r="48" spans="1:31" x14ac:dyDescent="0.45">
      <c r="A48" s="9" t="s">
        <v>40</v>
      </c>
      <c r="B48">
        <f>VLOOKUP($A48,'2015'!$B$2:$I$128,MATCH('Step 1'!$B$1,'2015'!$B$1:$I$1,0),FALSE)</f>
        <v>30.4</v>
      </c>
      <c r="C48">
        <f>VLOOKUP($A48,'2016'!$B$2:$I$128,MATCH('Step 1'!$B$1,'2016'!$B$1:$I$1,0),FALSE)</f>
        <v>42.3</v>
      </c>
      <c r="D48" t="e">
        <f>VLOOKUP($A48,'2017'!$B$2:$I$128,MATCH('Step 1'!$B$1,'2017'!$B$1:$I$1,0),FALSE)</f>
        <v>#N/A</v>
      </c>
      <c r="E48" t="e">
        <f>VLOOKUP($A48,'2018'!$B$2:$I$128,MATCH('Step 1'!$B$1,'2018'!$B$1:$I$1,0),FALSE)</f>
        <v>#N/A</v>
      </c>
      <c r="F48">
        <f>VLOOKUP($A48,'2019'!$B$2:$I$128,MATCH('Step 1'!$B$1,'2019'!$B$1:$I$1,0),FALSE)</f>
        <v>42</v>
      </c>
      <c r="G48">
        <f>VLOOKUP($A48,'2020'!$B$2:$I$128,MATCH('Step 1'!$B$1,'2020'!$B$1:$I$1,0),FALSE)</f>
        <v>38.9</v>
      </c>
      <c r="H48">
        <f>VLOOKUP($A48,'2021'!$B$2:$I$128,MATCH('Step 1'!$B$1,'2021'!$B$1:$I$1,0),FALSE)</f>
        <v>40.9</v>
      </c>
      <c r="I48">
        <f>VLOOKUP($A48,'2022'!$B$2:$I$128,MATCH('Step 1'!$B$1,'2022'!$B$1:$I$1,0),FALSE)</f>
        <v>52</v>
      </c>
      <c r="J48">
        <f>VLOOKUP($A48,'2023'!$B$2:$I$128,MATCH('Step 1'!$B$1,'2023'!$B$1:$I$1,0),FALSE)</f>
        <v>59.2</v>
      </c>
      <c r="K48">
        <f>VLOOKUP($A48,'2024'!$B$2:$I$128,MATCH('Step 1'!$B$1,'2024'!$B$1:$I$1,0),FALSE)</f>
        <v>53.5</v>
      </c>
      <c r="L48">
        <f>VLOOKUP($A48,'2015'!$B$2:$I$128,MATCH('Step 1'!$L$1,'2015'!$B$1:$I$1,0),FALSE)</f>
        <v>0.5</v>
      </c>
      <c r="M48">
        <f>VLOOKUP($A48,'2016'!$B$2:$I$128,MATCH('Step 1'!$L$1,'2016'!$B$1:$I$1,0),FALSE)</f>
        <v>0.5</v>
      </c>
      <c r="N48" t="e">
        <f>VLOOKUP($A48,'2017'!$B$2:$I$128,MATCH('Step 1'!$L$1,'2017'!$B$1:$I$1,0),FALSE)</f>
        <v>#N/A</v>
      </c>
      <c r="O48" t="e">
        <f>VLOOKUP($A48,'2018'!$B$2:$I$128,MATCH('Step 1'!$L$1,'2018'!$B$1:$I$1,0),FALSE)</f>
        <v>#N/A</v>
      </c>
      <c r="P48">
        <f>VLOOKUP($A48,'2019'!$B$2:$I$128,MATCH('Step 1'!$L$1,'2019'!$B$1:$I$1,0),FALSE)</f>
        <v>0.3</v>
      </c>
      <c r="Q48">
        <f>VLOOKUP($A48,'2020'!$B$2:$I$128,MATCH('Step 1'!$L$1,'2020'!$B$1:$I$1,0),FALSE)</f>
        <v>0.3</v>
      </c>
      <c r="R48">
        <f>VLOOKUP($A48,'2021'!$B$2:$I$128,MATCH('Step 1'!$L$1,'2021'!$B$1:$I$1,0),FALSE)</f>
        <v>0.3</v>
      </c>
      <c r="S48">
        <f>VLOOKUP($A48,'2022'!$B$2:$I$128,MATCH('Step 1'!$L$1,'2022'!$B$1:$I$1,0),FALSE)</f>
        <v>0.3</v>
      </c>
      <c r="T48">
        <f>VLOOKUP($A48,'2023'!$B$2:$I$128,MATCH('Step 1'!$L$1,'2023'!$B$1:$I$1,0),FALSE)</f>
        <v>0.2</v>
      </c>
      <c r="U48">
        <f>VLOOKUP($A48,'2024'!$B$2:$I$128,MATCH('Step 1'!$L$1,'2024'!$B$1:$I$1,0),FALSE)</f>
        <v>0.2</v>
      </c>
      <c r="V48">
        <f>VLOOKUP($A48,'Mortgage loans to total loans'!$A$2:$M$124,MATCH('Step 1'!V$2,'Mortgage loans to total loans'!$A$1:$M$1,0),FALSE)</f>
        <v>0</v>
      </c>
      <c r="W48">
        <f>VLOOKUP($A48,'Mortgage loans to total loans'!$A$2:$M$124,MATCH('Step 1'!W$2,'Mortgage loans to total loans'!$A$1:$M$1,0),FALSE)</f>
        <v>9.1664426201511802</v>
      </c>
      <c r="X48">
        <f>VLOOKUP($A48,'Mortgage loans to total loans'!$A$2:$M$124,MATCH('Step 1'!X$2,'Mortgage loans to total loans'!$A$1:$M$1,0),FALSE)</f>
        <v>9.1630336614611707</v>
      </c>
      <c r="Y48">
        <f>VLOOKUP($A48,'Mortgage loans to total loans'!$A$2:$M$124,MATCH('Step 1'!Y$2,'Mortgage loans to total loans'!$A$1:$M$1,0),FALSE)</f>
        <v>8.2685707085832192</v>
      </c>
      <c r="Z48">
        <f>VLOOKUP($A48,'Mortgage loans to total loans'!$A$2:$M$124,MATCH('Step 1'!Z$2,'Mortgage loans to total loans'!$A$1:$M$1,0),FALSE)</f>
        <v>8.2244928154345498</v>
      </c>
      <c r="AA48">
        <f>VLOOKUP($A48,'Mortgage loans to total loans'!$A$2:$M$124,MATCH('Step 1'!AA$2,'Mortgage loans to total loans'!$A$1:$M$1,0),FALSE)</f>
        <v>7.6664966706775699</v>
      </c>
      <c r="AB48">
        <f>VLOOKUP($A48,'Mortgage loans to total loans'!$A$2:$M$124,MATCH('Step 1'!AB$2,'Mortgage loans to total loans'!$A$1:$M$1,0),FALSE)</f>
        <v>7.8013909341377898</v>
      </c>
      <c r="AC48">
        <f>VLOOKUP($A48,'Mortgage loans to total loans'!$A$2:$M$124,MATCH('Step 1'!AC$2,'Mortgage loans to total loans'!$A$1:$M$1,0),FALSE)</f>
        <v>7.9318596620442197</v>
      </c>
      <c r="AD48">
        <f>VLOOKUP($A48,'Mortgage loans to total loans'!$A$2:$M$124,MATCH('Step 1'!AD$2,'Mortgage loans to total loans'!$A$1:$M$1,0),FALSE)</f>
        <v>8.5002112876438893</v>
      </c>
      <c r="AE48">
        <f>VLOOKUP($A48,'Mortgage loans to total loans'!$A$2:$M$124,MATCH('Step 1'!AE$2,'Mortgage loans to total loans'!$A$1:$M$1,0),FALSE)</f>
        <v>8.5002112876438893</v>
      </c>
    </row>
    <row r="49" spans="1:31" x14ac:dyDescent="0.45">
      <c r="A49" s="6" t="s">
        <v>121</v>
      </c>
      <c r="B49">
        <f>VLOOKUP($A49,'2015'!$B$2:$I$128,MATCH('Step 1'!$B$1,'2015'!$B$1:$I$1,0),FALSE)</f>
        <v>16.600000000000001</v>
      </c>
      <c r="C49">
        <f>VLOOKUP($A49,'2016'!$B$2:$I$128,MATCH('Step 1'!$B$1,'2016'!$B$1:$I$1,0),FALSE)</f>
        <v>16</v>
      </c>
      <c r="D49">
        <f>VLOOKUP($A49,'2017'!$B$2:$I$128,MATCH('Step 1'!$B$1,'2017'!$B$1:$I$1,0),FALSE)</f>
        <v>18.600000000000001</v>
      </c>
      <c r="E49">
        <f>VLOOKUP($A49,'2018'!$B$2:$I$128,MATCH('Step 1'!$B$1,'2018'!$B$1:$I$1,0),FALSE)</f>
        <v>18.8</v>
      </c>
      <c r="F49">
        <f>VLOOKUP($A49,'2019'!$B$2:$I$128,MATCH('Step 1'!$B$1,'2019'!$B$1:$I$1,0),FALSE)</f>
        <v>19.100000000000001</v>
      </c>
      <c r="G49">
        <f>VLOOKUP($A49,'2020'!$B$2:$I$128,MATCH('Step 1'!$B$1,'2020'!$B$1:$I$1,0),FALSE)</f>
        <v>18.899999999999999</v>
      </c>
      <c r="H49">
        <f>VLOOKUP($A49,'2021'!$B$2:$I$128,MATCH('Step 1'!$B$1,'2021'!$B$1:$I$1,0),FALSE)</f>
        <v>18.5</v>
      </c>
      <c r="I49">
        <f>VLOOKUP($A49,'2022'!$B$2:$I$128,MATCH('Step 1'!$B$1,'2022'!$B$1:$I$1,0),FALSE)</f>
        <v>19.2</v>
      </c>
      <c r="J49">
        <f>VLOOKUP($A49,'2023'!$B$2:$I$128,MATCH('Step 1'!$B$1,'2023'!$B$1:$I$1,0),FALSE)</f>
        <v>21.3</v>
      </c>
      <c r="K49">
        <f>VLOOKUP($A49,'2024'!$B$2:$I$128,MATCH('Step 1'!$B$1,'2024'!$B$1:$I$1,0),FALSE)</f>
        <v>19.899999999999999</v>
      </c>
      <c r="L49">
        <f>VLOOKUP($A49,'2015'!$B$2:$I$128,MATCH('Step 1'!$L$1,'2015'!$B$1:$I$1,0),FALSE)</f>
        <v>2.5</v>
      </c>
      <c r="M49">
        <f>VLOOKUP($A49,'2016'!$B$2:$I$128,MATCH('Step 1'!$L$1,'2016'!$B$1:$I$1,0),FALSE)</f>
        <v>2.4</v>
      </c>
      <c r="N49">
        <f>VLOOKUP($A49,'2017'!$B$2:$I$128,MATCH('Step 1'!$L$1,'2017'!$B$1:$I$1,0),FALSE)</f>
        <v>1.8</v>
      </c>
      <c r="O49">
        <f>VLOOKUP($A49,'2018'!$B$2:$I$128,MATCH('Step 1'!$L$1,'2018'!$B$1:$I$1,0),FALSE)</f>
        <v>2.2999999999999998</v>
      </c>
      <c r="P49">
        <f>VLOOKUP($A49,'2019'!$B$2:$I$128,MATCH('Step 1'!$L$1,'2019'!$B$1:$I$1,0),FALSE)</f>
        <v>2.1</v>
      </c>
      <c r="Q49">
        <f>VLOOKUP($A49,'2020'!$B$2:$I$128,MATCH('Step 1'!$L$1,'2020'!$B$1:$I$1,0),FALSE)</f>
        <v>2.1</v>
      </c>
      <c r="R49">
        <f>VLOOKUP($A49,'2021'!$B$2:$I$128,MATCH('Step 1'!$L$1,'2021'!$B$1:$I$1,0),FALSE)</f>
        <v>2.2000000000000002</v>
      </c>
      <c r="S49">
        <f>VLOOKUP($A49,'2022'!$B$2:$I$128,MATCH('Step 1'!$L$1,'2022'!$B$1:$I$1,0),FALSE)</f>
        <v>2.2999999999999998</v>
      </c>
      <c r="T49">
        <f>VLOOKUP($A49,'2023'!$B$2:$I$128,MATCH('Step 1'!$L$1,'2023'!$B$1:$I$1,0),FALSE)</f>
        <v>2.2000000000000002</v>
      </c>
      <c r="U49">
        <f>VLOOKUP($A49,'2024'!$B$2:$I$128,MATCH('Step 1'!$L$1,'2024'!$B$1:$I$1,0),FALSE)</f>
        <v>1.8</v>
      </c>
      <c r="V49">
        <f>VLOOKUP($A49,'Mortgage loans to total loans'!$A$2:$M$124,MATCH('Step 1'!V$2,'Mortgage loans to total loans'!$A$1:$M$1,0),FALSE)</f>
        <v>23.495748061737601</v>
      </c>
      <c r="W49">
        <f>VLOOKUP($A49,'Mortgage loans to total loans'!$A$2:$M$124,MATCH('Step 1'!W$2,'Mortgage loans to total loans'!$A$1:$M$1,0),FALSE)</f>
        <v>24.445672366026699</v>
      </c>
      <c r="X49">
        <f>VLOOKUP($A49,'Mortgage loans to total loans'!$A$2:$M$124,MATCH('Step 1'!X$2,'Mortgage loans to total loans'!$A$1:$M$1,0),FALSE)</f>
        <v>27.3148807822366</v>
      </c>
      <c r="Y49">
        <f>VLOOKUP($A49,'Mortgage loans to total loans'!$A$2:$M$124,MATCH('Step 1'!Y$2,'Mortgage loans to total loans'!$A$1:$M$1,0),FALSE)</f>
        <v>24.3792486193169</v>
      </c>
      <c r="Z49">
        <f>VLOOKUP($A49,'Mortgage loans to total loans'!$A$2:$M$124,MATCH('Step 1'!Z$2,'Mortgage loans to total loans'!$A$1:$M$1,0),FALSE)</f>
        <v>37.398325266931501</v>
      </c>
      <c r="AA49">
        <f>VLOOKUP($A49,'Mortgage loans to total loans'!$A$2:$M$124,MATCH('Step 1'!AA$2,'Mortgage loans to total loans'!$A$1:$M$1,0),FALSE)</f>
        <v>35.738362131050302</v>
      </c>
      <c r="AB49">
        <f>VLOOKUP($A49,'Mortgage loans to total loans'!$A$2:$M$124,MATCH('Step 1'!AB$2,'Mortgage loans to total loans'!$A$1:$M$1,0),FALSE)</f>
        <v>42.971013445794803</v>
      </c>
      <c r="AC49">
        <f>VLOOKUP($A49,'Mortgage loans to total loans'!$A$2:$M$124,MATCH('Step 1'!AC$2,'Mortgage loans to total loans'!$A$1:$M$1,0),FALSE)</f>
        <v>43.880113459900798</v>
      </c>
      <c r="AD49">
        <f>VLOOKUP($A49,'Mortgage loans to total loans'!$A$2:$M$124,MATCH('Step 1'!AD$2,'Mortgage loans to total loans'!$A$1:$M$1,0),FALSE)</f>
        <v>44.072110417304401</v>
      </c>
      <c r="AE49">
        <f>VLOOKUP($A49,'Mortgage loans to total loans'!$A$2:$M$124,MATCH('Step 1'!AE$2,'Mortgage loans to total loans'!$A$1:$M$1,0),FALSE)</f>
        <v>44.072110417304401</v>
      </c>
    </row>
    <row r="50" spans="1:31" ht="25.5" x14ac:dyDescent="0.45">
      <c r="A50" s="9" t="s">
        <v>46</v>
      </c>
      <c r="B50">
        <f>VLOOKUP($A50,'2015'!$B$2:$I$128,MATCH('Step 1'!$B$1,'2015'!$B$1:$I$1,0),FALSE)</f>
        <v>29</v>
      </c>
      <c r="C50">
        <f>VLOOKUP($A50,'2016'!$B$2:$I$128,MATCH('Step 1'!$B$1,'2016'!$B$1:$I$1,0),FALSE)</f>
        <v>28.4</v>
      </c>
      <c r="D50">
        <f>VLOOKUP($A50,'2017'!$B$2:$I$128,MATCH('Step 1'!$B$1,'2017'!$B$1:$I$1,0),FALSE)</f>
        <v>26.9</v>
      </c>
      <c r="E50">
        <f>VLOOKUP($A50,'2018'!$B$2:$I$128,MATCH('Step 1'!$B$1,'2018'!$B$1:$I$1,0),FALSE)</f>
        <v>25.5</v>
      </c>
      <c r="F50">
        <f>VLOOKUP($A50,'2019'!$B$2:$I$128,MATCH('Step 1'!$B$1,'2019'!$B$1:$I$1,0),FALSE)</f>
        <v>24.8</v>
      </c>
      <c r="G50">
        <f>VLOOKUP($A50,'2020'!$B$2:$I$128,MATCH('Step 1'!$B$1,'2020'!$B$1:$I$1,0),FALSE)</f>
        <v>24.9</v>
      </c>
      <c r="H50">
        <f>VLOOKUP($A50,'2021'!$B$2:$I$128,MATCH('Step 1'!$B$1,'2021'!$B$1:$I$1,0),FALSE)</f>
        <v>24.8</v>
      </c>
      <c r="I50">
        <f>VLOOKUP($A50,'2022'!$B$2:$I$128,MATCH('Step 1'!$B$1,'2022'!$B$1:$I$1,0),FALSE)</f>
        <v>27.1</v>
      </c>
      <c r="J50">
        <f>VLOOKUP($A50,'2023'!$B$2:$I$128,MATCH('Step 1'!$B$1,'2023'!$B$1:$I$1,0),FALSE)</f>
        <v>28.8</v>
      </c>
      <c r="K50">
        <f>VLOOKUP($A50,'2024'!$B$2:$I$128,MATCH('Step 1'!$B$1,'2024'!$B$1:$I$1,0),FALSE)</f>
        <v>29.3</v>
      </c>
      <c r="L50">
        <f>VLOOKUP($A50,'2015'!$B$2:$I$128,MATCH('Step 1'!$L$1,'2015'!$B$1:$I$1,0),FALSE)</f>
        <v>0.7</v>
      </c>
      <c r="M50">
        <f>VLOOKUP($A50,'2016'!$B$2:$I$128,MATCH('Step 1'!$L$1,'2016'!$B$1:$I$1,0),FALSE)</f>
        <v>0.7</v>
      </c>
      <c r="N50">
        <f>VLOOKUP($A50,'2017'!$B$2:$I$128,MATCH('Step 1'!$L$1,'2017'!$B$1:$I$1,0),FALSE)</f>
        <v>0.8</v>
      </c>
      <c r="O50">
        <f>VLOOKUP($A50,'2018'!$B$2:$I$128,MATCH('Step 1'!$L$1,'2018'!$B$1:$I$1,0),FALSE)</f>
        <v>0.8</v>
      </c>
      <c r="P50">
        <f>VLOOKUP($A50,'2019'!$B$2:$I$128,MATCH('Step 1'!$L$1,'2019'!$B$1:$I$1,0),FALSE)</f>
        <v>0.8</v>
      </c>
      <c r="Q50">
        <f>VLOOKUP($A50,'2020'!$B$2:$I$128,MATCH('Step 1'!$L$1,'2020'!$B$1:$I$1,0),FALSE)</f>
        <v>0.9</v>
      </c>
      <c r="R50">
        <f>VLOOKUP($A50,'2021'!$B$2:$I$128,MATCH('Step 1'!$L$1,'2021'!$B$1:$I$1,0),FALSE)</f>
        <v>1</v>
      </c>
      <c r="S50">
        <f>VLOOKUP($A50,'2022'!$B$2:$I$128,MATCH('Step 1'!$L$1,'2022'!$B$1:$I$1,0),FALSE)</f>
        <v>1</v>
      </c>
      <c r="T50">
        <f>VLOOKUP($A50,'2023'!$B$2:$I$128,MATCH('Step 1'!$L$1,'2023'!$B$1:$I$1,0),FALSE)</f>
        <v>1</v>
      </c>
      <c r="U50">
        <f>VLOOKUP($A50,'2024'!$B$2:$I$128,MATCH('Step 1'!$L$1,'2024'!$B$1:$I$1,0),FALSE)</f>
        <v>0.8</v>
      </c>
      <c r="V50">
        <f>VLOOKUP($A50,'Mortgage loans to total loans'!$A$2:$M$124,MATCH('Step 1'!V$2,'Mortgage loans to total loans'!$A$1:$M$1,0),FALSE)</f>
        <v>23.714248560731502</v>
      </c>
      <c r="W50">
        <f>VLOOKUP($A50,'Mortgage loans to total loans'!$A$2:$M$124,MATCH('Step 1'!W$2,'Mortgage loans to total loans'!$A$1:$M$1,0),FALSE)</f>
        <v>24.980259036559101</v>
      </c>
      <c r="X50">
        <f>VLOOKUP($A50,'Mortgage loans to total loans'!$A$2:$M$124,MATCH('Step 1'!X$2,'Mortgage loans to total loans'!$A$1:$M$1,0),FALSE)</f>
        <v>25.346657637464801</v>
      </c>
      <c r="Y50">
        <f>VLOOKUP($A50,'Mortgage loans to total loans'!$A$2:$M$124,MATCH('Step 1'!Y$2,'Mortgage loans to total loans'!$A$1:$M$1,0),FALSE)</f>
        <v>26.329459898902599</v>
      </c>
      <c r="Z50">
        <f>VLOOKUP($A50,'Mortgage loans to total loans'!$A$2:$M$124,MATCH('Step 1'!Z$2,'Mortgage loans to total loans'!$A$1:$M$1,0),FALSE)</f>
        <v>27.560566703277502</v>
      </c>
      <c r="AA50">
        <f>VLOOKUP($A50,'Mortgage loans to total loans'!$A$2:$M$124,MATCH('Step 1'!AA$2,'Mortgage loans to total loans'!$A$1:$M$1,0),FALSE)</f>
        <v>28.149276574443199</v>
      </c>
      <c r="AB50">
        <f>VLOOKUP($A50,'Mortgage loans to total loans'!$A$2:$M$124,MATCH('Step 1'!AB$2,'Mortgage loans to total loans'!$A$1:$M$1,0),FALSE)</f>
        <v>28.1061668724846</v>
      </c>
      <c r="AC50">
        <f>VLOOKUP($A50,'Mortgage loans to total loans'!$A$2:$M$124,MATCH('Step 1'!AC$2,'Mortgage loans to total loans'!$A$1:$M$1,0),FALSE)</f>
        <v>27.664109997133799</v>
      </c>
      <c r="AD50">
        <f>VLOOKUP($A50,'Mortgage loans to total loans'!$A$2:$M$124,MATCH('Step 1'!AD$2,'Mortgage loans to total loans'!$A$1:$M$1,0),FALSE)</f>
        <v>27.903559738451399</v>
      </c>
      <c r="AE50">
        <f>VLOOKUP($A50,'Mortgage loans to total loans'!$A$2:$M$124,MATCH('Step 1'!AE$2,'Mortgage loans to total loans'!$A$1:$M$1,0),FALSE)</f>
        <v>27.903559738451399</v>
      </c>
    </row>
    <row r="51" spans="1:31" x14ac:dyDescent="0.45">
      <c r="A51" s="6" t="s">
        <v>105</v>
      </c>
      <c r="B51">
        <f>VLOOKUP($A51,'2015'!$B$2:$I$128,MATCH('Step 1'!$B$1,'2015'!$B$1:$I$1,0),FALSE)</f>
        <v>21</v>
      </c>
      <c r="C51">
        <f>VLOOKUP($A51,'2016'!$B$2:$I$128,MATCH('Step 1'!$B$1,'2016'!$B$1:$I$1,0),FALSE)</f>
        <v>22.2</v>
      </c>
      <c r="D51">
        <f>VLOOKUP($A51,'2017'!$B$2:$I$128,MATCH('Step 1'!$B$1,'2017'!$B$1:$I$1,0),FALSE)</f>
        <v>23.9</v>
      </c>
      <c r="E51">
        <f>VLOOKUP($A51,'2018'!$B$2:$I$128,MATCH('Step 1'!$B$1,'2018'!$B$1:$I$1,0),FALSE)</f>
        <v>27.5</v>
      </c>
      <c r="F51">
        <f>VLOOKUP($A51,'2019'!$B$2:$I$128,MATCH('Step 1'!$B$1,'2019'!$B$1:$I$1,0),FALSE)</f>
        <v>26.2</v>
      </c>
      <c r="G51">
        <f>VLOOKUP($A51,'2020'!$B$2:$I$128,MATCH('Step 1'!$B$1,'2020'!$B$1:$I$1,0),FALSE)</f>
        <v>27.5</v>
      </c>
      <c r="H51">
        <f>VLOOKUP($A51,'2021'!$B$2:$I$128,MATCH('Step 1'!$B$1,'2021'!$B$1:$I$1,0),FALSE)</f>
        <v>28</v>
      </c>
      <c r="I51">
        <f>VLOOKUP($A51,'2022'!$B$2:$I$128,MATCH('Step 1'!$B$1,'2022'!$B$1:$I$1,0),FALSE)</f>
        <v>27.7</v>
      </c>
      <c r="J51">
        <f>VLOOKUP($A51,'2023'!$B$2:$I$128,MATCH('Step 1'!$B$1,'2023'!$B$1:$I$1,0),FALSE)</f>
        <v>27.9</v>
      </c>
      <c r="K51">
        <f>VLOOKUP($A51,'2024'!$B$2:$I$128,MATCH('Step 1'!$B$1,'2024'!$B$1:$I$1,0),FALSE)</f>
        <v>25.3</v>
      </c>
      <c r="L51">
        <f>VLOOKUP($A51,'2015'!$B$2:$I$128,MATCH('Step 1'!$L$1,'2015'!$B$1:$I$1,0),FALSE)</f>
        <v>2</v>
      </c>
      <c r="M51">
        <f>VLOOKUP($A51,'2016'!$B$2:$I$128,MATCH('Step 1'!$L$1,'2016'!$B$1:$I$1,0),FALSE)</f>
        <v>2</v>
      </c>
      <c r="N51">
        <f>VLOOKUP($A51,'2017'!$B$2:$I$128,MATCH('Step 1'!$L$1,'2017'!$B$1:$I$1,0),FALSE)</f>
        <v>2</v>
      </c>
      <c r="O51">
        <f>VLOOKUP($A51,'2018'!$B$2:$I$128,MATCH('Step 1'!$L$1,'2018'!$B$1:$I$1,0),FALSE)</f>
        <v>1.8</v>
      </c>
      <c r="P51">
        <f>VLOOKUP($A51,'2019'!$B$2:$I$128,MATCH('Step 1'!$L$1,'2019'!$B$1:$I$1,0),FALSE)</f>
        <v>1.8</v>
      </c>
      <c r="Q51">
        <f>VLOOKUP($A51,'2020'!$B$2:$I$128,MATCH('Step 1'!$L$1,'2020'!$B$1:$I$1,0),FALSE)</f>
        <v>1.7</v>
      </c>
      <c r="R51">
        <f>VLOOKUP($A51,'2021'!$B$2:$I$128,MATCH('Step 1'!$L$1,'2021'!$B$1:$I$1,0),FALSE)</f>
        <v>1.8</v>
      </c>
      <c r="S51">
        <f>VLOOKUP($A51,'2022'!$B$2:$I$128,MATCH('Step 1'!$L$1,'2022'!$B$1:$I$1,0),FALSE)</f>
        <v>1.9</v>
      </c>
      <c r="T51">
        <f>VLOOKUP($A51,'2023'!$B$2:$I$128,MATCH('Step 1'!$L$1,'2023'!$B$1:$I$1,0),FALSE)</f>
        <v>1.9</v>
      </c>
      <c r="U51">
        <f>VLOOKUP($A51,'2024'!$B$2:$I$128,MATCH('Step 1'!$L$1,'2024'!$B$1:$I$1,0),FALSE)</f>
        <v>1.8</v>
      </c>
      <c r="V51">
        <f>VLOOKUP($A51,'Mortgage loans to total loans'!$A$2:$M$124,MATCH('Step 1'!V$2,'Mortgage loans to total loans'!$A$1:$M$1,0),FALSE)</f>
        <v>69.891922989932993</v>
      </c>
      <c r="W51">
        <f>VLOOKUP($A51,'Mortgage loans to total loans'!$A$2:$M$124,MATCH('Step 1'!W$2,'Mortgage loans to total loans'!$A$1:$M$1,0),FALSE)</f>
        <v>75.355222265341396</v>
      </c>
      <c r="X51">
        <f>VLOOKUP($A51,'Mortgage loans to total loans'!$A$2:$M$124,MATCH('Step 1'!X$2,'Mortgage loans to total loans'!$A$1:$M$1,0),FALSE)</f>
        <v>74.873357562819507</v>
      </c>
      <c r="Y51">
        <f>VLOOKUP($A51,'Mortgage loans to total loans'!$A$2:$M$124,MATCH('Step 1'!Y$2,'Mortgage loans to total loans'!$A$1:$M$1,0),FALSE)</f>
        <v>76.337394618517607</v>
      </c>
      <c r="Z51">
        <f>VLOOKUP($A51,'Mortgage loans to total loans'!$A$2:$M$124,MATCH('Step 1'!Z$2,'Mortgage loans to total loans'!$A$1:$M$1,0),FALSE)</f>
        <v>75.558672391699801</v>
      </c>
      <c r="AA51">
        <f>VLOOKUP($A51,'Mortgage loans to total loans'!$A$2:$M$124,MATCH('Step 1'!AA$2,'Mortgage loans to total loans'!$A$1:$M$1,0),FALSE)</f>
        <v>77.490377831188695</v>
      </c>
      <c r="AB51">
        <f>VLOOKUP($A51,'Mortgage loans to total loans'!$A$2:$M$124,MATCH('Step 1'!AB$2,'Mortgage loans to total loans'!$A$1:$M$1,0),FALSE)</f>
        <v>77.344030081875204</v>
      </c>
      <c r="AC51">
        <f>VLOOKUP($A51,'Mortgage loans to total loans'!$A$2:$M$124,MATCH('Step 1'!AC$2,'Mortgage loans to total loans'!$A$1:$M$1,0),FALSE)</f>
        <v>56.168099591125603</v>
      </c>
      <c r="AD51">
        <f>VLOOKUP($A51,'Mortgage loans to total loans'!$A$2:$M$124,MATCH('Step 1'!AD$2,'Mortgage loans to total loans'!$A$1:$M$1,0),FALSE)</f>
        <v>55.998383709983599</v>
      </c>
      <c r="AE51">
        <f>VLOOKUP($A51,'Mortgage loans to total loans'!$A$2:$M$124,MATCH('Step 1'!AE$2,'Mortgage loans to total loans'!$A$1:$M$1,0),FALSE)</f>
        <v>55.998383709983599</v>
      </c>
    </row>
    <row r="52" spans="1:31" x14ac:dyDescent="0.45">
      <c r="A52" s="6" t="s">
        <v>45</v>
      </c>
      <c r="B52">
        <f>VLOOKUP($A52,'2015'!$B$2:$I$128,MATCH('Step 1'!$B$1,'2015'!$B$1:$I$1,0),FALSE)</f>
        <v>32.200000000000003</v>
      </c>
      <c r="C52">
        <f>VLOOKUP($A52,'2016'!$B$2:$I$128,MATCH('Step 1'!$B$1,'2016'!$B$1:$I$1,0),FALSE)</f>
        <v>29.8</v>
      </c>
      <c r="D52">
        <f>VLOOKUP($A52,'2017'!$B$2:$I$128,MATCH('Step 1'!$B$1,'2017'!$B$1:$I$1,0),FALSE)</f>
        <v>24.5</v>
      </c>
      <c r="E52">
        <f>VLOOKUP($A52,'2018'!$B$2:$I$128,MATCH('Step 1'!$B$1,'2018'!$B$1:$I$1,0),FALSE)</f>
        <v>22.6</v>
      </c>
      <c r="F52">
        <f>VLOOKUP($A52,'2019'!$B$2:$I$128,MATCH('Step 1'!$B$1,'2019'!$B$1:$I$1,0),FALSE)</f>
        <v>24.3</v>
      </c>
      <c r="G52">
        <f>VLOOKUP($A52,'2020'!$B$2:$I$128,MATCH('Step 1'!$B$1,'2020'!$B$1:$I$1,0),FALSE)</f>
        <v>20.5</v>
      </c>
      <c r="H52">
        <f>VLOOKUP($A52,'2021'!$B$2:$I$128,MATCH('Step 1'!$B$1,'2021'!$B$1:$I$1,0),FALSE)</f>
        <v>22.1</v>
      </c>
      <c r="I52">
        <f>VLOOKUP($A52,'2022'!$B$2:$I$128,MATCH('Step 1'!$B$1,'2022'!$B$1:$I$1,0),FALSE)</f>
        <v>26.2</v>
      </c>
      <c r="J52">
        <f>VLOOKUP($A52,'2023'!$B$2:$I$128,MATCH('Step 1'!$B$1,'2023'!$B$1:$I$1,0),FALSE)</f>
        <v>21.4</v>
      </c>
      <c r="K52">
        <f>VLOOKUP($A52,'2024'!$B$2:$I$128,MATCH('Step 1'!$B$1,'2024'!$B$1:$I$1,0),FALSE)</f>
        <v>22.2</v>
      </c>
      <c r="L52">
        <f>VLOOKUP($A52,'2015'!$B$2:$I$128,MATCH('Step 1'!$L$1,'2015'!$B$1:$I$1,0),FALSE)</f>
        <v>0.4</v>
      </c>
      <c r="M52">
        <f>VLOOKUP($A52,'2016'!$B$2:$I$128,MATCH('Step 1'!$L$1,'2016'!$B$1:$I$1,0),FALSE)</f>
        <v>0.5</v>
      </c>
      <c r="N52">
        <f>VLOOKUP($A52,'2017'!$B$2:$I$128,MATCH('Step 1'!$L$1,'2017'!$B$1:$I$1,0),FALSE)</f>
        <v>0.6</v>
      </c>
      <c r="O52">
        <f>VLOOKUP($A52,'2018'!$B$2:$I$128,MATCH('Step 1'!$L$1,'2018'!$B$1:$I$1,0),FALSE)</f>
        <v>0.6</v>
      </c>
      <c r="P52">
        <f>VLOOKUP($A52,'2019'!$B$2:$I$128,MATCH('Step 1'!$L$1,'2019'!$B$1:$I$1,0),FALSE)</f>
        <v>0.5</v>
      </c>
      <c r="Q52">
        <f>VLOOKUP($A52,'2020'!$B$2:$I$128,MATCH('Step 1'!$L$1,'2020'!$B$1:$I$1,0),FALSE)</f>
        <v>0.6</v>
      </c>
      <c r="R52">
        <f>VLOOKUP($A52,'2021'!$B$2:$I$128,MATCH('Step 1'!$L$1,'2021'!$B$1:$I$1,0),FALSE)</f>
        <v>0.5</v>
      </c>
      <c r="S52">
        <f>VLOOKUP($A52,'2022'!$B$2:$I$128,MATCH('Step 1'!$L$1,'2022'!$B$1:$I$1,0),FALSE)</f>
        <v>0.5</v>
      </c>
      <c r="T52">
        <f>VLOOKUP($A52,'2023'!$B$2:$I$128,MATCH('Step 1'!$L$1,'2023'!$B$1:$I$1,0),FALSE)</f>
        <v>0.5</v>
      </c>
      <c r="U52">
        <f>VLOOKUP($A52,'2024'!$B$2:$I$128,MATCH('Step 1'!$L$1,'2024'!$B$1:$I$1,0),FALSE)</f>
        <v>0.4</v>
      </c>
      <c r="V52">
        <f>VLOOKUP($A52,'Mortgage loans to total loans'!$A$2:$M$124,MATCH('Step 1'!V$2,'Mortgage loans to total loans'!$A$1:$M$1,0),FALSE)</f>
        <v>3.0585829757997298</v>
      </c>
      <c r="W52">
        <f>VLOOKUP($A52,'Mortgage loans to total loans'!$A$2:$M$124,MATCH('Step 1'!W$2,'Mortgage loans to total loans'!$A$1:$M$1,0),FALSE)</f>
        <v>2.7216261239975501</v>
      </c>
      <c r="X52">
        <f>VLOOKUP($A52,'Mortgage loans to total loans'!$A$2:$M$124,MATCH('Step 1'!X$2,'Mortgage loans to total loans'!$A$1:$M$1,0),FALSE)</f>
        <v>2.2296910190736701</v>
      </c>
      <c r="Y52">
        <f>VLOOKUP($A52,'Mortgage loans to total loans'!$A$2:$M$124,MATCH('Step 1'!Y$2,'Mortgage loans to total loans'!$A$1:$M$1,0),FALSE)</f>
        <v>2.5202454963466101</v>
      </c>
      <c r="Z52">
        <f>VLOOKUP($A52,'Mortgage loans to total loans'!$A$2:$M$124,MATCH('Step 1'!Z$2,'Mortgage loans to total loans'!$A$1:$M$1,0),FALSE)</f>
        <v>2.9142683747776501</v>
      </c>
      <c r="AA52">
        <f>VLOOKUP($A52,'Mortgage loans to total loans'!$A$2:$M$124,MATCH('Step 1'!AA$2,'Mortgage loans to total loans'!$A$1:$M$1,0),FALSE)</f>
        <v>4.7204937258314903</v>
      </c>
      <c r="AB52">
        <f>VLOOKUP($A52,'Mortgage loans to total loans'!$A$2:$M$124,MATCH('Step 1'!AB$2,'Mortgage loans to total loans'!$A$1:$M$1,0),FALSE)</f>
        <v>1.9852786068625801</v>
      </c>
      <c r="AC52">
        <f>VLOOKUP($A52,'Mortgage loans to total loans'!$A$2:$M$124,MATCH('Step 1'!AC$2,'Mortgage loans to total loans'!$A$1:$M$1,0),FALSE)</f>
        <v>1.8396616285337699</v>
      </c>
      <c r="AD52">
        <f>VLOOKUP($A52,'Mortgage loans to total loans'!$A$2:$M$124,MATCH('Step 1'!AD$2,'Mortgage loans to total loans'!$A$1:$M$1,0),FALSE)</f>
        <v>1.60400063639015</v>
      </c>
      <c r="AE52">
        <f>VLOOKUP($A52,'Mortgage loans to total loans'!$A$2:$M$124,MATCH('Step 1'!AE$2,'Mortgage loans to total loans'!$A$1:$M$1,0),FALSE)</f>
        <v>1.60400063639015</v>
      </c>
    </row>
    <row r="53" spans="1:31" x14ac:dyDescent="0.45">
      <c r="A53" s="9" t="s">
        <v>32</v>
      </c>
      <c r="B53">
        <f>VLOOKUP($A53,'2015'!$B$2:$I$128,MATCH('Step 1'!$B$1,'2015'!$B$1:$I$1,0),FALSE)</f>
        <v>36.200000000000003</v>
      </c>
      <c r="C53">
        <f>VLOOKUP($A53,'2016'!$B$2:$I$128,MATCH('Step 1'!$B$1,'2016'!$B$1:$I$1,0),FALSE)</f>
        <v>33.299999999999997</v>
      </c>
      <c r="D53">
        <f>VLOOKUP($A53,'2017'!$B$2:$I$128,MATCH('Step 1'!$B$1,'2017'!$B$1:$I$1,0),FALSE)</f>
        <v>26.7</v>
      </c>
      <c r="E53">
        <f>VLOOKUP($A53,'2018'!$B$2:$I$128,MATCH('Step 1'!$B$1,'2018'!$B$1:$I$1,0),FALSE)</f>
        <v>24</v>
      </c>
      <c r="F53">
        <f>VLOOKUP($A53,'2019'!$B$2:$I$128,MATCH('Step 1'!$B$1,'2019'!$B$1:$I$1,0),FALSE)</f>
        <v>28.5</v>
      </c>
      <c r="G53">
        <f>VLOOKUP($A53,'2020'!$B$2:$I$128,MATCH('Step 1'!$B$1,'2020'!$B$1:$I$1,0),FALSE)</f>
        <v>29</v>
      </c>
      <c r="H53">
        <f>VLOOKUP($A53,'2021'!$B$2:$I$128,MATCH('Step 1'!$B$1,'2021'!$B$1:$I$1,0),FALSE)</f>
        <v>30.5</v>
      </c>
      <c r="I53">
        <f>VLOOKUP($A53,'2022'!$B$2:$I$128,MATCH('Step 1'!$B$1,'2022'!$B$1:$I$1,0),FALSE)</f>
        <v>32.4</v>
      </c>
      <c r="J53">
        <f>VLOOKUP($A53,'2023'!$B$2:$I$128,MATCH('Step 1'!$B$1,'2023'!$B$1:$I$1,0),FALSE)</f>
        <v>28.8</v>
      </c>
      <c r="K53">
        <f>VLOOKUP($A53,'2024'!$B$2:$I$128,MATCH('Step 1'!$B$1,'2024'!$B$1:$I$1,0),FALSE)</f>
        <v>34.1</v>
      </c>
      <c r="L53">
        <f>VLOOKUP($A53,'2015'!$B$2:$I$128,MATCH('Step 1'!$L$1,'2015'!$B$1:$I$1,0),FALSE)</f>
        <v>0.5</v>
      </c>
      <c r="M53">
        <f>VLOOKUP($A53,'2016'!$B$2:$I$128,MATCH('Step 1'!$L$1,'2016'!$B$1:$I$1,0),FALSE)</f>
        <v>0.5</v>
      </c>
      <c r="N53">
        <f>VLOOKUP($A53,'2017'!$B$2:$I$128,MATCH('Step 1'!$L$1,'2017'!$B$1:$I$1,0),FALSE)</f>
        <v>0.6</v>
      </c>
      <c r="O53">
        <f>VLOOKUP($A53,'2018'!$B$2:$I$128,MATCH('Step 1'!$L$1,'2018'!$B$1:$I$1,0),FALSE)</f>
        <v>0.6</v>
      </c>
      <c r="P53">
        <f>VLOOKUP($A53,'2019'!$B$2:$I$128,MATCH('Step 1'!$L$1,'2019'!$B$1:$I$1,0),FALSE)</f>
        <v>0.5</v>
      </c>
      <c r="Q53">
        <f>VLOOKUP($A53,'2020'!$B$2:$I$128,MATCH('Step 1'!$L$1,'2020'!$B$1:$I$1,0),FALSE)</f>
        <v>0.4</v>
      </c>
      <c r="R53">
        <f>VLOOKUP($A53,'2021'!$B$2:$I$128,MATCH('Step 1'!$L$1,'2021'!$B$1:$I$1,0),FALSE)</f>
        <v>0.3</v>
      </c>
      <c r="S53">
        <f>VLOOKUP($A53,'2022'!$B$2:$I$128,MATCH('Step 1'!$L$1,'2022'!$B$1:$I$1,0),FALSE)</f>
        <v>0.3</v>
      </c>
      <c r="T53">
        <f>VLOOKUP($A53,'2023'!$B$2:$I$128,MATCH('Step 1'!$L$1,'2023'!$B$1:$I$1,0),FALSE)</f>
        <v>0.3</v>
      </c>
      <c r="U53">
        <f>VLOOKUP($A53,'2024'!$B$2:$I$128,MATCH('Step 1'!$L$1,'2024'!$B$1:$I$1,0),FALSE)</f>
        <v>0.4</v>
      </c>
      <c r="V53">
        <f>VLOOKUP($A53,'Mortgage loans to total loans'!$A$2:$M$124,MATCH('Step 1'!V$2,'Mortgage loans to total loans'!$A$1:$M$1,0),FALSE)</f>
        <v>7.1571368072117103</v>
      </c>
      <c r="W53">
        <f>VLOOKUP($A53,'Mortgage loans to total loans'!$A$2:$M$124,MATCH('Step 1'!W$2,'Mortgage loans to total loans'!$A$1:$M$1,0),FALSE)</f>
        <v>7.27086698938861</v>
      </c>
      <c r="X53">
        <f>VLOOKUP($A53,'Mortgage loans to total loans'!$A$2:$M$124,MATCH('Step 1'!X$2,'Mortgage loans to total loans'!$A$1:$M$1,0),FALSE)</f>
        <v>7.2094333038899503</v>
      </c>
      <c r="Y53">
        <f>VLOOKUP($A53,'Mortgage loans to total loans'!$A$2:$M$124,MATCH('Step 1'!Y$2,'Mortgage loans to total loans'!$A$1:$M$1,0),FALSE)</f>
        <v>7.0878436679303798</v>
      </c>
      <c r="Z53">
        <f>VLOOKUP($A53,'Mortgage loans to total loans'!$A$2:$M$124,MATCH('Step 1'!Z$2,'Mortgage loans to total loans'!$A$1:$M$1,0),FALSE)</f>
        <v>7.2740541722047096</v>
      </c>
      <c r="AA53">
        <f>VLOOKUP($A53,'Mortgage loans to total loans'!$A$2:$M$124,MATCH('Step 1'!AA$2,'Mortgage loans to total loans'!$A$1:$M$1,0),FALSE)</f>
        <v>8.0126030923539702</v>
      </c>
      <c r="AB53">
        <f>VLOOKUP($A53,'Mortgage loans to total loans'!$A$2:$M$124,MATCH('Step 1'!AB$2,'Mortgage loans to total loans'!$A$1:$M$1,0),FALSE)</f>
        <v>8.2426739373878402</v>
      </c>
      <c r="AC53">
        <f>VLOOKUP($A53,'Mortgage loans to total loans'!$A$2:$M$124,MATCH('Step 1'!AC$2,'Mortgage loans to total loans'!$A$1:$M$1,0),FALSE)</f>
        <v>7.75680536343509</v>
      </c>
      <c r="AD53">
        <f>VLOOKUP($A53,'Mortgage loans to total loans'!$A$2:$M$124,MATCH('Step 1'!AD$2,'Mortgage loans to total loans'!$A$1:$M$1,0),FALSE)</f>
        <v>7.5456139252043002</v>
      </c>
      <c r="AE53">
        <f>VLOOKUP($A53,'Mortgage loans to total loans'!$A$2:$M$124,MATCH('Step 1'!AE$2,'Mortgage loans to total loans'!$A$1:$M$1,0),FALSE)</f>
        <v>7.5456139252043002</v>
      </c>
    </row>
    <row r="54" spans="1:31" x14ac:dyDescent="0.45">
      <c r="A54" s="6" t="s">
        <v>75</v>
      </c>
      <c r="B54">
        <f>VLOOKUP($A54,'2015'!$B$2:$I$128,MATCH('Step 1'!$B$1,'2015'!$B$1:$I$1,0),FALSE)</f>
        <v>22.2</v>
      </c>
      <c r="C54">
        <f>VLOOKUP($A54,'2016'!$B$2:$I$128,MATCH('Step 1'!$B$1,'2016'!$B$1:$I$1,0),FALSE)</f>
        <v>22.6</v>
      </c>
      <c r="D54">
        <f>VLOOKUP($A54,'2017'!$B$2:$I$128,MATCH('Step 1'!$B$1,'2017'!$B$1:$I$1,0),FALSE)</f>
        <v>21.4</v>
      </c>
      <c r="E54">
        <f>VLOOKUP($A54,'2018'!$B$2:$I$128,MATCH('Step 1'!$B$1,'2018'!$B$1:$I$1,0),FALSE)</f>
        <v>20.399999999999999</v>
      </c>
      <c r="F54">
        <f>VLOOKUP($A54,'2019'!$B$2:$I$128,MATCH('Step 1'!$B$1,'2019'!$B$1:$I$1,0),FALSE)</f>
        <v>20.6</v>
      </c>
      <c r="G54">
        <f>VLOOKUP($A54,'2020'!$B$2:$I$128,MATCH('Step 1'!$B$1,'2020'!$B$1:$I$1,0),FALSE)</f>
        <v>22.4</v>
      </c>
      <c r="H54">
        <f>VLOOKUP($A54,'2021'!$B$2:$I$128,MATCH('Step 1'!$B$1,'2021'!$B$1:$I$1,0),FALSE)</f>
        <v>23.9</v>
      </c>
      <c r="I54">
        <f>VLOOKUP($A54,'2022'!$B$2:$I$128,MATCH('Step 1'!$B$1,'2022'!$B$1:$I$1,0),FALSE)</f>
        <v>25.5</v>
      </c>
      <c r="J54">
        <f>VLOOKUP($A54,'2023'!$B$2:$I$128,MATCH('Step 1'!$B$1,'2023'!$B$1:$I$1,0),FALSE)</f>
        <v>27.2</v>
      </c>
      <c r="K54">
        <f>VLOOKUP($A54,'2024'!$B$2:$I$128,MATCH('Step 1'!$B$1,'2024'!$B$1:$I$1,0),FALSE)</f>
        <v>23.5</v>
      </c>
      <c r="L54">
        <f>VLOOKUP($A54,'2015'!$B$2:$I$128,MATCH('Step 1'!$L$1,'2015'!$B$1:$I$1,0),FALSE)</f>
        <v>1.3</v>
      </c>
      <c r="M54">
        <f>VLOOKUP($A54,'2016'!$B$2:$I$128,MATCH('Step 1'!$L$1,'2016'!$B$1:$I$1,0),FALSE)</f>
        <v>1.2</v>
      </c>
      <c r="N54">
        <f>VLOOKUP($A54,'2017'!$B$2:$I$128,MATCH('Step 1'!$L$1,'2017'!$B$1:$I$1,0),FALSE)</f>
        <v>1.4</v>
      </c>
      <c r="O54">
        <f>VLOOKUP($A54,'2018'!$B$2:$I$128,MATCH('Step 1'!$L$1,'2018'!$B$1:$I$1,0),FALSE)</f>
        <v>1.4</v>
      </c>
      <c r="P54">
        <f>VLOOKUP($A54,'2019'!$B$2:$I$128,MATCH('Step 1'!$L$1,'2019'!$B$1:$I$1,0),FALSE)</f>
        <v>1.4</v>
      </c>
      <c r="Q54">
        <f>VLOOKUP($A54,'2020'!$B$2:$I$128,MATCH('Step 1'!$L$1,'2020'!$B$1:$I$1,0),FALSE)</f>
        <v>1.2</v>
      </c>
      <c r="R54">
        <f>VLOOKUP($A54,'2021'!$B$2:$I$128,MATCH('Step 1'!$L$1,'2021'!$B$1:$I$1,0),FALSE)</f>
        <v>0.9</v>
      </c>
      <c r="S54">
        <f>VLOOKUP($A54,'2022'!$B$2:$I$128,MATCH('Step 1'!$L$1,'2022'!$B$1:$I$1,0),FALSE)</f>
        <v>1.2</v>
      </c>
      <c r="T54">
        <f>VLOOKUP($A54,'2023'!$B$2:$I$128,MATCH('Step 1'!$L$1,'2023'!$B$1:$I$1,0),FALSE)</f>
        <v>0.8</v>
      </c>
      <c r="U54">
        <f>VLOOKUP($A54,'2024'!$B$2:$I$128,MATCH('Step 1'!$L$1,'2024'!$B$1:$I$1,0),FALSE)</f>
        <v>0.9</v>
      </c>
      <c r="V54">
        <f>VLOOKUP($A54,'Mortgage loans to total loans'!$A$2:$M$124,MATCH('Step 1'!V$2,'Mortgage loans to total loans'!$A$1:$M$1,0),FALSE)</f>
        <v>30.658161468146101</v>
      </c>
      <c r="W54">
        <f>VLOOKUP($A54,'Mortgage loans to total loans'!$A$2:$M$124,MATCH('Step 1'!W$2,'Mortgage loans to total loans'!$A$1:$M$1,0),FALSE)</f>
        <v>30.959179462364101</v>
      </c>
      <c r="X54">
        <f>VLOOKUP($A54,'Mortgage loans to total loans'!$A$2:$M$124,MATCH('Step 1'!X$2,'Mortgage loans to total loans'!$A$1:$M$1,0),FALSE)</f>
        <v>29.404826192272498</v>
      </c>
      <c r="Y54">
        <f>VLOOKUP($A54,'Mortgage loans to total loans'!$A$2:$M$124,MATCH('Step 1'!Y$2,'Mortgage loans to total loans'!$A$1:$M$1,0),FALSE)</f>
        <v>27.079038002415601</v>
      </c>
      <c r="Z54">
        <f>VLOOKUP($A54,'Mortgage loans to total loans'!$A$2:$M$124,MATCH('Step 1'!Z$2,'Mortgage loans to total loans'!$A$1:$M$1,0),FALSE)</f>
        <v>27.3234859840978</v>
      </c>
      <c r="AA54">
        <f>VLOOKUP($A54,'Mortgage loans to total loans'!$A$2:$M$124,MATCH('Step 1'!AA$2,'Mortgage loans to total loans'!$A$1:$M$1,0),FALSE)</f>
        <v>28.941944238556001</v>
      </c>
      <c r="AB54">
        <f>VLOOKUP($A54,'Mortgage loans to total loans'!$A$2:$M$124,MATCH('Step 1'!AB$2,'Mortgage loans to total loans'!$A$1:$M$1,0),FALSE)</f>
        <v>26.941800945469002</v>
      </c>
      <c r="AC54">
        <f>VLOOKUP($A54,'Mortgage loans to total loans'!$A$2:$M$124,MATCH('Step 1'!AC$2,'Mortgage loans to total loans'!$A$1:$M$1,0),FALSE)</f>
        <v>24.7118380827004</v>
      </c>
      <c r="AD54">
        <f>VLOOKUP($A54,'Mortgage loans to total loans'!$A$2:$M$124,MATCH('Step 1'!AD$2,'Mortgage loans to total loans'!$A$1:$M$1,0),FALSE)</f>
        <v>22.732501128429099</v>
      </c>
      <c r="AE54">
        <f>VLOOKUP($A54,'Mortgage loans to total loans'!$A$2:$M$124,MATCH('Step 1'!AE$2,'Mortgage loans to total loans'!$A$1:$M$1,0),FALSE)</f>
        <v>22.732501128429099</v>
      </c>
    </row>
    <row r="55" spans="1:31" x14ac:dyDescent="0.45">
      <c r="A55" s="6" t="s">
        <v>99</v>
      </c>
      <c r="B55">
        <f>VLOOKUP($A55,'2015'!$B$2:$I$128,MATCH('Step 1'!$B$1,'2015'!$B$1:$I$1,0),FALSE)</f>
        <v>17.8</v>
      </c>
      <c r="C55">
        <f>VLOOKUP($A55,'2016'!$B$2:$I$128,MATCH('Step 1'!$B$1,'2016'!$B$1:$I$1,0),FALSE)</f>
        <v>17.600000000000001</v>
      </c>
      <c r="D55">
        <f>VLOOKUP($A55,'2017'!$B$2:$I$128,MATCH('Step 1'!$B$1,'2017'!$B$1:$I$1,0),FALSE)</f>
        <v>16.8</v>
      </c>
      <c r="E55">
        <f>VLOOKUP($A55,'2018'!$B$2:$I$128,MATCH('Step 1'!$B$1,'2018'!$B$1:$I$1,0),FALSE)</f>
        <v>18.100000000000001</v>
      </c>
      <c r="F55">
        <f>VLOOKUP($A55,'2019'!$B$2:$I$128,MATCH('Step 1'!$B$1,'2019'!$B$1:$I$1,0),FALSE)</f>
        <v>20.2</v>
      </c>
      <c r="G55">
        <f>VLOOKUP($A55,'2020'!$B$2:$I$128,MATCH('Step 1'!$B$1,'2020'!$B$1:$I$1,0),FALSE)</f>
        <v>19.8</v>
      </c>
      <c r="H55">
        <f>VLOOKUP($A55,'2021'!$B$2:$I$128,MATCH('Step 1'!$B$1,'2021'!$B$1:$I$1,0),FALSE)</f>
        <v>20.9</v>
      </c>
      <c r="I55">
        <f>VLOOKUP($A55,'2022'!$B$2:$I$128,MATCH('Step 1'!$B$1,'2022'!$B$1:$I$1,0),FALSE)</f>
        <v>20.5</v>
      </c>
      <c r="J55">
        <f>VLOOKUP($A55,'2023'!$B$2:$I$128,MATCH('Step 1'!$B$1,'2023'!$B$1:$I$1,0),FALSE)</f>
        <v>18.399999999999999</v>
      </c>
      <c r="K55">
        <f>VLOOKUP($A55,'2024'!$B$2:$I$128,MATCH('Step 1'!$B$1,'2024'!$B$1:$I$1,0),FALSE)</f>
        <v>15.6</v>
      </c>
      <c r="L55">
        <f>VLOOKUP($A55,'2015'!$B$2:$I$128,MATCH('Step 1'!$L$1,'2015'!$B$1:$I$1,0),FALSE)</f>
        <v>1.7</v>
      </c>
      <c r="M55">
        <f>VLOOKUP($A55,'2016'!$B$2:$I$128,MATCH('Step 1'!$L$1,'2016'!$B$1:$I$1,0),FALSE)</f>
        <v>1.6</v>
      </c>
      <c r="N55">
        <f>VLOOKUP($A55,'2017'!$B$2:$I$128,MATCH('Step 1'!$L$1,'2017'!$B$1:$I$1,0),FALSE)</f>
        <v>1.6</v>
      </c>
      <c r="O55">
        <f>VLOOKUP($A55,'2018'!$B$2:$I$128,MATCH('Step 1'!$L$1,'2018'!$B$1:$I$1,0),FALSE)</f>
        <v>1.5</v>
      </c>
      <c r="P55">
        <f>VLOOKUP($A55,'2019'!$B$2:$I$128,MATCH('Step 1'!$L$1,'2019'!$B$1:$I$1,0),FALSE)</f>
        <v>1.2</v>
      </c>
      <c r="Q55">
        <f>VLOOKUP($A55,'2020'!$B$2:$I$128,MATCH('Step 1'!$L$1,'2020'!$B$1:$I$1,0),FALSE)</f>
        <v>1.3</v>
      </c>
      <c r="R55">
        <f>VLOOKUP($A55,'2021'!$B$2:$I$128,MATCH('Step 1'!$L$1,'2021'!$B$1:$I$1,0),FALSE)</f>
        <v>1.3</v>
      </c>
      <c r="S55">
        <f>VLOOKUP($A55,'2022'!$B$2:$I$128,MATCH('Step 1'!$L$1,'2022'!$B$1:$I$1,0),FALSE)</f>
        <v>1.3</v>
      </c>
      <c r="T55">
        <f>VLOOKUP($A55,'2023'!$B$2:$I$128,MATCH('Step 1'!$L$1,'2023'!$B$1:$I$1,0),FALSE)</f>
        <v>1.3</v>
      </c>
      <c r="U55">
        <f>VLOOKUP($A55,'2024'!$B$2:$I$128,MATCH('Step 1'!$L$1,'2024'!$B$1:$I$1,0),FALSE)</f>
        <v>1</v>
      </c>
      <c r="V55">
        <f>VLOOKUP($A55,'Mortgage loans to total loans'!$A$2:$M$124,MATCH('Step 1'!V$2,'Mortgage loans to total loans'!$A$1:$M$1,0),FALSE)</f>
        <v>39.335183399751301</v>
      </c>
      <c r="W55">
        <f>VLOOKUP($A55,'Mortgage loans to total loans'!$A$2:$M$124,MATCH('Step 1'!W$2,'Mortgage loans to total loans'!$A$1:$M$1,0),FALSE)</f>
        <v>41.490888037498202</v>
      </c>
      <c r="X55">
        <f>VLOOKUP($A55,'Mortgage loans to total loans'!$A$2:$M$124,MATCH('Step 1'!X$2,'Mortgage loans to total loans'!$A$1:$M$1,0),FALSE)</f>
        <v>41.681202795399898</v>
      </c>
      <c r="Y55">
        <f>VLOOKUP($A55,'Mortgage loans to total loans'!$A$2:$M$124,MATCH('Step 1'!Y$2,'Mortgage loans to total loans'!$A$1:$M$1,0),FALSE)</f>
        <v>42.216652447158403</v>
      </c>
      <c r="Z55">
        <f>VLOOKUP($A55,'Mortgage loans to total loans'!$A$2:$M$124,MATCH('Step 1'!Z$2,'Mortgage loans to total loans'!$A$1:$M$1,0),FALSE)</f>
        <v>42.787284116719199</v>
      </c>
      <c r="AA55">
        <f>VLOOKUP($A55,'Mortgage loans to total loans'!$A$2:$M$124,MATCH('Step 1'!AA$2,'Mortgage loans to total loans'!$A$1:$M$1,0),FALSE)</f>
        <v>42.546579616683601</v>
      </c>
      <c r="AB55">
        <f>VLOOKUP($A55,'Mortgage loans to total loans'!$A$2:$M$124,MATCH('Step 1'!AB$2,'Mortgage loans to total loans'!$A$1:$M$1,0),FALSE)</f>
        <v>43.329054495108998</v>
      </c>
      <c r="AC55">
        <f>VLOOKUP($A55,'Mortgage loans to total loans'!$A$2:$M$124,MATCH('Step 1'!AC$2,'Mortgage loans to total loans'!$A$1:$M$1,0),FALSE)</f>
        <v>43.579274374317201</v>
      </c>
      <c r="AD55">
        <f>VLOOKUP($A55,'Mortgage loans to total loans'!$A$2:$M$124,MATCH('Step 1'!AD$2,'Mortgage loans to total loans'!$A$1:$M$1,0),FALSE)</f>
        <v>44.3687085952511</v>
      </c>
      <c r="AE55">
        <f>VLOOKUP($A55,'Mortgage loans to total loans'!$A$2:$M$124,MATCH('Step 1'!AE$2,'Mortgage loans to total loans'!$A$1:$M$1,0),FALSE)</f>
        <v>44.3687085952511</v>
      </c>
    </row>
    <row r="56" spans="1:31" x14ac:dyDescent="0.45">
      <c r="A56" s="6" t="s">
        <v>71</v>
      </c>
      <c r="B56">
        <f>VLOOKUP($A56,'2015'!$B$2:$I$128,MATCH('Step 1'!$B$1,'2015'!$B$1:$I$1,0),FALSE)</f>
        <v>20.2</v>
      </c>
      <c r="C56">
        <f>VLOOKUP($A56,'2016'!$B$2:$I$128,MATCH('Step 1'!$B$1,'2016'!$B$1:$I$1,0),FALSE)</f>
        <v>20.399999999999999</v>
      </c>
      <c r="D56">
        <f>VLOOKUP($A56,'2017'!$B$2:$I$128,MATCH('Step 1'!$B$1,'2017'!$B$1:$I$1,0),FALSE)</f>
        <v>20.399999999999999</v>
      </c>
      <c r="E56">
        <f>VLOOKUP($A56,'2018'!$B$2:$I$128,MATCH('Step 1'!$B$1,'2018'!$B$1:$I$1,0),FALSE)</f>
        <v>20.8</v>
      </c>
      <c r="F56">
        <f>VLOOKUP($A56,'2019'!$B$2:$I$128,MATCH('Step 1'!$B$1,'2019'!$B$1:$I$1,0),FALSE)</f>
        <v>22.7</v>
      </c>
      <c r="G56">
        <f>VLOOKUP($A56,'2020'!$B$2:$I$128,MATCH('Step 1'!$B$1,'2020'!$B$1:$I$1,0),FALSE)</f>
        <v>22.7</v>
      </c>
      <c r="H56">
        <f>VLOOKUP($A56,'2021'!$B$2:$I$128,MATCH('Step 1'!$B$1,'2021'!$B$1:$I$1,0),FALSE)</f>
        <v>22.6</v>
      </c>
      <c r="I56">
        <f>VLOOKUP($A56,'2022'!$B$2:$I$128,MATCH('Step 1'!$B$1,'2022'!$B$1:$I$1,0),FALSE)</f>
        <v>22.9</v>
      </c>
      <c r="J56">
        <f>VLOOKUP($A56,'2023'!$B$2:$I$128,MATCH('Step 1'!$B$1,'2023'!$B$1:$I$1,0),FALSE)</f>
        <v>24.9</v>
      </c>
      <c r="K56">
        <f>VLOOKUP($A56,'2024'!$B$2:$I$128,MATCH('Step 1'!$B$1,'2024'!$B$1:$I$1,0),FALSE)</f>
        <v>22.4</v>
      </c>
      <c r="L56">
        <f>VLOOKUP($A56,'2015'!$B$2:$I$128,MATCH('Step 1'!$L$1,'2015'!$B$1:$I$1,0),FALSE)</f>
        <v>1.1000000000000001</v>
      </c>
      <c r="M56">
        <f>VLOOKUP($A56,'2016'!$B$2:$I$128,MATCH('Step 1'!$L$1,'2016'!$B$1:$I$1,0),FALSE)</f>
        <v>1.1000000000000001</v>
      </c>
      <c r="N56">
        <f>VLOOKUP($A56,'2017'!$B$2:$I$128,MATCH('Step 1'!$L$1,'2017'!$B$1:$I$1,0),FALSE)</f>
        <v>1.2</v>
      </c>
      <c r="O56">
        <f>VLOOKUP($A56,'2018'!$B$2:$I$128,MATCH('Step 1'!$L$1,'2018'!$B$1:$I$1,0),FALSE)</f>
        <v>1.6</v>
      </c>
      <c r="P56">
        <f>VLOOKUP($A56,'2019'!$B$2:$I$128,MATCH('Step 1'!$L$1,'2019'!$B$1:$I$1,0),FALSE)</f>
        <v>1.4</v>
      </c>
      <c r="Q56">
        <f>VLOOKUP($A56,'2020'!$B$2:$I$128,MATCH('Step 1'!$L$1,'2020'!$B$1:$I$1,0),FALSE)</f>
        <v>1.1000000000000001</v>
      </c>
      <c r="R56">
        <f>VLOOKUP($A56,'2021'!$B$2:$I$128,MATCH('Step 1'!$L$1,'2021'!$B$1:$I$1,0),FALSE)</f>
        <v>1.1000000000000001</v>
      </c>
      <c r="S56">
        <f>VLOOKUP($A56,'2022'!$B$2:$I$128,MATCH('Step 1'!$L$1,'2022'!$B$1:$I$1,0),FALSE)</f>
        <v>1.1000000000000001</v>
      </c>
      <c r="T56">
        <f>VLOOKUP($A56,'2023'!$B$2:$I$128,MATCH('Step 1'!$L$1,'2023'!$B$1:$I$1,0),FALSE)</f>
        <v>1</v>
      </c>
      <c r="U56">
        <f>VLOOKUP($A56,'2024'!$B$2:$I$128,MATCH('Step 1'!$L$1,'2024'!$B$1:$I$1,0),FALSE)</f>
        <v>1</v>
      </c>
      <c r="V56">
        <f>VLOOKUP($A56,'Mortgage loans to total loans'!$A$2:$M$124,MATCH('Step 1'!V$2,'Mortgage loans to total loans'!$A$1:$M$1,0),FALSE)</f>
        <v>24.643411929662399</v>
      </c>
      <c r="W56">
        <f>VLOOKUP($A56,'Mortgage loans to total loans'!$A$2:$M$124,MATCH('Step 1'!W$2,'Mortgage loans to total loans'!$A$1:$M$1,0),FALSE)</f>
        <v>25.4484321972487</v>
      </c>
      <c r="X56">
        <f>VLOOKUP($A56,'Mortgage loans to total loans'!$A$2:$M$124,MATCH('Step 1'!X$2,'Mortgage loans to total loans'!$A$1:$M$1,0),FALSE)</f>
        <v>25.6576631617563</v>
      </c>
      <c r="Y56">
        <f>VLOOKUP($A56,'Mortgage loans to total loans'!$A$2:$M$124,MATCH('Step 1'!Y$2,'Mortgage loans to total loans'!$A$1:$M$1,0),FALSE)</f>
        <v>26.234624890796798</v>
      </c>
      <c r="Z56">
        <f>VLOOKUP($A56,'Mortgage loans to total loans'!$A$2:$M$124,MATCH('Step 1'!Z$2,'Mortgage loans to total loans'!$A$1:$M$1,0),FALSE)</f>
        <v>26.041142309624099</v>
      </c>
      <c r="AA56">
        <f>VLOOKUP($A56,'Mortgage loans to total loans'!$A$2:$M$124,MATCH('Step 1'!AA$2,'Mortgage loans to total loans'!$A$1:$M$1,0),FALSE)</f>
        <v>24.9712111129984</v>
      </c>
      <c r="AB56">
        <f>VLOOKUP($A56,'Mortgage loans to total loans'!$A$2:$M$124,MATCH('Step 1'!AB$2,'Mortgage loans to total loans'!$A$1:$M$1,0),FALSE)</f>
        <v>24.046793104098999</v>
      </c>
      <c r="AC56">
        <f>VLOOKUP($A56,'Mortgage loans to total loans'!$A$2:$M$124,MATCH('Step 1'!AC$2,'Mortgage loans to total loans'!$A$1:$M$1,0),FALSE)</f>
        <v>22.223872228158001</v>
      </c>
      <c r="AD56">
        <f>VLOOKUP($A56,'Mortgage loans to total loans'!$A$2:$M$124,MATCH('Step 1'!AD$2,'Mortgage loans to total loans'!$A$1:$M$1,0),FALSE)</f>
        <v>22.223872228158001</v>
      </c>
      <c r="AE56">
        <f>VLOOKUP($A56,'Mortgage loans to total loans'!$A$2:$M$124,MATCH('Step 1'!AE$2,'Mortgage loans to total loans'!$A$1:$M$1,0),FALSE)</f>
        <v>22.223872228158001</v>
      </c>
    </row>
    <row r="57" spans="1:31" x14ac:dyDescent="0.45">
      <c r="A57" s="9" t="s">
        <v>48</v>
      </c>
      <c r="B57">
        <f>VLOOKUP($A57,'2015'!$B$2:$I$128,MATCH('Step 1'!$B$1,'2015'!$B$1:$I$1,0),FALSE)</f>
        <v>17</v>
      </c>
      <c r="C57">
        <f>VLOOKUP($A57,'2016'!$B$2:$I$128,MATCH('Step 1'!$B$1,'2016'!$B$1:$I$1,0),FALSE)</f>
        <v>15</v>
      </c>
      <c r="D57">
        <f>VLOOKUP($A57,'2017'!$B$2:$I$128,MATCH('Step 1'!$B$1,'2017'!$B$1:$I$1,0),FALSE)</f>
        <v>17.399999999999999</v>
      </c>
      <c r="E57">
        <f>VLOOKUP($A57,'2018'!$B$2:$I$128,MATCH('Step 1'!$B$1,'2018'!$B$1:$I$1,0),FALSE)</f>
        <v>15.9</v>
      </c>
      <c r="F57">
        <f>VLOOKUP($A57,'2019'!$B$2:$I$128,MATCH('Step 1'!$B$1,'2019'!$B$1:$I$1,0),FALSE)</f>
        <v>17.100000000000001</v>
      </c>
      <c r="G57">
        <f>VLOOKUP($A57,'2020'!$B$2:$I$128,MATCH('Step 1'!$B$1,'2020'!$B$1:$I$1,0),FALSE)</f>
        <v>17</v>
      </c>
      <c r="H57">
        <f>VLOOKUP($A57,'2021'!$B$2:$I$128,MATCH('Step 1'!$B$1,'2021'!$B$1:$I$1,0),FALSE)</f>
        <v>17.3</v>
      </c>
      <c r="I57">
        <f>VLOOKUP($A57,'2022'!$B$2:$I$128,MATCH('Step 1'!$B$1,'2022'!$B$1:$I$1,0),FALSE)</f>
        <v>20.3</v>
      </c>
      <c r="J57">
        <f>VLOOKUP($A57,'2023'!$B$2:$I$128,MATCH('Step 1'!$B$1,'2023'!$B$1:$I$1,0),FALSE)</f>
        <v>25.3</v>
      </c>
      <c r="K57">
        <f>VLOOKUP($A57,'2024'!$B$2:$I$128,MATCH('Step 1'!$B$1,'2024'!$B$1:$I$1,0),FALSE)</f>
        <v>24</v>
      </c>
      <c r="L57">
        <f>VLOOKUP($A57,'2015'!$B$2:$I$128,MATCH('Step 1'!$L$1,'2015'!$B$1:$I$1,0),FALSE)</f>
        <v>0.5</v>
      </c>
      <c r="M57">
        <f>VLOOKUP($A57,'2016'!$B$2:$I$128,MATCH('Step 1'!$L$1,'2016'!$B$1:$I$1,0),FALSE)</f>
        <v>0.5</v>
      </c>
      <c r="N57">
        <f>VLOOKUP($A57,'2017'!$B$2:$I$128,MATCH('Step 1'!$L$1,'2017'!$B$1:$I$1,0),FALSE)</f>
        <v>0.5</v>
      </c>
      <c r="O57">
        <f>VLOOKUP($A57,'2018'!$B$2:$I$128,MATCH('Step 1'!$L$1,'2018'!$B$1:$I$1,0),FALSE)</f>
        <v>0.6</v>
      </c>
      <c r="P57">
        <f>VLOOKUP($A57,'2019'!$B$2:$I$128,MATCH('Step 1'!$L$1,'2019'!$B$1:$I$1,0),FALSE)</f>
        <v>0.7</v>
      </c>
      <c r="Q57">
        <f>VLOOKUP($A57,'2020'!$B$2:$I$128,MATCH('Step 1'!$L$1,'2020'!$B$1:$I$1,0),FALSE)</f>
        <v>0.8</v>
      </c>
      <c r="R57">
        <f>VLOOKUP($A57,'2021'!$B$2:$I$128,MATCH('Step 1'!$L$1,'2021'!$B$1:$I$1,0),FALSE)</f>
        <v>0.8</v>
      </c>
      <c r="S57">
        <f>VLOOKUP($A57,'2022'!$B$2:$I$128,MATCH('Step 1'!$L$1,'2022'!$B$1:$I$1,0),FALSE)</f>
        <v>0.6</v>
      </c>
      <c r="T57">
        <f>VLOOKUP($A57,'2023'!$B$2:$I$128,MATCH('Step 1'!$L$1,'2023'!$B$1:$I$1,0),FALSE)</f>
        <v>0.5</v>
      </c>
      <c r="U57">
        <f>VLOOKUP($A57,'2024'!$B$2:$I$128,MATCH('Step 1'!$L$1,'2024'!$B$1:$I$1,0),FALSE)</f>
        <v>0.5</v>
      </c>
      <c r="V57">
        <f>VLOOKUP($A57,'Mortgage loans to total loans'!$A$2:$M$124,MATCH('Step 1'!V$2,'Mortgage loans to total loans'!$A$1:$M$1,0),FALSE)</f>
        <v>6.8763900437112797</v>
      </c>
      <c r="W57">
        <f>VLOOKUP($A57,'Mortgage loans to total loans'!$A$2:$M$124,MATCH('Step 1'!W$2,'Mortgage loans to total loans'!$A$1:$M$1,0),FALSE)</f>
        <v>8.0472041906390501</v>
      </c>
      <c r="X57">
        <f>VLOOKUP($A57,'Mortgage loans to total loans'!$A$2:$M$124,MATCH('Step 1'!X$2,'Mortgage loans to total loans'!$A$1:$M$1,0),FALSE)</f>
        <v>8.8907103958839198</v>
      </c>
      <c r="Y57">
        <f>VLOOKUP($A57,'Mortgage loans to total loans'!$A$2:$M$124,MATCH('Step 1'!Y$2,'Mortgage loans to total loans'!$A$1:$M$1,0),FALSE)</f>
        <v>9.8092976087212893</v>
      </c>
      <c r="Z57">
        <f>VLOOKUP($A57,'Mortgage loans to total loans'!$A$2:$M$124,MATCH('Step 1'!Z$2,'Mortgage loans to total loans'!$A$1:$M$1,0),FALSE)</f>
        <v>11.0993337236429</v>
      </c>
      <c r="AA57">
        <f>VLOOKUP($A57,'Mortgage loans to total loans'!$A$2:$M$124,MATCH('Step 1'!AA$2,'Mortgage loans to total loans'!$A$1:$M$1,0),FALSE)</f>
        <v>11.690530124511699</v>
      </c>
      <c r="AB57">
        <f>VLOOKUP($A57,'Mortgage loans to total loans'!$A$2:$M$124,MATCH('Step 1'!AB$2,'Mortgage loans to total loans'!$A$1:$M$1,0),FALSE)</f>
        <v>14.7416877693895</v>
      </c>
      <c r="AC57">
        <f>VLOOKUP($A57,'Mortgage loans to total loans'!$A$2:$M$124,MATCH('Step 1'!AC$2,'Mortgage loans to total loans'!$A$1:$M$1,0),FALSE)</f>
        <v>14.7416877693895</v>
      </c>
      <c r="AD57">
        <f>VLOOKUP($A57,'Mortgage loans to total loans'!$A$2:$M$124,MATCH('Step 1'!AD$2,'Mortgage loans to total loans'!$A$1:$M$1,0),FALSE)</f>
        <v>11.8734608615416</v>
      </c>
      <c r="AE57">
        <f>VLOOKUP($A57,'Mortgage loans to total loans'!$A$2:$M$124,MATCH('Step 1'!AE$2,'Mortgage loans to total loans'!$A$1:$M$1,0),FALSE)</f>
        <v>11.8734608615416</v>
      </c>
    </row>
    <row r="58" spans="1:31" x14ac:dyDescent="0.45">
      <c r="A58" s="6" t="s">
        <v>133</v>
      </c>
      <c r="B58">
        <f>VLOOKUP($A58,'2015'!$B$2:$I$128,MATCH('Step 1'!$B$1,'2015'!$B$1:$I$1,0),FALSE)</f>
        <v>15.1</v>
      </c>
      <c r="C58">
        <f>VLOOKUP($A58,'2016'!$B$2:$I$128,MATCH('Step 1'!$B$1,'2016'!$B$1:$I$1,0),FALSE)</f>
        <v>14.3</v>
      </c>
      <c r="D58">
        <f>VLOOKUP($A58,'2017'!$B$2:$I$128,MATCH('Step 1'!$B$1,'2017'!$B$1:$I$1,0),FALSE)</f>
        <v>13.7</v>
      </c>
      <c r="E58">
        <f>VLOOKUP($A58,'2018'!$B$2:$I$128,MATCH('Step 1'!$B$1,'2018'!$B$1:$I$1,0),FALSE)</f>
        <v>12.8</v>
      </c>
      <c r="F58">
        <f>VLOOKUP($A58,'2019'!$B$2:$I$128,MATCH('Step 1'!$B$1,'2019'!$B$1:$I$1,0),FALSE)</f>
        <v>14.7</v>
      </c>
      <c r="G58">
        <f>VLOOKUP($A58,'2020'!$B$2:$I$128,MATCH('Step 1'!$B$1,'2020'!$B$1:$I$1,0),FALSE)</f>
        <v>13.8</v>
      </c>
      <c r="H58">
        <f>VLOOKUP($A58,'2021'!$B$2:$I$128,MATCH('Step 1'!$B$1,'2021'!$B$1:$I$1,0),FALSE)</f>
        <v>12.4</v>
      </c>
      <c r="I58">
        <f>VLOOKUP($A58,'2022'!$B$2:$I$128,MATCH('Step 1'!$B$1,'2022'!$B$1:$I$1,0),FALSE)</f>
        <v>13.8</v>
      </c>
      <c r="J58">
        <f>VLOOKUP($A58,'2023'!$B$2:$I$128,MATCH('Step 1'!$B$1,'2023'!$B$1:$I$1,0),FALSE)</f>
        <v>14.5</v>
      </c>
      <c r="K58">
        <f>VLOOKUP($A58,'2024'!$B$2:$I$128,MATCH('Step 1'!$B$1,'2024'!$B$1:$I$1,0),FALSE)</f>
        <v>14.9</v>
      </c>
      <c r="L58">
        <f>VLOOKUP($A58,'2015'!$B$2:$I$128,MATCH('Step 1'!$L$1,'2015'!$B$1:$I$1,0),FALSE)</f>
        <v>4.5999999999999996</v>
      </c>
      <c r="M58">
        <f>VLOOKUP($A58,'2016'!$B$2:$I$128,MATCH('Step 1'!$L$1,'2016'!$B$1:$I$1,0),FALSE)</f>
        <v>4.9000000000000004</v>
      </c>
      <c r="N58">
        <f>VLOOKUP($A58,'2017'!$B$2:$I$128,MATCH('Step 1'!$L$1,'2017'!$B$1:$I$1,0),FALSE)</f>
        <v>4.7</v>
      </c>
      <c r="O58">
        <f>VLOOKUP($A58,'2018'!$B$2:$I$128,MATCH('Step 1'!$L$1,'2018'!$B$1:$I$1,0),FALSE)</f>
        <v>5</v>
      </c>
      <c r="P58">
        <f>VLOOKUP($A58,'2019'!$B$2:$I$128,MATCH('Step 1'!$L$1,'2019'!$B$1:$I$1,0),FALSE)</f>
        <v>4.8</v>
      </c>
      <c r="Q58">
        <f>VLOOKUP($A58,'2020'!$B$2:$I$128,MATCH('Step 1'!$L$1,'2020'!$B$1:$I$1,0),FALSE)</f>
        <v>4.8</v>
      </c>
      <c r="R58">
        <f>VLOOKUP($A58,'2021'!$B$2:$I$128,MATCH('Step 1'!$L$1,'2021'!$B$1:$I$1,0),FALSE)</f>
        <v>5.3</v>
      </c>
      <c r="S58">
        <f>VLOOKUP($A58,'2022'!$B$2:$I$128,MATCH('Step 1'!$L$1,'2022'!$B$1:$I$1,0),FALSE)</f>
        <v>4.9000000000000004</v>
      </c>
      <c r="T58">
        <f>VLOOKUP($A58,'2023'!$B$2:$I$128,MATCH('Step 1'!$L$1,'2023'!$B$1:$I$1,0),FALSE)</f>
        <v>4.5</v>
      </c>
      <c r="U58">
        <f>VLOOKUP($A58,'2024'!$B$2:$I$128,MATCH('Step 1'!$L$1,'2024'!$B$1:$I$1,0),FALSE)</f>
        <v>4.0999999999999996</v>
      </c>
      <c r="V58">
        <f>VLOOKUP($A58,'Mortgage loans to total loans'!$A$2:$M$124,MATCH('Step 1'!V$2,'Mortgage loans to total loans'!$A$1:$M$1,0),FALSE)</f>
        <v>7.1032371928523599</v>
      </c>
      <c r="W58">
        <f>VLOOKUP($A58,'Mortgage loans to total loans'!$A$2:$M$124,MATCH('Step 1'!W$2,'Mortgage loans to total loans'!$A$1:$M$1,0),FALSE)</f>
        <v>7.46606762725325</v>
      </c>
      <c r="X58">
        <f>VLOOKUP($A58,'Mortgage loans to total loans'!$A$2:$M$124,MATCH('Step 1'!X$2,'Mortgage loans to total loans'!$A$1:$M$1,0),FALSE)</f>
        <v>8.3336404892918896</v>
      </c>
      <c r="Y58">
        <f>VLOOKUP($A58,'Mortgage loans to total loans'!$A$2:$M$124,MATCH('Step 1'!Y$2,'Mortgage loans to total loans'!$A$1:$M$1,0),FALSE)</f>
        <v>9.1928048555819295</v>
      </c>
      <c r="Z58">
        <f>VLOOKUP($A58,'Mortgage loans to total loans'!$A$2:$M$124,MATCH('Step 1'!Z$2,'Mortgage loans to total loans'!$A$1:$M$1,0),FALSE)</f>
        <v>12.1529156475088</v>
      </c>
      <c r="AA58">
        <f>VLOOKUP($A58,'Mortgage loans to total loans'!$A$2:$M$124,MATCH('Step 1'!AA$2,'Mortgage loans to total loans'!$A$1:$M$1,0),FALSE)</f>
        <v>17.1686544804977</v>
      </c>
      <c r="AB58">
        <f>VLOOKUP($A58,'Mortgage loans to total loans'!$A$2:$M$124,MATCH('Step 1'!AB$2,'Mortgage loans to total loans'!$A$1:$M$1,0),FALSE)</f>
        <v>20.984163317653401</v>
      </c>
      <c r="AC58">
        <f>VLOOKUP($A58,'Mortgage loans to total loans'!$A$2:$M$124,MATCH('Step 1'!AC$2,'Mortgage loans to total loans'!$A$1:$M$1,0),FALSE)</f>
        <v>22.9186734355056</v>
      </c>
      <c r="AD58">
        <f>VLOOKUP($A58,'Mortgage loans to total loans'!$A$2:$M$124,MATCH('Step 1'!AD$2,'Mortgage loans to total loans'!$A$1:$M$1,0),FALSE)</f>
        <v>23.0213575926321</v>
      </c>
      <c r="AE58">
        <f>VLOOKUP($A58,'Mortgage loans to total loans'!$A$2:$M$124,MATCH('Step 1'!AE$2,'Mortgage loans to total loans'!$A$1:$M$1,0),FALSE)</f>
        <v>23.0213575926321</v>
      </c>
    </row>
    <row r="59" spans="1:31" x14ac:dyDescent="0.45">
      <c r="A59" s="6" t="s">
        <v>85</v>
      </c>
      <c r="B59">
        <f>VLOOKUP($A59,'2015'!$B$2:$I$128,MATCH('Step 1'!$B$1,'2015'!$B$1:$I$1,0),FALSE)</f>
        <v>16.600000000000001</v>
      </c>
      <c r="C59">
        <f>VLOOKUP($A59,'2016'!$B$2:$I$128,MATCH('Step 1'!$B$1,'2016'!$B$1:$I$1,0),FALSE)</f>
        <v>15.8</v>
      </c>
      <c r="D59">
        <f>VLOOKUP($A59,'2017'!$B$2:$I$128,MATCH('Step 1'!$B$1,'2017'!$B$1:$I$1,0),FALSE)</f>
        <v>17.8</v>
      </c>
      <c r="E59">
        <f>VLOOKUP($A59,'2018'!$B$2:$I$128,MATCH('Step 1'!$B$1,'2018'!$B$1:$I$1,0),FALSE)</f>
        <v>18.100000000000001</v>
      </c>
      <c r="F59">
        <f>VLOOKUP($A59,'2019'!$B$2:$I$128,MATCH('Step 1'!$B$1,'2019'!$B$1:$I$1,0),FALSE)</f>
        <v>18.5</v>
      </c>
      <c r="G59">
        <f>VLOOKUP($A59,'2020'!$B$2:$I$128,MATCH('Step 1'!$B$1,'2020'!$B$1:$I$1,0),FALSE)</f>
        <v>19.600000000000001</v>
      </c>
      <c r="H59">
        <f>VLOOKUP($A59,'2021'!$B$2:$I$128,MATCH('Step 1'!$B$1,'2021'!$B$1:$I$1,0),FALSE)</f>
        <v>22</v>
      </c>
      <c r="I59">
        <f>VLOOKUP($A59,'2022'!$B$2:$I$128,MATCH('Step 1'!$B$1,'2022'!$B$1:$I$1,0),FALSE)</f>
        <v>23.4</v>
      </c>
      <c r="J59">
        <f>VLOOKUP($A59,'2023'!$B$2:$I$128,MATCH('Step 1'!$B$1,'2023'!$B$1:$I$1,0),FALSE)</f>
        <v>26</v>
      </c>
      <c r="K59">
        <f>VLOOKUP($A59,'2024'!$B$2:$I$128,MATCH('Step 1'!$B$1,'2024'!$B$1:$I$1,0),FALSE)</f>
        <v>30.3</v>
      </c>
      <c r="L59">
        <f>VLOOKUP($A59,'2015'!$B$2:$I$128,MATCH('Step 1'!$L$1,'2015'!$B$1:$I$1,0),FALSE)</f>
        <v>1.7</v>
      </c>
      <c r="M59">
        <f>VLOOKUP($A59,'2016'!$B$2:$I$128,MATCH('Step 1'!$L$1,'2016'!$B$1:$I$1,0),FALSE)</f>
        <v>1.7</v>
      </c>
      <c r="N59">
        <f>VLOOKUP($A59,'2017'!$B$2:$I$128,MATCH('Step 1'!$L$1,'2017'!$B$1:$I$1,0),FALSE)</f>
        <v>1.6</v>
      </c>
      <c r="O59">
        <f>VLOOKUP($A59,'2018'!$B$2:$I$128,MATCH('Step 1'!$L$1,'2018'!$B$1:$I$1,0),FALSE)</f>
        <v>1.7</v>
      </c>
      <c r="P59">
        <f>VLOOKUP($A59,'2019'!$B$2:$I$128,MATCH('Step 1'!$L$1,'2019'!$B$1:$I$1,0),FALSE)</f>
        <v>1.6</v>
      </c>
      <c r="Q59">
        <f>VLOOKUP($A59,'2020'!$B$2:$I$128,MATCH('Step 1'!$L$1,'2020'!$B$1:$I$1,0),FALSE)</f>
        <v>1.7</v>
      </c>
      <c r="R59">
        <f>VLOOKUP($A59,'2021'!$B$2:$I$128,MATCH('Step 1'!$L$1,'2021'!$B$1:$I$1,0),FALSE)</f>
        <v>1.5</v>
      </c>
      <c r="S59">
        <f>VLOOKUP($A59,'2022'!$B$2:$I$128,MATCH('Step 1'!$L$1,'2022'!$B$1:$I$1,0),FALSE)</f>
        <v>1.6</v>
      </c>
      <c r="T59">
        <f>VLOOKUP($A59,'2023'!$B$2:$I$128,MATCH('Step 1'!$L$1,'2023'!$B$1:$I$1,0),FALSE)</f>
        <v>1.3</v>
      </c>
      <c r="U59">
        <f>VLOOKUP($A59,'2024'!$B$2:$I$128,MATCH('Step 1'!$L$1,'2024'!$B$1:$I$1,0),FALSE)</f>
        <v>0.9</v>
      </c>
      <c r="V59">
        <f>VLOOKUP($A59,'Mortgage loans to total loans'!$A$2:$M$124,MATCH('Step 1'!V$2,'Mortgage loans to total loans'!$A$1:$M$1,0),FALSE)</f>
        <v>39.464335576850502</v>
      </c>
      <c r="W59">
        <f>VLOOKUP($A59,'Mortgage loans to total loans'!$A$2:$M$124,MATCH('Step 1'!W$2,'Mortgage loans to total loans'!$A$1:$M$1,0),FALSE)</f>
        <v>41.391941560419198</v>
      </c>
      <c r="X59">
        <f>VLOOKUP($A59,'Mortgage loans to total loans'!$A$2:$M$124,MATCH('Step 1'!X$2,'Mortgage loans to total loans'!$A$1:$M$1,0),FALSE)</f>
        <v>41.973911844333102</v>
      </c>
      <c r="Y59">
        <f>VLOOKUP($A59,'Mortgage loans to total loans'!$A$2:$M$124,MATCH('Step 1'!Y$2,'Mortgage loans to total loans'!$A$1:$M$1,0),FALSE)</f>
        <v>43.916223195497999</v>
      </c>
      <c r="Z59">
        <f>VLOOKUP($A59,'Mortgage loans to total loans'!$A$2:$M$124,MATCH('Step 1'!Z$2,'Mortgage loans to total loans'!$A$1:$M$1,0),FALSE)</f>
        <v>46.455501995299898</v>
      </c>
      <c r="AA59">
        <f>VLOOKUP($A59,'Mortgage loans to total loans'!$A$2:$M$124,MATCH('Step 1'!AA$2,'Mortgage loans to total loans'!$A$1:$M$1,0),FALSE)</f>
        <v>47.453681207137599</v>
      </c>
      <c r="AB59">
        <f>VLOOKUP($A59,'Mortgage loans to total loans'!$A$2:$M$124,MATCH('Step 1'!AB$2,'Mortgage loans to total loans'!$A$1:$M$1,0),FALSE)</f>
        <v>48.572482653126102</v>
      </c>
      <c r="AC59">
        <f>VLOOKUP($A59,'Mortgage loans to total loans'!$A$2:$M$124,MATCH('Step 1'!AC$2,'Mortgage loans to total loans'!$A$1:$M$1,0),FALSE)</f>
        <v>49.919937839596003</v>
      </c>
      <c r="AD59">
        <f>VLOOKUP($A59,'Mortgage loans to total loans'!$A$2:$M$124,MATCH('Step 1'!AD$2,'Mortgage loans to total loans'!$A$1:$M$1,0),FALSE)</f>
        <v>50.852541104275197</v>
      </c>
      <c r="AE59">
        <f>VLOOKUP($A59,'Mortgage loans to total loans'!$A$2:$M$124,MATCH('Step 1'!AE$2,'Mortgage loans to total loans'!$A$1:$M$1,0),FALSE)</f>
        <v>50.852541104275197</v>
      </c>
    </row>
    <row r="60" spans="1:31" x14ac:dyDescent="0.45">
      <c r="A60" s="6" t="s">
        <v>73</v>
      </c>
      <c r="B60">
        <f>VLOOKUP($A60,'2015'!$B$2:$I$128,MATCH('Step 1'!$B$1,'2015'!$B$1:$I$1,0),FALSE)</f>
        <v>28.3</v>
      </c>
      <c r="C60">
        <f>VLOOKUP($A60,'2016'!$B$2:$I$128,MATCH('Step 1'!$B$1,'2016'!$B$1:$I$1,0),FALSE)</f>
        <v>25.9</v>
      </c>
      <c r="D60">
        <f>VLOOKUP($A60,'2017'!$B$2:$I$128,MATCH('Step 1'!$B$1,'2017'!$B$1:$I$1,0),FALSE)</f>
        <v>23.8</v>
      </c>
      <c r="E60">
        <f>VLOOKUP($A60,'2018'!$B$2:$I$128,MATCH('Step 1'!$B$1,'2018'!$B$1:$I$1,0),FALSE)</f>
        <v>24.1</v>
      </c>
      <c r="F60">
        <f>VLOOKUP($A60,'2019'!$B$2:$I$128,MATCH('Step 1'!$B$1,'2019'!$B$1:$I$1,0),FALSE)</f>
        <v>26.6</v>
      </c>
      <c r="G60">
        <f>VLOOKUP($A60,'2020'!$B$2:$I$128,MATCH('Step 1'!$B$1,'2020'!$B$1:$I$1,0),FALSE)</f>
        <v>26.1</v>
      </c>
      <c r="H60">
        <f>VLOOKUP($A60,'2021'!$B$2:$I$128,MATCH('Step 1'!$B$1,'2021'!$B$1:$I$1,0),FALSE)</f>
        <v>26.3</v>
      </c>
      <c r="I60">
        <f>VLOOKUP($A60,'2022'!$B$2:$I$128,MATCH('Step 1'!$B$1,'2022'!$B$1:$I$1,0),FALSE)</f>
        <v>28.5</v>
      </c>
      <c r="J60">
        <f>VLOOKUP($A60,'2023'!$B$2:$I$128,MATCH('Step 1'!$B$1,'2023'!$B$1:$I$1,0),FALSE)</f>
        <v>28.1</v>
      </c>
      <c r="K60">
        <f>VLOOKUP($A60,'2024'!$B$2:$I$128,MATCH('Step 1'!$B$1,'2024'!$B$1:$I$1,0),FALSE)</f>
        <v>27.1</v>
      </c>
      <c r="L60">
        <f>VLOOKUP($A60,'2015'!$B$2:$I$128,MATCH('Step 1'!$L$1,'2015'!$B$1:$I$1,0),FALSE)</f>
        <v>1.3</v>
      </c>
      <c r="M60">
        <f>VLOOKUP($A60,'2016'!$B$2:$I$128,MATCH('Step 1'!$L$1,'2016'!$B$1:$I$1,0),FALSE)</f>
        <v>1.4</v>
      </c>
      <c r="N60">
        <f>VLOOKUP($A60,'2017'!$B$2:$I$128,MATCH('Step 1'!$L$1,'2017'!$B$1:$I$1,0),FALSE)</f>
        <v>1.7</v>
      </c>
      <c r="O60">
        <f>VLOOKUP($A60,'2018'!$B$2:$I$128,MATCH('Step 1'!$L$1,'2018'!$B$1:$I$1,0),FALSE)</f>
        <v>1.7</v>
      </c>
      <c r="P60">
        <f>VLOOKUP($A60,'2019'!$B$2:$I$128,MATCH('Step 1'!$L$1,'2019'!$B$1:$I$1,0),FALSE)</f>
        <v>1.4</v>
      </c>
      <c r="Q60">
        <f>VLOOKUP($A60,'2020'!$B$2:$I$128,MATCH('Step 1'!$L$1,'2020'!$B$1:$I$1,0),FALSE)</f>
        <v>1.4</v>
      </c>
      <c r="R60">
        <f>VLOOKUP($A60,'2021'!$B$2:$I$128,MATCH('Step 1'!$L$1,'2021'!$B$1:$I$1,0),FALSE)</f>
        <v>1.4</v>
      </c>
      <c r="S60">
        <f>VLOOKUP($A60,'2022'!$B$2:$I$128,MATCH('Step 1'!$L$1,'2022'!$B$1:$I$1,0),FALSE)</f>
        <v>1.4</v>
      </c>
      <c r="T60">
        <f>VLOOKUP($A60,'2023'!$B$2:$I$128,MATCH('Step 1'!$L$1,'2023'!$B$1:$I$1,0),FALSE)</f>
        <v>1.3</v>
      </c>
      <c r="U60">
        <f>VLOOKUP($A60,'2024'!$B$2:$I$128,MATCH('Step 1'!$L$1,'2024'!$B$1:$I$1,0),FALSE)</f>
        <v>1.3</v>
      </c>
      <c r="V60">
        <f>VLOOKUP($A60,'Mortgage loans to total loans'!$A$2:$M$124,MATCH('Step 1'!V$2,'Mortgage loans to total loans'!$A$1:$M$1,0),FALSE)</f>
        <v>0</v>
      </c>
      <c r="W60">
        <f>VLOOKUP($A60,'Mortgage loans to total loans'!$A$2:$M$124,MATCH('Step 1'!W$2,'Mortgage loans to total loans'!$A$1:$M$1,0),FALSE)</f>
        <v>0</v>
      </c>
      <c r="X60">
        <f>VLOOKUP($A60,'Mortgage loans to total loans'!$A$2:$M$124,MATCH('Step 1'!X$2,'Mortgage loans to total loans'!$A$1:$M$1,0),FALSE)</f>
        <v>0</v>
      </c>
      <c r="Y60">
        <f>VLOOKUP($A60,'Mortgage loans to total loans'!$A$2:$M$124,MATCH('Step 1'!Y$2,'Mortgage loans to total loans'!$A$1:$M$1,0),FALSE)</f>
        <v>16.897643566906002</v>
      </c>
      <c r="Z60">
        <f>VLOOKUP($A60,'Mortgage loans to total loans'!$A$2:$M$124,MATCH('Step 1'!Z$2,'Mortgage loans to total loans'!$A$1:$M$1,0),FALSE)</f>
        <v>16.991968370172501</v>
      </c>
      <c r="AA60">
        <f>VLOOKUP($A60,'Mortgage loans to total loans'!$A$2:$M$124,MATCH('Step 1'!AA$2,'Mortgage loans to total loans'!$A$1:$M$1,0),FALSE)</f>
        <v>16.55428053576</v>
      </c>
      <c r="AB60">
        <f>VLOOKUP($A60,'Mortgage loans to total loans'!$A$2:$M$124,MATCH('Step 1'!AB$2,'Mortgage loans to total loans'!$A$1:$M$1,0),FALSE)</f>
        <v>16.307290065844501</v>
      </c>
      <c r="AC60">
        <f>VLOOKUP($A60,'Mortgage loans to total loans'!$A$2:$M$124,MATCH('Step 1'!AC$2,'Mortgage loans to total loans'!$A$1:$M$1,0),FALSE)</f>
        <v>16.8858314070538</v>
      </c>
      <c r="AD60">
        <f>VLOOKUP($A60,'Mortgage loans to total loans'!$A$2:$M$124,MATCH('Step 1'!AD$2,'Mortgage loans to total loans'!$A$1:$M$1,0),FALSE)</f>
        <v>16.338803404007301</v>
      </c>
      <c r="AE60">
        <f>VLOOKUP($A60,'Mortgage loans to total loans'!$A$2:$M$124,MATCH('Step 1'!AE$2,'Mortgage loans to total loans'!$A$1:$M$1,0),FALSE)</f>
        <v>16.338803404007301</v>
      </c>
    </row>
    <row r="61" spans="1:31" x14ac:dyDescent="0.45">
      <c r="A61" s="9" t="s">
        <v>132</v>
      </c>
      <c r="B61">
        <f>VLOOKUP($A61,'2015'!$B$2:$I$128,MATCH('Step 1'!$B$1,'2015'!$B$1:$I$1,0),FALSE)</f>
        <v>10.4</v>
      </c>
      <c r="C61">
        <f>VLOOKUP($A61,'2016'!$B$2:$I$128,MATCH('Step 1'!$B$1,'2016'!$B$1:$I$1,0),FALSE)</f>
        <v>10.3</v>
      </c>
      <c r="D61">
        <f>VLOOKUP($A61,'2017'!$B$2:$I$128,MATCH('Step 1'!$B$1,'2017'!$B$1:$I$1,0),FALSE)</f>
        <v>10.5</v>
      </c>
      <c r="E61">
        <f>VLOOKUP($A61,'2018'!$B$2:$I$128,MATCH('Step 1'!$B$1,'2018'!$B$1:$I$1,0),FALSE)</f>
        <v>9.8000000000000007</v>
      </c>
      <c r="F61">
        <f>VLOOKUP($A61,'2019'!$B$2:$I$128,MATCH('Step 1'!$B$1,'2019'!$B$1:$I$1,0),FALSE)</f>
        <v>10.5</v>
      </c>
      <c r="G61">
        <f>VLOOKUP($A61,'2020'!$B$2:$I$128,MATCH('Step 1'!$B$1,'2020'!$B$1:$I$1,0),FALSE)</f>
        <v>10.1</v>
      </c>
      <c r="H61">
        <f>VLOOKUP($A61,'2021'!$B$2:$I$128,MATCH('Step 1'!$B$1,'2021'!$B$1:$I$1,0),FALSE)</f>
        <v>12</v>
      </c>
      <c r="I61">
        <f>VLOOKUP($A61,'2022'!$B$2:$I$128,MATCH('Step 1'!$B$1,'2022'!$B$1:$I$1,0),FALSE)</f>
        <v>9.1999999999999993</v>
      </c>
      <c r="J61">
        <f>VLOOKUP($A61,'2023'!$B$2:$I$128,MATCH('Step 1'!$B$1,'2023'!$B$1:$I$1,0),FALSE)</f>
        <v>10.1</v>
      </c>
      <c r="K61">
        <f>VLOOKUP($A61,'2024'!$B$2:$I$128,MATCH('Step 1'!$B$1,'2024'!$B$1:$I$1,0),FALSE)</f>
        <v>9.6999999999999993</v>
      </c>
      <c r="L61">
        <f>VLOOKUP($A61,'2015'!$B$2:$I$128,MATCH('Step 1'!$L$1,'2015'!$B$1:$I$1,0),FALSE)</f>
        <v>2.9</v>
      </c>
      <c r="M61">
        <f>VLOOKUP($A61,'2016'!$B$2:$I$128,MATCH('Step 1'!$L$1,'2016'!$B$1:$I$1,0),FALSE)</f>
        <v>2.7</v>
      </c>
      <c r="N61">
        <f>VLOOKUP($A61,'2017'!$B$2:$I$128,MATCH('Step 1'!$L$1,'2017'!$B$1:$I$1,0),FALSE)</f>
        <v>2.4</v>
      </c>
      <c r="O61">
        <f>VLOOKUP($A61,'2018'!$B$2:$I$128,MATCH('Step 1'!$L$1,'2018'!$B$1:$I$1,0),FALSE)</f>
        <v>2.4</v>
      </c>
      <c r="P61">
        <f>VLOOKUP($A61,'2019'!$B$2:$I$128,MATCH('Step 1'!$L$1,'2019'!$B$1:$I$1,0),FALSE)</f>
        <v>2</v>
      </c>
      <c r="Q61">
        <f>VLOOKUP($A61,'2020'!$B$2:$I$128,MATCH('Step 1'!$L$1,'2020'!$B$1:$I$1,0),FALSE)</f>
        <v>2.1</v>
      </c>
      <c r="R61">
        <f>VLOOKUP($A61,'2021'!$B$2:$I$128,MATCH('Step 1'!$L$1,'2021'!$B$1:$I$1,0),FALSE)</f>
        <v>2.2000000000000002</v>
      </c>
      <c r="S61">
        <f>VLOOKUP($A61,'2022'!$B$2:$I$128,MATCH('Step 1'!$L$1,'2022'!$B$1:$I$1,0),FALSE)</f>
        <v>2.9</v>
      </c>
      <c r="T61">
        <f>VLOOKUP($A61,'2023'!$B$2:$I$128,MATCH('Step 1'!$L$1,'2023'!$B$1:$I$1,0),FALSE)</f>
        <v>2.8</v>
      </c>
      <c r="U61">
        <f>VLOOKUP($A61,'2024'!$B$2:$I$128,MATCH('Step 1'!$L$1,'2024'!$B$1:$I$1,0),FALSE)</f>
        <v>2.4</v>
      </c>
      <c r="V61">
        <f>VLOOKUP($A61,'Mortgage loans to total loans'!$A$2:$M$124,MATCH('Step 1'!V$2,'Mortgage loans to total loans'!$A$1:$M$1,0),FALSE)</f>
        <v>24.804778590254099</v>
      </c>
      <c r="W61">
        <f>VLOOKUP($A61,'Mortgage loans to total loans'!$A$2:$M$124,MATCH('Step 1'!W$2,'Mortgage loans to total loans'!$A$1:$M$1,0),FALSE)</f>
        <v>24.833978875404298</v>
      </c>
      <c r="X61">
        <f>VLOOKUP($A61,'Mortgage loans to total loans'!$A$2:$M$124,MATCH('Step 1'!X$2,'Mortgage loans to total loans'!$A$1:$M$1,0),FALSE)</f>
        <v>24.966917969740699</v>
      </c>
      <c r="Y61">
        <f>VLOOKUP($A61,'Mortgage loans to total loans'!$A$2:$M$124,MATCH('Step 1'!Y$2,'Mortgage loans to total loans'!$A$1:$M$1,0),FALSE)</f>
        <v>24.022094916229101</v>
      </c>
      <c r="Z61">
        <f>VLOOKUP($A61,'Mortgage loans to total loans'!$A$2:$M$124,MATCH('Step 1'!Z$2,'Mortgage loans to total loans'!$A$1:$M$1,0),FALSE)</f>
        <v>24.196662238265201</v>
      </c>
      <c r="AA61">
        <f>VLOOKUP($A61,'Mortgage loans to total loans'!$A$2:$M$124,MATCH('Step 1'!AA$2,'Mortgage loans to total loans'!$A$1:$M$1,0),FALSE)</f>
        <v>23.632153762458898</v>
      </c>
      <c r="AB61">
        <f>VLOOKUP($A61,'Mortgage loans to total loans'!$A$2:$M$124,MATCH('Step 1'!AB$2,'Mortgage loans to total loans'!$A$1:$M$1,0),FALSE)</f>
        <v>24.3219706127466</v>
      </c>
      <c r="AC61">
        <f>VLOOKUP($A61,'Mortgage loans to total loans'!$A$2:$M$124,MATCH('Step 1'!AC$2,'Mortgage loans to total loans'!$A$1:$M$1,0),FALSE)</f>
        <v>24.3219706127466</v>
      </c>
      <c r="AD61">
        <f>VLOOKUP($A61,'Mortgage loans to total loans'!$A$2:$M$124,MATCH('Step 1'!AD$2,'Mortgage loans to total loans'!$A$1:$M$1,0),FALSE)</f>
        <v>24.3219706127466</v>
      </c>
      <c r="AE61">
        <f>VLOOKUP($A61,'Mortgage loans to total loans'!$A$2:$M$124,MATCH('Step 1'!AE$2,'Mortgage loans to total loans'!$A$1:$M$1,0),FALSE)</f>
        <v>24.3219706127466</v>
      </c>
    </row>
    <row r="62" spans="1:31" x14ac:dyDescent="0.45">
      <c r="A62" s="6" t="s">
        <v>53</v>
      </c>
      <c r="B62">
        <f>VLOOKUP($A62,'2015'!$B$2:$I$128,MATCH('Step 1'!$B$1,'2015'!$B$1:$I$1,0),FALSE)</f>
        <v>45</v>
      </c>
      <c r="C62">
        <f>VLOOKUP($A62,'2016'!$B$2:$I$128,MATCH('Step 1'!$B$1,'2016'!$B$1:$I$1,0),FALSE)</f>
        <v>45.6</v>
      </c>
      <c r="D62">
        <f>VLOOKUP($A62,'2017'!$B$2:$I$128,MATCH('Step 1'!$B$1,'2017'!$B$1:$I$1,0),FALSE)</f>
        <v>49.1</v>
      </c>
      <c r="E62">
        <f>VLOOKUP($A62,'2018'!$B$2:$I$128,MATCH('Step 1'!$B$1,'2018'!$B$1:$I$1,0),FALSE)</f>
        <v>55.7</v>
      </c>
      <c r="F62">
        <f>VLOOKUP($A62,'2019'!$B$2:$I$128,MATCH('Step 1'!$B$1,'2019'!$B$1:$I$1,0),FALSE)</f>
        <v>73.7</v>
      </c>
      <c r="G62">
        <f>VLOOKUP($A62,'2020'!$B$2:$I$128,MATCH('Step 1'!$B$1,'2020'!$B$1:$I$1,0),FALSE)</f>
        <v>67.3</v>
      </c>
      <c r="H62">
        <f>VLOOKUP($A62,'2021'!$B$2:$I$128,MATCH('Step 1'!$B$1,'2021'!$B$1:$I$1,0),FALSE)</f>
        <v>95.1</v>
      </c>
      <c r="I62">
        <f>VLOOKUP($A62,'2022'!$B$2:$I$128,MATCH('Step 1'!$B$1,'2022'!$B$1:$I$1,0),FALSE)</f>
        <v>124.4</v>
      </c>
      <c r="J62">
        <f>VLOOKUP($A62,'2023'!$B$2:$I$128,MATCH('Step 1'!$B$1,'2023'!$B$1:$I$1,0),FALSE)</f>
        <v>115.1</v>
      </c>
      <c r="K62">
        <f>VLOOKUP($A62,'2024'!$B$2:$I$128,MATCH('Step 1'!$B$1,'2024'!$B$1:$I$1,0),FALSE)</f>
        <v>83.3</v>
      </c>
      <c r="L62">
        <f>VLOOKUP($A62,'2015'!$B$2:$I$128,MATCH('Step 1'!$L$1,'2015'!$B$1:$I$1,0),FALSE)</f>
        <v>0.9</v>
      </c>
      <c r="M62">
        <f>VLOOKUP($A62,'2016'!$B$2:$I$128,MATCH('Step 1'!$L$1,'2016'!$B$1:$I$1,0),FALSE)</f>
        <v>0.9</v>
      </c>
      <c r="N62">
        <f>VLOOKUP($A62,'2017'!$B$2:$I$128,MATCH('Step 1'!$L$1,'2017'!$B$1:$I$1,0),FALSE)</f>
        <v>1.2</v>
      </c>
      <c r="O62">
        <f>VLOOKUP($A62,'2018'!$B$2:$I$128,MATCH('Step 1'!$L$1,'2018'!$B$1:$I$1,0),FALSE)</f>
        <v>1</v>
      </c>
      <c r="P62">
        <f>VLOOKUP($A62,'2019'!$B$2:$I$128,MATCH('Step 1'!$L$1,'2019'!$B$1:$I$1,0),FALSE)</f>
        <v>0.8</v>
      </c>
      <c r="Q62">
        <f>VLOOKUP($A62,'2020'!$B$2:$I$128,MATCH('Step 1'!$L$1,'2020'!$B$1:$I$1,0),FALSE)</f>
        <v>0.8</v>
      </c>
      <c r="R62">
        <f>VLOOKUP($A62,'2021'!$B$2:$I$128,MATCH('Step 1'!$L$1,'2021'!$B$1:$I$1,0),FALSE)</f>
        <v>0.6</v>
      </c>
      <c r="S62">
        <f>VLOOKUP($A62,'2022'!$B$2:$I$128,MATCH('Step 1'!$L$1,'2022'!$B$1:$I$1,0),FALSE)</f>
        <v>0.5</v>
      </c>
      <c r="T62">
        <f>VLOOKUP($A62,'2023'!$B$2:$I$128,MATCH('Step 1'!$L$1,'2023'!$B$1:$I$1,0),FALSE)</f>
        <v>0.5</v>
      </c>
      <c r="U62">
        <f>VLOOKUP($A62,'2024'!$B$2:$I$128,MATCH('Step 1'!$L$1,'2024'!$B$1:$I$1,0),FALSE)</f>
        <v>0.7</v>
      </c>
      <c r="V62">
        <f>VLOOKUP($A62,'Mortgage loans to total loans'!$A$2:$M$124,MATCH('Step 1'!V$2,'Mortgage loans to total loans'!$A$1:$M$1,0),FALSE)</f>
        <v>18.555510051138398</v>
      </c>
      <c r="W62">
        <f>VLOOKUP($A62,'Mortgage loans to total loans'!$A$2:$M$124,MATCH('Step 1'!W$2,'Mortgage loans to total loans'!$A$1:$M$1,0),FALSE)</f>
        <v>17.975416372857602</v>
      </c>
      <c r="X62">
        <f>VLOOKUP($A62,'Mortgage loans to total loans'!$A$2:$M$124,MATCH('Step 1'!X$2,'Mortgage loans to total loans'!$A$1:$M$1,0),FALSE)</f>
        <v>17.666453278549</v>
      </c>
      <c r="Y62">
        <f>VLOOKUP($A62,'Mortgage loans to total loans'!$A$2:$M$124,MATCH('Step 1'!Y$2,'Mortgage loans to total loans'!$A$1:$M$1,0),FALSE)</f>
        <v>17.196979931713798</v>
      </c>
      <c r="Z62">
        <f>VLOOKUP($A62,'Mortgage loans to total loans'!$A$2:$M$124,MATCH('Step 1'!Z$2,'Mortgage loans to total loans'!$A$1:$M$1,0),FALSE)</f>
        <v>16.982740179411699</v>
      </c>
      <c r="AA62">
        <f>VLOOKUP($A62,'Mortgage loans to total loans'!$A$2:$M$124,MATCH('Step 1'!AA$2,'Mortgage loans to total loans'!$A$1:$M$1,0),FALSE)</f>
        <v>16.2083642315236</v>
      </c>
      <c r="AB62">
        <f>VLOOKUP($A62,'Mortgage loans to total loans'!$A$2:$M$124,MATCH('Step 1'!AB$2,'Mortgage loans to total loans'!$A$1:$M$1,0),FALSE)</f>
        <v>15.387778818837299</v>
      </c>
      <c r="AC62">
        <f>VLOOKUP($A62,'Mortgage loans to total loans'!$A$2:$M$124,MATCH('Step 1'!AC$2,'Mortgage loans to total loans'!$A$1:$M$1,0),FALSE)</f>
        <v>16.0512625711489</v>
      </c>
      <c r="AD62">
        <f>VLOOKUP($A62,'Mortgage loans to total loans'!$A$2:$M$124,MATCH('Step 1'!AD$2,'Mortgage loans to total loans'!$A$1:$M$1,0),FALSE)</f>
        <v>16.0512625711489</v>
      </c>
      <c r="AE62">
        <f>VLOOKUP($A62,'Mortgage loans to total loans'!$A$2:$M$124,MATCH('Step 1'!AE$2,'Mortgage loans to total loans'!$A$1:$M$1,0),FALSE)</f>
        <v>16.0512625711489</v>
      </c>
    </row>
    <row r="63" spans="1:31" x14ac:dyDescent="0.45">
      <c r="A63" s="6" t="s">
        <v>89</v>
      </c>
      <c r="B63">
        <f>VLOOKUP($A63,'2015'!$B$2:$I$128,MATCH('Step 1'!$B$1,'2015'!$B$1:$I$1,0),FALSE)</f>
        <v>24.8</v>
      </c>
      <c r="C63">
        <f>VLOOKUP($A63,'2016'!$B$2:$I$128,MATCH('Step 1'!$B$1,'2016'!$B$1:$I$1,0),FALSE)</f>
        <v>22.3</v>
      </c>
      <c r="D63">
        <f>VLOOKUP($A63,'2017'!$B$2:$I$128,MATCH('Step 1'!$B$1,'2017'!$B$1:$I$1,0),FALSE)</f>
        <v>22.8</v>
      </c>
      <c r="E63">
        <f>VLOOKUP($A63,'2018'!$B$2:$I$128,MATCH('Step 1'!$B$1,'2018'!$B$1:$I$1,0),FALSE)</f>
        <v>21.4</v>
      </c>
      <c r="F63">
        <f>VLOOKUP($A63,'2019'!$B$2:$I$128,MATCH('Step 1'!$B$1,'2019'!$B$1:$I$1,0),FALSE)</f>
        <v>22.8</v>
      </c>
      <c r="G63">
        <f>VLOOKUP($A63,'2020'!$B$2:$I$128,MATCH('Step 1'!$B$1,'2020'!$B$1:$I$1,0),FALSE)</f>
        <v>21.6</v>
      </c>
      <c r="H63">
        <f>VLOOKUP($A63,'2021'!$B$2:$I$128,MATCH('Step 1'!$B$1,'2021'!$B$1:$I$1,0),FALSE)</f>
        <v>22.3</v>
      </c>
      <c r="I63">
        <f>VLOOKUP($A63,'2022'!$B$2:$I$128,MATCH('Step 1'!$B$1,'2022'!$B$1:$I$1,0),FALSE)</f>
        <v>22.7</v>
      </c>
      <c r="J63">
        <f>VLOOKUP($A63,'2023'!$B$2:$I$128,MATCH('Step 1'!$B$1,'2023'!$B$1:$I$1,0),FALSE)</f>
        <v>20.7</v>
      </c>
      <c r="K63">
        <f>VLOOKUP($A63,'2024'!$B$2:$I$128,MATCH('Step 1'!$B$1,'2024'!$B$1:$I$1,0),FALSE)</f>
        <v>16.7</v>
      </c>
      <c r="L63">
        <f>VLOOKUP($A63,'2015'!$B$2:$I$128,MATCH('Step 1'!$L$1,'2015'!$B$1:$I$1,0),FALSE)</f>
        <v>1.7</v>
      </c>
      <c r="M63">
        <f>VLOOKUP($A63,'2016'!$B$2:$I$128,MATCH('Step 1'!$L$1,'2016'!$B$1:$I$1,0),FALSE)</f>
        <v>1.8</v>
      </c>
      <c r="N63">
        <f>VLOOKUP($A63,'2017'!$B$2:$I$128,MATCH('Step 1'!$L$1,'2017'!$B$1:$I$1,0),FALSE)</f>
        <v>1.9</v>
      </c>
      <c r="O63">
        <f>VLOOKUP($A63,'2018'!$B$2:$I$128,MATCH('Step 1'!$L$1,'2018'!$B$1:$I$1,0),FALSE)</f>
        <v>2</v>
      </c>
      <c r="P63">
        <f>VLOOKUP($A63,'2019'!$B$2:$I$128,MATCH('Step 1'!$L$1,'2019'!$B$1:$I$1,0),FALSE)</f>
        <v>1.7</v>
      </c>
      <c r="Q63">
        <f>VLOOKUP($A63,'2020'!$B$2:$I$128,MATCH('Step 1'!$L$1,'2020'!$B$1:$I$1,0),FALSE)</f>
        <v>1.7</v>
      </c>
      <c r="R63">
        <f>VLOOKUP($A63,'2021'!$B$2:$I$128,MATCH('Step 1'!$L$1,'2021'!$B$1:$I$1,0),FALSE)</f>
        <v>1.7</v>
      </c>
      <c r="S63">
        <f>VLOOKUP($A63,'2022'!$B$2:$I$128,MATCH('Step 1'!$L$1,'2022'!$B$1:$I$1,0),FALSE)</f>
        <v>1.8</v>
      </c>
      <c r="T63">
        <f>VLOOKUP($A63,'2023'!$B$2:$I$128,MATCH('Step 1'!$L$1,'2023'!$B$1:$I$1,0),FALSE)</f>
        <v>2.1</v>
      </c>
      <c r="U63">
        <f>VLOOKUP($A63,'2024'!$B$2:$I$128,MATCH('Step 1'!$L$1,'2024'!$B$1:$I$1,0),FALSE)</f>
        <v>1.9</v>
      </c>
      <c r="V63">
        <f>VLOOKUP($A63,'Mortgage loans to total loans'!$A$2:$M$124,MATCH('Step 1'!V$2,'Mortgage loans to total loans'!$A$1:$M$1,0),FALSE)</f>
        <v>16.138194407904699</v>
      </c>
      <c r="W63">
        <f>VLOOKUP($A63,'Mortgage loans to total loans'!$A$2:$M$124,MATCH('Step 1'!W$2,'Mortgage loans to total loans'!$A$1:$M$1,0),FALSE)</f>
        <v>16.1447824564254</v>
      </c>
      <c r="X63">
        <f>VLOOKUP($A63,'Mortgage loans to total loans'!$A$2:$M$124,MATCH('Step 1'!X$2,'Mortgage loans to total loans'!$A$1:$M$1,0),FALSE)</f>
        <v>34.439117154146999</v>
      </c>
      <c r="Y63">
        <f>VLOOKUP($A63,'Mortgage loans to total loans'!$A$2:$M$124,MATCH('Step 1'!Y$2,'Mortgage loans to total loans'!$A$1:$M$1,0),FALSE)</f>
        <v>33.291375636726997</v>
      </c>
      <c r="Z63">
        <f>VLOOKUP($A63,'Mortgage loans to total loans'!$A$2:$M$124,MATCH('Step 1'!Z$2,'Mortgage loans to total loans'!$A$1:$M$1,0),FALSE)</f>
        <v>32.937326344855599</v>
      </c>
      <c r="AA63">
        <f>VLOOKUP($A63,'Mortgage loans to total loans'!$A$2:$M$124,MATCH('Step 1'!AA$2,'Mortgage loans to total loans'!$A$1:$M$1,0),FALSE)</f>
        <v>29.9569074328695</v>
      </c>
      <c r="AB63">
        <f>VLOOKUP($A63,'Mortgage loans to total loans'!$A$2:$M$124,MATCH('Step 1'!AB$2,'Mortgage loans to total loans'!$A$1:$M$1,0),FALSE)</f>
        <v>29.415882350980201</v>
      </c>
      <c r="AC63">
        <f>VLOOKUP($A63,'Mortgage loans to total loans'!$A$2:$M$124,MATCH('Step 1'!AC$2,'Mortgage loans to total loans'!$A$1:$M$1,0),FALSE)</f>
        <v>34.044527520787398</v>
      </c>
      <c r="AD63">
        <f>VLOOKUP($A63,'Mortgage loans to total loans'!$A$2:$M$124,MATCH('Step 1'!AD$2,'Mortgage loans to total loans'!$A$1:$M$1,0),FALSE)</f>
        <v>32.5391019796105</v>
      </c>
      <c r="AE63">
        <f>VLOOKUP($A63,'Mortgage loans to total loans'!$A$2:$M$124,MATCH('Step 1'!AE$2,'Mortgage loans to total loans'!$A$1:$M$1,0),FALSE)</f>
        <v>32.5391019796105</v>
      </c>
    </row>
    <row r="64" spans="1:31" x14ac:dyDescent="0.45">
      <c r="A64" s="6" t="s">
        <v>49</v>
      </c>
      <c r="B64">
        <f>VLOOKUP($A64,'2015'!$B$2:$I$128,MATCH('Step 1'!$B$1,'2015'!$B$1:$I$1,0),FALSE)</f>
        <v>12.7</v>
      </c>
      <c r="C64">
        <f>VLOOKUP($A64,'2016'!$B$2:$I$128,MATCH('Step 1'!$B$1,'2016'!$B$1:$I$1,0),FALSE)</f>
        <v>17.8</v>
      </c>
      <c r="D64">
        <f>VLOOKUP($A64,'2017'!$B$2:$I$128,MATCH('Step 1'!$B$1,'2017'!$B$1:$I$1,0),FALSE)</f>
        <v>20.399999999999999</v>
      </c>
      <c r="E64" t="e">
        <f>VLOOKUP($A64,'2018'!$B$2:$I$128,MATCH('Step 1'!$B$1,'2018'!$B$1:$I$1,0),FALSE)</f>
        <v>#N/A</v>
      </c>
      <c r="F64">
        <f>VLOOKUP($A64,'2019'!$B$2:$I$128,MATCH('Step 1'!$B$1,'2019'!$B$1:$I$1,0),FALSE)</f>
        <v>29.4</v>
      </c>
      <c r="G64">
        <f>VLOOKUP($A64,'2020'!$B$2:$I$128,MATCH('Step 1'!$B$1,'2020'!$B$1:$I$1,0),FALSE)</f>
        <v>34.799999999999997</v>
      </c>
      <c r="H64">
        <f>VLOOKUP($A64,'2021'!$B$2:$I$128,MATCH('Step 1'!$B$1,'2021'!$B$1:$I$1,0),FALSE)</f>
        <v>36.200000000000003</v>
      </c>
      <c r="I64">
        <f>VLOOKUP($A64,'2022'!$B$2:$I$128,MATCH('Step 1'!$B$1,'2022'!$B$1:$I$1,0),FALSE)</f>
        <v>45.8</v>
      </c>
      <c r="J64">
        <f>VLOOKUP($A64,'2023'!$B$2:$I$128,MATCH('Step 1'!$B$1,'2023'!$B$1:$I$1,0),FALSE)</f>
        <v>30.4</v>
      </c>
      <c r="K64">
        <f>VLOOKUP($A64,'2024'!$B$2:$I$128,MATCH('Step 1'!$B$1,'2024'!$B$1:$I$1,0),FALSE)</f>
        <v>27.4</v>
      </c>
      <c r="L64">
        <f>VLOOKUP($A64,'2015'!$B$2:$I$128,MATCH('Step 1'!$L$1,'2015'!$B$1:$I$1,0),FALSE)</f>
        <v>0.5</v>
      </c>
      <c r="M64">
        <f>VLOOKUP($A64,'2016'!$B$2:$I$128,MATCH('Step 1'!$L$1,'2016'!$B$1:$I$1,0),FALSE)</f>
        <v>0.4</v>
      </c>
      <c r="N64">
        <f>VLOOKUP($A64,'2017'!$B$2:$I$128,MATCH('Step 1'!$L$1,'2017'!$B$1:$I$1,0),FALSE)</f>
        <v>0.4</v>
      </c>
      <c r="O64" t="e">
        <f>VLOOKUP($A64,'2018'!$B$2:$I$128,MATCH('Step 1'!$L$1,'2018'!$B$1:$I$1,0),FALSE)</f>
        <v>#N/A</v>
      </c>
      <c r="P64">
        <f>VLOOKUP($A64,'2019'!$B$2:$I$128,MATCH('Step 1'!$L$1,'2019'!$B$1:$I$1,0),FALSE)</f>
        <v>0.2</v>
      </c>
      <c r="Q64">
        <f>VLOOKUP($A64,'2020'!$B$2:$I$128,MATCH('Step 1'!$L$1,'2020'!$B$1:$I$1,0),FALSE)</f>
        <v>0.2</v>
      </c>
      <c r="R64">
        <f>VLOOKUP($A64,'2021'!$B$2:$I$128,MATCH('Step 1'!$L$1,'2021'!$B$1:$I$1,0),FALSE)</f>
        <v>0.2</v>
      </c>
      <c r="S64">
        <f>VLOOKUP($A64,'2022'!$B$2:$I$128,MATCH('Step 1'!$L$1,'2022'!$B$1:$I$1,0),FALSE)</f>
        <v>0.2</v>
      </c>
      <c r="T64">
        <f>VLOOKUP($A64,'2023'!$B$2:$I$128,MATCH('Step 1'!$L$1,'2023'!$B$1:$I$1,0),FALSE)</f>
        <v>0.2</v>
      </c>
      <c r="U64">
        <f>VLOOKUP($A64,'2024'!$B$2:$I$128,MATCH('Step 1'!$L$1,'2024'!$B$1:$I$1,0),FALSE)</f>
        <v>0.2</v>
      </c>
      <c r="V64">
        <f>VLOOKUP($A64,'Mortgage loans to total loans'!$A$2:$M$124,MATCH('Step 1'!V$2,'Mortgage loans to total loans'!$A$1:$M$1,0),FALSE)</f>
        <v>0.63862798585326896</v>
      </c>
      <c r="W64">
        <f>VLOOKUP($A64,'Mortgage loans to total loans'!$A$2:$M$124,MATCH('Step 1'!W$2,'Mortgage loans to total loans'!$A$1:$M$1,0),FALSE)</f>
        <v>0.75285515171403306</v>
      </c>
      <c r="X64">
        <f>VLOOKUP($A64,'Mortgage loans to total loans'!$A$2:$M$124,MATCH('Step 1'!X$2,'Mortgage loans to total loans'!$A$1:$M$1,0),FALSE)</f>
        <v>0.764870538151042</v>
      </c>
      <c r="Y64">
        <f>VLOOKUP($A64,'Mortgage loans to total loans'!$A$2:$M$124,MATCH('Step 1'!Y$2,'Mortgage loans to total loans'!$A$1:$M$1,0),FALSE)</f>
        <v>0</v>
      </c>
      <c r="Z64">
        <f>VLOOKUP($A64,'Mortgage loans to total loans'!$A$2:$M$124,MATCH('Step 1'!Z$2,'Mortgage loans to total loans'!$A$1:$M$1,0),FALSE)</f>
        <v>0</v>
      </c>
      <c r="AA64">
        <f>VLOOKUP($A64,'Mortgage loans to total loans'!$A$2:$M$124,MATCH('Step 1'!AA$2,'Mortgage loans to total loans'!$A$1:$M$1,0),FALSE)</f>
        <v>0</v>
      </c>
      <c r="AB64">
        <f>VLOOKUP($A64,'Mortgage loans to total loans'!$A$2:$M$124,MATCH('Step 1'!AB$2,'Mortgage loans to total loans'!$A$1:$M$1,0),FALSE)</f>
        <v>0</v>
      </c>
      <c r="AC64">
        <f>VLOOKUP($A64,'Mortgage loans to total loans'!$A$2:$M$124,MATCH('Step 1'!AC$2,'Mortgage loans to total loans'!$A$1:$M$1,0),FALSE)</f>
        <v>0</v>
      </c>
      <c r="AD64">
        <f>VLOOKUP($A64,'Mortgage loans to total loans'!$A$2:$M$124,MATCH('Step 1'!AD$2,'Mortgage loans to total loans'!$A$1:$M$1,0),FALSE)</f>
        <v>0</v>
      </c>
      <c r="AE64">
        <f>VLOOKUP($A64,'Mortgage loans to total loans'!$A$2:$M$124,MATCH('Step 1'!AE$2,'Mortgage loans to total loans'!$A$1:$M$1,0),FALSE)</f>
        <v>0</v>
      </c>
    </row>
    <row r="65" spans="1:31" x14ac:dyDescent="0.45">
      <c r="A65" s="9" t="s">
        <v>90</v>
      </c>
      <c r="B65">
        <f>VLOOKUP($A65,'2015'!$B$2:$I$128,MATCH('Step 1'!$B$1,'2015'!$B$1:$I$1,0),FALSE)</f>
        <v>31.9</v>
      </c>
      <c r="C65">
        <f>VLOOKUP($A65,'2016'!$B$2:$I$128,MATCH('Step 1'!$B$1,'2016'!$B$1:$I$1,0),FALSE)</f>
        <v>39.299999999999997</v>
      </c>
      <c r="D65">
        <f>VLOOKUP($A65,'2017'!$B$2:$I$128,MATCH('Step 1'!$B$1,'2017'!$B$1:$I$1,0),FALSE)</f>
        <v>39.700000000000003</v>
      </c>
      <c r="E65">
        <f>VLOOKUP($A65,'2018'!$B$2:$I$128,MATCH('Step 1'!$B$1,'2018'!$B$1:$I$1,0),FALSE)</f>
        <v>38.4</v>
      </c>
      <c r="F65">
        <f>VLOOKUP($A65,'2019'!$B$2:$I$128,MATCH('Step 1'!$B$1,'2019'!$B$1:$I$1,0),FALSE)</f>
        <v>35.9</v>
      </c>
      <c r="G65">
        <f>VLOOKUP($A65,'2020'!$B$2:$I$128,MATCH('Step 1'!$B$1,'2020'!$B$1:$I$1,0),FALSE)</f>
        <v>32.5</v>
      </c>
      <c r="H65">
        <f>VLOOKUP($A65,'2021'!$B$2:$I$128,MATCH('Step 1'!$B$1,'2021'!$B$1:$I$1,0),FALSE)</f>
        <v>31.3</v>
      </c>
      <c r="I65">
        <f>VLOOKUP($A65,'2022'!$B$2:$I$128,MATCH('Step 1'!$B$1,'2022'!$B$1:$I$1,0),FALSE)</f>
        <v>31</v>
      </c>
      <c r="J65">
        <f>VLOOKUP($A65,'2023'!$B$2:$I$128,MATCH('Step 1'!$B$1,'2023'!$B$1:$I$1,0),FALSE)</f>
        <v>36</v>
      </c>
      <c r="K65">
        <f>VLOOKUP($A65,'2024'!$B$2:$I$128,MATCH('Step 1'!$B$1,'2024'!$B$1:$I$1,0),FALSE)</f>
        <v>26.7</v>
      </c>
      <c r="L65">
        <f>VLOOKUP($A65,'2015'!$B$2:$I$128,MATCH('Step 1'!$L$1,'2015'!$B$1:$I$1,0),FALSE)</f>
        <v>1.8</v>
      </c>
      <c r="M65">
        <f>VLOOKUP($A65,'2016'!$B$2:$I$128,MATCH('Step 1'!$L$1,'2016'!$B$1:$I$1,0),FALSE)</f>
        <v>1.4</v>
      </c>
      <c r="N65">
        <f>VLOOKUP($A65,'2017'!$B$2:$I$128,MATCH('Step 1'!$L$1,'2017'!$B$1:$I$1,0),FALSE)</f>
        <v>1.4</v>
      </c>
      <c r="O65">
        <f>VLOOKUP($A65,'2018'!$B$2:$I$128,MATCH('Step 1'!$L$1,'2018'!$B$1:$I$1,0),FALSE)</f>
        <v>1.6</v>
      </c>
      <c r="P65">
        <f>VLOOKUP($A65,'2019'!$B$2:$I$128,MATCH('Step 1'!$L$1,'2019'!$B$1:$I$1,0),FALSE)</f>
        <v>1.5</v>
      </c>
      <c r="Q65">
        <f>VLOOKUP($A65,'2020'!$B$2:$I$128,MATCH('Step 1'!$L$1,'2020'!$B$1:$I$1,0),FALSE)</f>
        <v>1.6</v>
      </c>
      <c r="R65">
        <f>VLOOKUP($A65,'2021'!$B$2:$I$128,MATCH('Step 1'!$L$1,'2021'!$B$1:$I$1,0),FALSE)</f>
        <v>1.8</v>
      </c>
      <c r="S65">
        <f>VLOOKUP($A65,'2022'!$B$2:$I$128,MATCH('Step 1'!$L$1,'2022'!$B$1:$I$1,0),FALSE)</f>
        <v>2</v>
      </c>
      <c r="T65">
        <f>VLOOKUP($A65,'2023'!$B$2:$I$128,MATCH('Step 1'!$L$1,'2023'!$B$1:$I$1,0),FALSE)</f>
        <v>1.6</v>
      </c>
      <c r="U65">
        <f>VLOOKUP($A65,'2024'!$B$2:$I$128,MATCH('Step 1'!$L$1,'2024'!$B$1:$I$1,0),FALSE)</f>
        <v>1.6</v>
      </c>
      <c r="V65">
        <f>VLOOKUP($A65,'Mortgage loans to total loans'!$A$2:$M$124,MATCH('Step 1'!V$2,'Mortgage loans to total loans'!$A$1:$M$1,0),FALSE)</f>
        <v>0</v>
      </c>
      <c r="W65">
        <f>VLOOKUP($A65,'Mortgage loans to total loans'!$A$2:$M$124,MATCH('Step 1'!W$2,'Mortgage loans to total loans'!$A$1:$M$1,0),FALSE)</f>
        <v>37.0248713954458</v>
      </c>
      <c r="X65">
        <f>VLOOKUP($A65,'Mortgage loans to total loans'!$A$2:$M$124,MATCH('Step 1'!X$2,'Mortgage loans to total loans'!$A$1:$M$1,0),FALSE)</f>
        <v>36.5989533493157</v>
      </c>
      <c r="Y65">
        <f>VLOOKUP($A65,'Mortgage loans to total loans'!$A$2:$M$124,MATCH('Step 1'!Y$2,'Mortgage loans to total loans'!$A$1:$M$1,0),FALSE)</f>
        <v>38.824368646563897</v>
      </c>
      <c r="Z65">
        <f>VLOOKUP($A65,'Mortgage loans to total loans'!$A$2:$M$124,MATCH('Step 1'!Z$2,'Mortgage loans to total loans'!$A$1:$M$1,0),FALSE)</f>
        <v>39.119131490349197</v>
      </c>
      <c r="AA65">
        <f>VLOOKUP($A65,'Mortgage loans to total loans'!$A$2:$M$124,MATCH('Step 1'!AA$2,'Mortgage loans to total loans'!$A$1:$M$1,0),FALSE)</f>
        <v>38.563412568413199</v>
      </c>
      <c r="AB65">
        <f>VLOOKUP($A65,'Mortgage loans to total loans'!$A$2:$M$124,MATCH('Step 1'!AB$2,'Mortgage loans to total loans'!$A$1:$M$1,0),FALSE)</f>
        <v>46.826872463813501</v>
      </c>
      <c r="AC65">
        <f>VLOOKUP($A65,'Mortgage loans to total loans'!$A$2:$M$124,MATCH('Step 1'!AC$2,'Mortgage loans to total loans'!$A$1:$M$1,0),FALSE)</f>
        <v>44.285991851410202</v>
      </c>
      <c r="AD65">
        <f>VLOOKUP($A65,'Mortgage loans to total loans'!$A$2:$M$124,MATCH('Step 1'!AD$2,'Mortgage loans to total loans'!$A$1:$M$1,0),FALSE)</f>
        <v>43.531453142503601</v>
      </c>
      <c r="AE65">
        <f>VLOOKUP($A65,'Mortgage loans to total loans'!$A$2:$M$124,MATCH('Step 1'!AE$2,'Mortgage loans to total loans'!$A$1:$M$1,0),FALSE)</f>
        <v>43.531453142503601</v>
      </c>
    </row>
    <row r="66" spans="1:31" x14ac:dyDescent="0.45">
      <c r="A66" s="9" t="s">
        <v>96</v>
      </c>
      <c r="B66">
        <f>VLOOKUP($A66,'2015'!$B$2:$I$128,MATCH('Step 1'!$B$1,'2015'!$B$1:$I$1,0),FALSE)</f>
        <v>31.7</v>
      </c>
      <c r="C66">
        <f>VLOOKUP($A66,'2016'!$B$2:$I$128,MATCH('Step 1'!$B$1,'2016'!$B$1:$I$1,0),FALSE)</f>
        <v>32.700000000000003</v>
      </c>
      <c r="D66">
        <f>VLOOKUP($A66,'2017'!$B$2:$I$128,MATCH('Step 1'!$B$1,'2017'!$B$1:$I$1,0),FALSE)</f>
        <v>33.200000000000003</v>
      </c>
      <c r="E66">
        <f>VLOOKUP($A66,'2018'!$B$2:$I$128,MATCH('Step 1'!$B$1,'2018'!$B$1:$I$1,0),FALSE)</f>
        <v>37.700000000000003</v>
      </c>
      <c r="F66">
        <f>VLOOKUP($A66,'2019'!$B$2:$I$128,MATCH('Step 1'!$B$1,'2019'!$B$1:$I$1,0),FALSE)</f>
        <v>35.299999999999997</v>
      </c>
      <c r="G66">
        <f>VLOOKUP($A66,'2020'!$B$2:$I$128,MATCH('Step 1'!$B$1,'2020'!$B$1:$I$1,0),FALSE)</f>
        <v>33.700000000000003</v>
      </c>
      <c r="H66">
        <f>VLOOKUP($A66,'2021'!$B$2:$I$128,MATCH('Step 1'!$B$1,'2021'!$B$1:$I$1,0),FALSE)</f>
        <v>34.5</v>
      </c>
      <c r="I66">
        <f>VLOOKUP($A66,'2022'!$B$2:$I$128,MATCH('Step 1'!$B$1,'2022'!$B$1:$I$1,0),FALSE)</f>
        <v>34.200000000000003</v>
      </c>
      <c r="J66">
        <f>VLOOKUP($A66,'2023'!$B$2:$I$128,MATCH('Step 1'!$B$1,'2023'!$B$1:$I$1,0),FALSE)</f>
        <v>35.9</v>
      </c>
      <c r="K66">
        <f>VLOOKUP($A66,'2024'!$B$2:$I$128,MATCH('Step 1'!$B$1,'2024'!$B$1:$I$1,0),FALSE)</f>
        <v>37.700000000000003</v>
      </c>
      <c r="L66">
        <f>VLOOKUP($A66,'2015'!$B$2:$I$128,MATCH('Step 1'!$L$1,'2015'!$B$1:$I$1,0),FALSE)</f>
        <v>2.1</v>
      </c>
      <c r="M66">
        <f>VLOOKUP($A66,'2016'!$B$2:$I$128,MATCH('Step 1'!$L$1,'2016'!$B$1:$I$1,0),FALSE)</f>
        <v>2</v>
      </c>
      <c r="N66">
        <f>VLOOKUP($A66,'2017'!$B$2:$I$128,MATCH('Step 1'!$L$1,'2017'!$B$1:$I$1,0),FALSE)</f>
        <v>1.2</v>
      </c>
      <c r="O66">
        <f>VLOOKUP($A66,'2018'!$B$2:$I$128,MATCH('Step 1'!$L$1,'2018'!$B$1:$I$1,0),FALSE)</f>
        <v>1.6</v>
      </c>
      <c r="P66">
        <f>VLOOKUP($A66,'2019'!$B$2:$I$128,MATCH('Step 1'!$L$1,'2019'!$B$1:$I$1,0),FALSE)</f>
        <v>1.8</v>
      </c>
      <c r="Q66">
        <f>VLOOKUP($A66,'2020'!$B$2:$I$128,MATCH('Step 1'!$L$1,'2020'!$B$1:$I$1,0),FALSE)</f>
        <v>2</v>
      </c>
      <c r="R66">
        <f>VLOOKUP($A66,'2021'!$B$2:$I$128,MATCH('Step 1'!$L$1,'2021'!$B$1:$I$1,0),FALSE)</f>
        <v>2.1</v>
      </c>
      <c r="S66">
        <f>VLOOKUP($A66,'2022'!$B$2:$I$128,MATCH('Step 1'!$L$1,'2022'!$B$1:$I$1,0),FALSE)</f>
        <v>2.1</v>
      </c>
      <c r="T66">
        <f>VLOOKUP($A66,'2023'!$B$2:$I$128,MATCH('Step 1'!$L$1,'2023'!$B$1:$I$1,0),FALSE)</f>
        <v>1.8</v>
      </c>
      <c r="U66">
        <f>VLOOKUP($A66,'2024'!$B$2:$I$128,MATCH('Step 1'!$L$1,'2024'!$B$1:$I$1,0),FALSE)</f>
        <v>1.4</v>
      </c>
      <c r="V66">
        <f>VLOOKUP($A66,'Mortgage loans to total loans'!$A$2:$M$124,MATCH('Step 1'!V$2,'Mortgage loans to total loans'!$A$1:$M$1,0),FALSE)</f>
        <v>40.162230501825199</v>
      </c>
      <c r="W66">
        <f>VLOOKUP($A66,'Mortgage loans to total loans'!$A$2:$M$124,MATCH('Step 1'!W$2,'Mortgage loans to total loans'!$A$1:$M$1,0),FALSE)</f>
        <v>41.208127210265097</v>
      </c>
      <c r="X66">
        <f>VLOOKUP($A66,'Mortgage loans to total loans'!$A$2:$M$124,MATCH('Step 1'!X$2,'Mortgage loans to total loans'!$A$1:$M$1,0),FALSE)</f>
        <v>40.421961805063503</v>
      </c>
      <c r="Y66">
        <f>VLOOKUP($A66,'Mortgage loans to total loans'!$A$2:$M$124,MATCH('Step 1'!Y$2,'Mortgage loans to total loans'!$A$1:$M$1,0),FALSE)</f>
        <v>41.851702918577502</v>
      </c>
      <c r="Z66">
        <f>VLOOKUP($A66,'Mortgage loans to total loans'!$A$2:$M$124,MATCH('Step 1'!Z$2,'Mortgage loans to total loans'!$A$1:$M$1,0),FALSE)</f>
        <v>42.288143081999102</v>
      </c>
      <c r="AA66">
        <f>VLOOKUP($A66,'Mortgage loans to total loans'!$A$2:$M$124,MATCH('Step 1'!AA$2,'Mortgage loans to total loans'!$A$1:$M$1,0),FALSE)</f>
        <v>43.798703498344302</v>
      </c>
      <c r="AB66">
        <f>VLOOKUP($A66,'Mortgage loans to total loans'!$A$2:$M$124,MATCH('Step 1'!AB$2,'Mortgage loans to total loans'!$A$1:$M$1,0),FALSE)</f>
        <v>44.062978367793399</v>
      </c>
      <c r="AC66">
        <f>VLOOKUP($A66,'Mortgage loans to total loans'!$A$2:$M$124,MATCH('Step 1'!AC$2,'Mortgage loans to total loans'!$A$1:$M$1,0),FALSE)</f>
        <v>45.975310660093101</v>
      </c>
      <c r="AD66">
        <f>VLOOKUP($A66,'Mortgage loans to total loans'!$A$2:$M$124,MATCH('Step 1'!AD$2,'Mortgage loans to total loans'!$A$1:$M$1,0),FALSE)</f>
        <v>50.011974491337298</v>
      </c>
      <c r="AE66">
        <f>VLOOKUP($A66,'Mortgage loans to total loans'!$A$2:$M$124,MATCH('Step 1'!AE$2,'Mortgage loans to total loans'!$A$1:$M$1,0),FALSE)</f>
        <v>50.011974491337298</v>
      </c>
    </row>
    <row r="67" spans="1:31" x14ac:dyDescent="0.45">
      <c r="A67" s="6" t="s">
        <v>35</v>
      </c>
      <c r="B67">
        <f>VLOOKUP($A67,'2015'!$B$2:$I$128,MATCH('Step 1'!$B$1,'2015'!$B$1:$I$1,0),FALSE)</f>
        <v>24.2</v>
      </c>
      <c r="C67">
        <f>VLOOKUP($A67,'2016'!$B$2:$I$128,MATCH('Step 1'!$B$1,'2016'!$B$1:$I$1,0),FALSE)</f>
        <v>23.1</v>
      </c>
      <c r="D67">
        <f>VLOOKUP($A67,'2017'!$B$2:$I$128,MATCH('Step 1'!$B$1,'2017'!$B$1:$I$1,0),FALSE)</f>
        <v>26.3</v>
      </c>
      <c r="E67">
        <f>VLOOKUP($A67,'2018'!$B$2:$I$128,MATCH('Step 1'!$B$1,'2018'!$B$1:$I$1,0),FALSE)</f>
        <v>26.6</v>
      </c>
      <c r="F67">
        <f>VLOOKUP($A67,'2019'!$B$2:$I$128,MATCH('Step 1'!$B$1,'2019'!$B$1:$I$1,0),FALSE)</f>
        <v>28.4</v>
      </c>
      <c r="G67">
        <f>VLOOKUP($A67,'2020'!$B$2:$I$128,MATCH('Step 1'!$B$1,'2020'!$B$1:$I$1,0),FALSE)</f>
        <v>31</v>
      </c>
      <c r="H67">
        <f>VLOOKUP($A67,'2021'!$B$2:$I$128,MATCH('Step 1'!$B$1,'2021'!$B$1:$I$1,0),FALSE)</f>
        <v>31.6</v>
      </c>
      <c r="I67">
        <f>VLOOKUP($A67,'2022'!$B$2:$I$128,MATCH('Step 1'!$B$1,'2022'!$B$1:$I$1,0),FALSE)</f>
        <v>31.2</v>
      </c>
      <c r="J67">
        <f>VLOOKUP($A67,'2023'!$B$2:$I$128,MATCH('Step 1'!$B$1,'2023'!$B$1:$I$1,0),FALSE)</f>
        <v>31.5</v>
      </c>
      <c r="K67">
        <f>VLOOKUP($A67,'2024'!$B$2:$I$128,MATCH('Step 1'!$B$1,'2024'!$B$1:$I$1,0),FALSE)</f>
        <v>32.6</v>
      </c>
      <c r="L67">
        <f>VLOOKUP($A67,'2015'!$B$2:$I$128,MATCH('Step 1'!$L$1,'2015'!$B$1:$I$1,0),FALSE)</f>
        <v>0.6</v>
      </c>
      <c r="M67">
        <f>VLOOKUP($A67,'2016'!$B$2:$I$128,MATCH('Step 1'!$L$1,'2016'!$B$1:$I$1,0),FALSE)</f>
        <v>0.5</v>
      </c>
      <c r="N67">
        <f>VLOOKUP($A67,'2017'!$B$2:$I$128,MATCH('Step 1'!$L$1,'2017'!$B$1:$I$1,0),FALSE)</f>
        <v>0.5</v>
      </c>
      <c r="O67">
        <f>VLOOKUP($A67,'2018'!$B$2:$I$128,MATCH('Step 1'!$L$1,'2018'!$B$1:$I$1,0),FALSE)</f>
        <v>0.5</v>
      </c>
      <c r="P67">
        <f>VLOOKUP($A67,'2019'!$B$2:$I$128,MATCH('Step 1'!$L$1,'2019'!$B$1:$I$1,0),FALSE)</f>
        <v>0.5</v>
      </c>
      <c r="Q67">
        <f>VLOOKUP($A67,'2020'!$B$2:$I$128,MATCH('Step 1'!$L$1,'2020'!$B$1:$I$1,0),FALSE)</f>
        <v>0.5</v>
      </c>
      <c r="R67">
        <f>VLOOKUP($A67,'2021'!$B$2:$I$128,MATCH('Step 1'!$L$1,'2021'!$B$1:$I$1,0),FALSE)</f>
        <v>0.6</v>
      </c>
      <c r="S67">
        <f>VLOOKUP($A67,'2022'!$B$2:$I$128,MATCH('Step 1'!$L$1,'2022'!$B$1:$I$1,0),FALSE)</f>
        <v>0.6</v>
      </c>
      <c r="T67">
        <f>VLOOKUP($A67,'2023'!$B$2:$I$128,MATCH('Step 1'!$L$1,'2023'!$B$1:$I$1,0),FALSE)</f>
        <v>0.5</v>
      </c>
      <c r="U67">
        <f>VLOOKUP($A67,'2024'!$B$2:$I$128,MATCH('Step 1'!$L$1,'2024'!$B$1:$I$1,0),FALSE)</f>
        <v>0.5</v>
      </c>
      <c r="V67">
        <f>VLOOKUP($A67,'Mortgage loans to total loans'!$A$2:$M$124,MATCH('Step 1'!V$2,'Mortgage loans to total loans'!$A$1:$M$1,0),FALSE)</f>
        <v>14.953083397718601</v>
      </c>
      <c r="W67">
        <f>VLOOKUP($A67,'Mortgage loans to total loans'!$A$2:$M$124,MATCH('Step 1'!W$2,'Mortgage loans to total loans'!$A$1:$M$1,0),FALSE)</f>
        <v>15.553184765641699</v>
      </c>
      <c r="X67">
        <f>VLOOKUP($A67,'Mortgage loans to total loans'!$A$2:$M$124,MATCH('Step 1'!X$2,'Mortgage loans to total loans'!$A$1:$M$1,0),FALSE)</f>
        <v>15.1035002502569</v>
      </c>
      <c r="Y67">
        <f>VLOOKUP($A67,'Mortgage loans to total loans'!$A$2:$M$124,MATCH('Step 1'!Y$2,'Mortgage loans to total loans'!$A$1:$M$1,0),FALSE)</f>
        <v>15.8219106459029</v>
      </c>
      <c r="Z67">
        <f>VLOOKUP($A67,'Mortgage loans to total loans'!$A$2:$M$124,MATCH('Step 1'!Z$2,'Mortgage loans to total loans'!$A$1:$M$1,0),FALSE)</f>
        <v>16.142409891862499</v>
      </c>
      <c r="AA67">
        <f>VLOOKUP($A67,'Mortgage loans to total loans'!$A$2:$M$124,MATCH('Step 1'!AA$2,'Mortgage loans to total loans'!$A$1:$M$1,0),FALSE)</f>
        <v>15.744772059447699</v>
      </c>
      <c r="AB67">
        <f>VLOOKUP($A67,'Mortgage loans to total loans'!$A$2:$M$124,MATCH('Step 1'!AB$2,'Mortgage loans to total loans'!$A$1:$M$1,0),FALSE)</f>
        <v>15.5751546270986</v>
      </c>
      <c r="AC67">
        <f>VLOOKUP($A67,'Mortgage loans to total loans'!$A$2:$M$124,MATCH('Step 1'!AC$2,'Mortgage loans to total loans'!$A$1:$M$1,0),FALSE)</f>
        <v>15.6231148893373</v>
      </c>
      <c r="AD67">
        <f>VLOOKUP($A67,'Mortgage loans to total loans'!$A$2:$M$124,MATCH('Step 1'!AD$2,'Mortgage loans to total loans'!$A$1:$M$1,0),FALSE)</f>
        <v>15.6197507090119</v>
      </c>
      <c r="AE67">
        <f>VLOOKUP($A67,'Mortgage loans to total loans'!$A$2:$M$124,MATCH('Step 1'!AE$2,'Mortgage loans to total loans'!$A$1:$M$1,0),FALSE)</f>
        <v>15.6197507090119</v>
      </c>
    </row>
    <row r="68" spans="1:31" x14ac:dyDescent="0.45">
      <c r="A68" s="9" t="s">
        <v>112</v>
      </c>
      <c r="B68">
        <f>VLOOKUP($A68,'2015'!$B$2:$I$128,MATCH('Step 1'!$B$1,'2015'!$B$1:$I$1,0),FALSE)</f>
        <v>17.600000000000001</v>
      </c>
      <c r="C68">
        <f>VLOOKUP($A68,'2016'!$B$2:$I$128,MATCH('Step 1'!$B$1,'2016'!$B$1:$I$1,0),FALSE)</f>
        <v>18.600000000000001</v>
      </c>
      <c r="D68">
        <f>VLOOKUP($A68,'2017'!$B$2:$I$128,MATCH('Step 1'!$B$1,'2017'!$B$1:$I$1,0),FALSE)</f>
        <v>18.399999999999999</v>
      </c>
      <c r="E68">
        <f>VLOOKUP($A68,'2018'!$B$2:$I$128,MATCH('Step 1'!$B$1,'2018'!$B$1:$I$1,0),FALSE)</f>
        <v>19.2</v>
      </c>
      <c r="F68">
        <f>VLOOKUP($A68,'2019'!$B$2:$I$128,MATCH('Step 1'!$B$1,'2019'!$B$1:$I$1,0),FALSE)</f>
        <v>20.399999999999999</v>
      </c>
      <c r="G68">
        <f>VLOOKUP($A68,'2020'!$B$2:$I$128,MATCH('Step 1'!$B$1,'2020'!$B$1:$I$1,0),FALSE)</f>
        <v>18.100000000000001</v>
      </c>
      <c r="H68">
        <f>VLOOKUP($A68,'2021'!$B$2:$I$128,MATCH('Step 1'!$B$1,'2021'!$B$1:$I$1,0),FALSE)</f>
        <v>19.2</v>
      </c>
      <c r="I68">
        <f>VLOOKUP($A68,'2022'!$B$2:$I$128,MATCH('Step 1'!$B$1,'2022'!$B$1:$I$1,0),FALSE)</f>
        <v>17.7</v>
      </c>
      <c r="J68">
        <f>VLOOKUP($A68,'2023'!$B$2:$I$128,MATCH('Step 1'!$B$1,'2023'!$B$1:$I$1,0),FALSE)</f>
        <v>17.8</v>
      </c>
      <c r="K68">
        <f>VLOOKUP($A68,'2024'!$B$2:$I$128,MATCH('Step 1'!$B$1,'2024'!$B$1:$I$1,0),FALSE)</f>
        <v>16.3</v>
      </c>
      <c r="L68">
        <f>VLOOKUP($A68,'2015'!$B$2:$I$128,MATCH('Step 1'!$L$1,'2015'!$B$1:$I$1,0),FALSE)</f>
        <v>1.2</v>
      </c>
      <c r="M68">
        <f>VLOOKUP($A68,'2016'!$B$2:$I$128,MATCH('Step 1'!$L$1,'2016'!$B$1:$I$1,0),FALSE)</f>
        <v>0.9</v>
      </c>
      <c r="N68">
        <f>VLOOKUP($A68,'2017'!$B$2:$I$128,MATCH('Step 1'!$L$1,'2017'!$B$1:$I$1,0),FALSE)</f>
        <v>0.8</v>
      </c>
      <c r="O68">
        <f>VLOOKUP($A68,'2018'!$B$2:$I$128,MATCH('Step 1'!$L$1,'2018'!$B$1:$I$1,0),FALSE)</f>
        <v>0.8</v>
      </c>
      <c r="P68">
        <f>VLOOKUP($A68,'2019'!$B$2:$I$128,MATCH('Step 1'!$L$1,'2019'!$B$1:$I$1,0),FALSE)</f>
        <v>0.5</v>
      </c>
      <c r="Q68">
        <f>VLOOKUP($A68,'2020'!$B$2:$I$128,MATCH('Step 1'!$L$1,'2020'!$B$1:$I$1,0),FALSE)</f>
        <v>0.6</v>
      </c>
      <c r="R68">
        <f>VLOOKUP($A68,'2021'!$B$2:$I$128,MATCH('Step 1'!$L$1,'2021'!$B$1:$I$1,0),FALSE)</f>
        <v>0.7</v>
      </c>
      <c r="S68">
        <f>VLOOKUP($A68,'2022'!$B$2:$I$128,MATCH('Step 1'!$L$1,'2022'!$B$1:$I$1,0),FALSE)</f>
        <v>0.5</v>
      </c>
      <c r="T68">
        <f>VLOOKUP($A68,'2023'!$B$2:$I$128,MATCH('Step 1'!$L$1,'2023'!$B$1:$I$1,0),FALSE)</f>
        <v>0.4</v>
      </c>
      <c r="U68">
        <f>VLOOKUP($A68,'2024'!$B$2:$I$128,MATCH('Step 1'!$L$1,'2024'!$B$1:$I$1,0),FALSE)</f>
        <v>0.3</v>
      </c>
      <c r="V68">
        <f>VLOOKUP($A68,'Mortgage loans to total loans'!$A$2:$M$124,MATCH('Step 1'!V$2,'Mortgage loans to total loans'!$A$1:$M$1,0),FALSE)</f>
        <v>9.1232034272127596</v>
      </c>
      <c r="W68">
        <f>VLOOKUP($A68,'Mortgage loans to total loans'!$A$2:$M$124,MATCH('Step 1'!W$2,'Mortgage loans to total loans'!$A$1:$M$1,0),FALSE)</f>
        <v>8.8497184550806303</v>
      </c>
      <c r="X68">
        <f>VLOOKUP($A68,'Mortgage loans to total loans'!$A$2:$M$124,MATCH('Step 1'!X$2,'Mortgage loans to total loans'!$A$1:$M$1,0),FALSE)</f>
        <v>8.5843284277937606</v>
      </c>
      <c r="Y68">
        <f>VLOOKUP($A68,'Mortgage loans to total loans'!$A$2:$M$124,MATCH('Step 1'!Y$2,'Mortgage loans to total loans'!$A$1:$M$1,0),FALSE)</f>
        <v>7.2496462694525601</v>
      </c>
      <c r="Z68">
        <f>VLOOKUP($A68,'Mortgage loans to total loans'!$A$2:$M$124,MATCH('Step 1'!Z$2,'Mortgage loans to total loans'!$A$1:$M$1,0),FALSE)</f>
        <v>6.7074385505768204</v>
      </c>
      <c r="AA68">
        <f>VLOOKUP($A68,'Mortgage loans to total loans'!$A$2:$M$124,MATCH('Step 1'!AA$2,'Mortgage loans to total loans'!$A$1:$M$1,0),FALSE)</f>
        <v>7.1561119814808798</v>
      </c>
      <c r="AB68">
        <f>VLOOKUP($A68,'Mortgage loans to total loans'!$A$2:$M$124,MATCH('Step 1'!AB$2,'Mortgage loans to total loans'!$A$1:$M$1,0),FALSE)</f>
        <v>5.5827292869502196</v>
      </c>
      <c r="AC68">
        <f>VLOOKUP($A68,'Mortgage loans to total loans'!$A$2:$M$124,MATCH('Step 1'!AC$2,'Mortgage loans to total loans'!$A$1:$M$1,0),FALSE)</f>
        <v>4.3737334812062301</v>
      </c>
      <c r="AD68">
        <f>VLOOKUP($A68,'Mortgage loans to total loans'!$A$2:$M$124,MATCH('Step 1'!AD$2,'Mortgage loans to total loans'!$A$1:$M$1,0),FALSE)</f>
        <v>3.3899397904572899</v>
      </c>
      <c r="AE68">
        <f>VLOOKUP($A68,'Mortgage loans to total loans'!$A$2:$M$124,MATCH('Step 1'!AE$2,'Mortgage loans to total loans'!$A$1:$M$1,0),FALSE)</f>
        <v>3.3899397904572899</v>
      </c>
    </row>
    <row r="69" spans="1:31" x14ac:dyDescent="0.45">
      <c r="A69" s="9" t="s">
        <v>18</v>
      </c>
      <c r="B69">
        <f>VLOOKUP($A69,'2015'!$B$2:$I$128,MATCH('Step 1'!$B$1,'2015'!$B$1:$I$1,0),FALSE)</f>
        <v>21.5</v>
      </c>
      <c r="C69">
        <f>VLOOKUP($A69,'2016'!$B$2:$I$128,MATCH('Step 1'!$B$1,'2016'!$B$1:$I$1,0),FALSE)</f>
        <v>20.6</v>
      </c>
      <c r="D69">
        <f>VLOOKUP($A69,'2017'!$B$2:$I$128,MATCH('Step 1'!$B$1,'2017'!$B$1:$I$1,0),FALSE)</f>
        <v>18.899999999999999</v>
      </c>
      <c r="E69">
        <f>VLOOKUP($A69,'2018'!$B$2:$I$128,MATCH('Step 1'!$B$1,'2018'!$B$1:$I$1,0),FALSE)</f>
        <v>16.600000000000001</v>
      </c>
      <c r="F69">
        <f>VLOOKUP($A69,'2019'!$B$2:$I$128,MATCH('Step 1'!$B$1,'2019'!$B$1:$I$1,0),FALSE)</f>
        <v>15.5</v>
      </c>
      <c r="G69">
        <f>VLOOKUP($A69,'2020'!$B$2:$I$128,MATCH('Step 1'!$B$1,'2020'!$B$1:$I$1,0),FALSE)</f>
        <v>15.5</v>
      </c>
      <c r="H69">
        <f>VLOOKUP($A69,'2021'!$B$2:$I$128,MATCH('Step 1'!$B$1,'2021'!$B$1:$I$1,0),FALSE)</f>
        <v>14.7</v>
      </c>
      <c r="I69">
        <f>VLOOKUP($A69,'2022'!$B$2:$I$128,MATCH('Step 1'!$B$1,'2022'!$B$1:$I$1,0),FALSE)</f>
        <v>16.399999999999999</v>
      </c>
      <c r="J69">
        <f>VLOOKUP($A69,'2023'!$B$2:$I$128,MATCH('Step 1'!$B$1,'2023'!$B$1:$I$1,0),FALSE)</f>
        <v>17.3</v>
      </c>
      <c r="K69">
        <f>VLOOKUP($A69,'2024'!$B$2:$I$128,MATCH('Step 1'!$B$1,'2024'!$B$1:$I$1,0),FALSE)</f>
        <v>19.399999999999999</v>
      </c>
      <c r="L69">
        <f>VLOOKUP($A69,'2015'!$B$2:$I$128,MATCH('Step 1'!$L$1,'2015'!$B$1:$I$1,0),FALSE)</f>
        <v>0.2</v>
      </c>
      <c r="M69">
        <f>VLOOKUP($A69,'2016'!$B$2:$I$128,MATCH('Step 1'!$L$1,'2016'!$B$1:$I$1,0),FALSE)</f>
        <v>0.2</v>
      </c>
      <c r="N69">
        <f>VLOOKUP($A69,'2017'!$B$2:$I$128,MATCH('Step 1'!$L$1,'2017'!$B$1:$I$1,0),FALSE)</f>
        <v>0.2</v>
      </c>
      <c r="O69">
        <f>VLOOKUP($A69,'2018'!$B$2:$I$128,MATCH('Step 1'!$L$1,'2018'!$B$1:$I$1,0),FALSE)</f>
        <v>0.3</v>
      </c>
      <c r="P69">
        <f>VLOOKUP($A69,'2019'!$B$2:$I$128,MATCH('Step 1'!$L$1,'2019'!$B$1:$I$1,0),FALSE)</f>
        <v>0.3</v>
      </c>
      <c r="Q69">
        <f>VLOOKUP($A69,'2020'!$B$2:$I$128,MATCH('Step 1'!$L$1,'2020'!$B$1:$I$1,0),FALSE)</f>
        <v>0.4</v>
      </c>
      <c r="R69">
        <f>VLOOKUP($A69,'2021'!$B$2:$I$128,MATCH('Step 1'!$L$1,'2021'!$B$1:$I$1,0),FALSE)</f>
        <v>0.5</v>
      </c>
      <c r="S69">
        <f>VLOOKUP($A69,'2022'!$B$2:$I$128,MATCH('Step 1'!$L$1,'2022'!$B$1:$I$1,0),FALSE)</f>
        <v>0.5</v>
      </c>
      <c r="T69">
        <f>VLOOKUP($A69,'2023'!$B$2:$I$128,MATCH('Step 1'!$L$1,'2023'!$B$1:$I$1,0),FALSE)</f>
        <v>0.5</v>
      </c>
      <c r="U69">
        <f>VLOOKUP($A69,'2024'!$B$2:$I$128,MATCH('Step 1'!$L$1,'2024'!$B$1:$I$1,0),FALSE)</f>
        <v>0.4</v>
      </c>
      <c r="V69">
        <f>VLOOKUP($A69,'Mortgage loans to total loans'!$A$2:$M$124,MATCH('Step 1'!V$2,'Mortgage loans to total loans'!$A$1:$M$1,0),FALSE)</f>
        <v>6.3240700114150004</v>
      </c>
      <c r="W69">
        <f>VLOOKUP($A69,'Mortgage loans to total loans'!$A$2:$M$124,MATCH('Step 1'!W$2,'Mortgage loans to total loans'!$A$1:$M$1,0),FALSE)</f>
        <v>5.5943774459539499</v>
      </c>
      <c r="X69">
        <f>VLOOKUP($A69,'Mortgage loans to total loans'!$A$2:$M$124,MATCH('Step 1'!X$2,'Mortgage loans to total loans'!$A$1:$M$1,0),FALSE)</f>
        <v>4.4474085549629203</v>
      </c>
      <c r="Y69">
        <f>VLOOKUP($A69,'Mortgage loans to total loans'!$A$2:$M$124,MATCH('Step 1'!Y$2,'Mortgage loans to total loans'!$A$1:$M$1,0),FALSE)</f>
        <v>3.8349556882955098</v>
      </c>
      <c r="Z69">
        <f>VLOOKUP($A69,'Mortgage loans to total loans'!$A$2:$M$124,MATCH('Step 1'!Z$2,'Mortgage loans to total loans'!$A$1:$M$1,0),FALSE)</f>
        <v>3.1042987898377601</v>
      </c>
      <c r="AA69">
        <f>VLOOKUP($A69,'Mortgage loans to total loans'!$A$2:$M$124,MATCH('Step 1'!AA$2,'Mortgage loans to total loans'!$A$1:$M$1,0),FALSE)</f>
        <v>2.92138576647729</v>
      </c>
      <c r="AB69">
        <f>VLOOKUP($A69,'Mortgage loans to total loans'!$A$2:$M$124,MATCH('Step 1'!AB$2,'Mortgage loans to total loans'!$A$1:$M$1,0),FALSE)</f>
        <v>2.62469066837967</v>
      </c>
      <c r="AC69">
        <f>VLOOKUP($A69,'Mortgage loans to total loans'!$A$2:$M$124,MATCH('Step 1'!AC$2,'Mortgage loans to total loans'!$A$1:$M$1,0),FALSE)</f>
        <v>2.6323153559659098</v>
      </c>
      <c r="AD69">
        <f>VLOOKUP($A69,'Mortgage loans to total loans'!$A$2:$M$124,MATCH('Step 1'!AD$2,'Mortgage loans to total loans'!$A$1:$M$1,0),FALSE)</f>
        <v>3.1742157753750799</v>
      </c>
      <c r="AE69">
        <f>VLOOKUP($A69,'Mortgage loans to total loans'!$A$2:$M$124,MATCH('Step 1'!AE$2,'Mortgage loans to total loans'!$A$1:$M$1,0),FALSE)</f>
        <v>3.1742157753750799</v>
      </c>
    </row>
    <row r="70" spans="1:31" ht="25.5" x14ac:dyDescent="0.45">
      <c r="A70" s="9" t="s">
        <v>116</v>
      </c>
      <c r="B70">
        <f>VLOOKUP($A70,'2015'!$B$2:$I$128,MATCH('Step 1'!$B$1,'2015'!$B$1:$I$1,0),FALSE)</f>
        <v>10.8</v>
      </c>
      <c r="C70">
        <f>VLOOKUP($A70,'2016'!$B$2:$I$128,MATCH('Step 1'!$B$1,'2016'!$B$1:$I$1,0),FALSE)</f>
        <v>9.4</v>
      </c>
      <c r="D70">
        <f>VLOOKUP($A70,'2017'!$B$2:$I$128,MATCH('Step 1'!$B$1,'2017'!$B$1:$I$1,0),FALSE)</f>
        <v>10.3</v>
      </c>
      <c r="E70">
        <f>VLOOKUP($A70,'2018'!$B$2:$I$128,MATCH('Step 1'!$B$1,'2018'!$B$1:$I$1,0),FALSE)</f>
        <v>9.6999999999999993</v>
      </c>
      <c r="F70">
        <f>VLOOKUP($A70,'2019'!$B$2:$I$128,MATCH('Step 1'!$B$1,'2019'!$B$1:$I$1,0),FALSE)</f>
        <v>9.8000000000000007</v>
      </c>
      <c r="G70">
        <f>VLOOKUP($A70,'2020'!$B$2:$I$128,MATCH('Step 1'!$B$1,'2020'!$B$1:$I$1,0),FALSE)</f>
        <v>11.1</v>
      </c>
      <c r="H70">
        <f>VLOOKUP($A70,'2021'!$B$2:$I$128,MATCH('Step 1'!$B$1,'2021'!$B$1:$I$1,0),FALSE)</f>
        <v>10.9</v>
      </c>
      <c r="I70">
        <f>VLOOKUP($A70,'2022'!$B$2:$I$128,MATCH('Step 1'!$B$1,'2022'!$B$1:$I$1,0),FALSE)</f>
        <v>8.3000000000000007</v>
      </c>
      <c r="J70">
        <f>VLOOKUP($A70,'2023'!$B$2:$I$128,MATCH('Step 1'!$B$1,'2023'!$B$1:$I$1,0),FALSE)</f>
        <v>8.1999999999999993</v>
      </c>
      <c r="K70">
        <f>VLOOKUP($A70,'2024'!$B$2:$I$128,MATCH('Step 1'!$B$1,'2024'!$B$1:$I$1,0),FALSE)</f>
        <v>8.1</v>
      </c>
      <c r="L70">
        <f>VLOOKUP($A70,'2015'!$B$2:$I$128,MATCH('Step 1'!$L$1,'2015'!$B$1:$I$1,0),FALSE)</f>
        <v>2.1</v>
      </c>
      <c r="M70">
        <f>VLOOKUP($A70,'2016'!$B$2:$I$128,MATCH('Step 1'!$L$1,'2016'!$B$1:$I$1,0),FALSE)</f>
        <v>2.4</v>
      </c>
      <c r="N70">
        <f>VLOOKUP($A70,'2017'!$B$2:$I$128,MATCH('Step 1'!$L$1,'2017'!$B$1:$I$1,0),FALSE)</f>
        <v>2.4</v>
      </c>
      <c r="O70">
        <f>VLOOKUP($A70,'2018'!$B$2:$I$128,MATCH('Step 1'!$L$1,'2018'!$B$1:$I$1,0),FALSE)</f>
        <v>2.8</v>
      </c>
      <c r="P70">
        <f>VLOOKUP($A70,'2019'!$B$2:$I$128,MATCH('Step 1'!$L$1,'2019'!$B$1:$I$1,0),FALSE)</f>
        <v>3.2</v>
      </c>
      <c r="Q70">
        <f>VLOOKUP($A70,'2020'!$B$2:$I$128,MATCH('Step 1'!$L$1,'2020'!$B$1:$I$1,0),FALSE)</f>
        <v>2.5</v>
      </c>
      <c r="R70">
        <f>VLOOKUP($A70,'2021'!$B$2:$I$128,MATCH('Step 1'!$L$1,'2021'!$B$1:$I$1,0),FALSE)</f>
        <v>2.7</v>
      </c>
      <c r="S70">
        <f>VLOOKUP($A70,'2022'!$B$2:$I$128,MATCH('Step 1'!$L$1,'2022'!$B$1:$I$1,0),FALSE)</f>
        <v>3.1</v>
      </c>
      <c r="T70">
        <f>VLOOKUP($A70,'2023'!$B$2:$I$128,MATCH('Step 1'!$L$1,'2023'!$B$1:$I$1,0),FALSE)</f>
        <v>4.8</v>
      </c>
      <c r="U70">
        <f>VLOOKUP($A70,'2024'!$B$2:$I$128,MATCH('Step 1'!$L$1,'2024'!$B$1:$I$1,0),FALSE)</f>
        <v>3.2</v>
      </c>
      <c r="V70">
        <f>VLOOKUP($A70,'Mortgage loans to total loans'!$A$2:$M$124,MATCH('Step 1'!V$2,'Mortgage loans to total loans'!$A$1:$M$1,0),FALSE)</f>
        <v>5.9806213146804899</v>
      </c>
      <c r="W70">
        <f>VLOOKUP($A70,'Mortgage loans to total loans'!$A$2:$M$124,MATCH('Step 1'!W$2,'Mortgage loans to total loans'!$A$1:$M$1,0),FALSE)</f>
        <v>6.0677196096281003</v>
      </c>
      <c r="X70">
        <f>VLOOKUP($A70,'Mortgage loans to total loans'!$A$2:$M$124,MATCH('Step 1'!X$2,'Mortgage loans to total loans'!$A$1:$M$1,0),FALSE)</f>
        <v>4.4942158845618696</v>
      </c>
      <c r="Y70">
        <f>VLOOKUP($A70,'Mortgage loans to total loans'!$A$2:$M$124,MATCH('Step 1'!Y$2,'Mortgage loans to total loans'!$A$1:$M$1,0),FALSE)</f>
        <v>4.3460865906276798</v>
      </c>
      <c r="Z70">
        <f>VLOOKUP($A70,'Mortgage loans to total loans'!$A$2:$M$124,MATCH('Step 1'!Z$2,'Mortgage loans to total loans'!$A$1:$M$1,0),FALSE)</f>
        <v>3.8196997226531599</v>
      </c>
      <c r="AA70">
        <f>VLOOKUP($A70,'Mortgage loans to total loans'!$A$2:$M$124,MATCH('Step 1'!AA$2,'Mortgage loans to total loans'!$A$1:$M$1,0),FALSE)</f>
        <v>4.4995092237227299</v>
      </c>
      <c r="AB70">
        <f>VLOOKUP($A70,'Mortgage loans to total loans'!$A$2:$M$124,MATCH('Step 1'!AB$2,'Mortgage loans to total loans'!$A$1:$M$1,0),FALSE)</f>
        <v>4.6229596837581601</v>
      </c>
      <c r="AC70">
        <f>VLOOKUP($A70,'Mortgage loans to total loans'!$A$2:$M$124,MATCH('Step 1'!AC$2,'Mortgage loans to total loans'!$A$1:$M$1,0),FALSE)</f>
        <v>4.6379890507350803</v>
      </c>
      <c r="AD70">
        <f>VLOOKUP($A70,'Mortgage loans to total loans'!$A$2:$M$124,MATCH('Step 1'!AD$2,'Mortgage loans to total loans'!$A$1:$M$1,0),FALSE)</f>
        <v>4.82007547741906</v>
      </c>
      <c r="AE70">
        <f>VLOOKUP($A70,'Mortgage loans to total loans'!$A$2:$M$124,MATCH('Step 1'!AE$2,'Mortgage loans to total loans'!$A$1:$M$1,0),FALSE)</f>
        <v>4.82007547741906</v>
      </c>
    </row>
    <row r="71" spans="1:31" x14ac:dyDescent="0.45">
      <c r="A71" s="9" t="s">
        <v>92</v>
      </c>
      <c r="B71">
        <f>VLOOKUP($A71,'2015'!$B$2:$I$128,MATCH('Step 1'!$B$1,'2015'!$B$1:$I$1,0),FALSE)</f>
        <v>22.5</v>
      </c>
      <c r="C71">
        <f>VLOOKUP($A71,'2016'!$B$2:$I$128,MATCH('Step 1'!$B$1,'2016'!$B$1:$I$1,0),FALSE)</f>
        <v>22.6</v>
      </c>
      <c r="D71">
        <f>VLOOKUP($A71,'2017'!$B$2:$I$128,MATCH('Step 1'!$B$1,'2017'!$B$1:$I$1,0),FALSE)</f>
        <v>24</v>
      </c>
      <c r="E71">
        <f>VLOOKUP($A71,'2018'!$B$2:$I$128,MATCH('Step 1'!$B$1,'2018'!$B$1:$I$1,0),FALSE)</f>
        <v>25.8</v>
      </c>
      <c r="F71">
        <f>VLOOKUP($A71,'2019'!$B$2:$I$128,MATCH('Step 1'!$B$1,'2019'!$B$1:$I$1,0),FALSE)</f>
        <v>25.2</v>
      </c>
      <c r="G71">
        <f>VLOOKUP($A71,'2020'!$B$2:$I$128,MATCH('Step 1'!$B$1,'2020'!$B$1:$I$1,0),FALSE)</f>
        <v>28.4</v>
      </c>
      <c r="H71">
        <f>VLOOKUP($A71,'2021'!$B$2:$I$128,MATCH('Step 1'!$B$1,'2021'!$B$1:$I$1,0),FALSE)</f>
        <v>27</v>
      </c>
      <c r="I71">
        <f>VLOOKUP($A71,'2022'!$B$2:$I$128,MATCH('Step 1'!$B$1,'2022'!$B$1:$I$1,0),FALSE)</f>
        <v>25.9</v>
      </c>
      <c r="J71">
        <f>VLOOKUP($A71,'2023'!$B$2:$I$128,MATCH('Step 1'!$B$1,'2023'!$B$1:$I$1,0),FALSE)</f>
        <v>22.5</v>
      </c>
      <c r="K71">
        <f>VLOOKUP($A71,'2024'!$B$2:$I$128,MATCH('Step 1'!$B$1,'2024'!$B$1:$I$1,0),FALSE)</f>
        <v>23.2</v>
      </c>
      <c r="L71">
        <f>VLOOKUP($A71,'2015'!$B$2:$I$128,MATCH('Step 1'!$L$1,'2015'!$B$1:$I$1,0),FALSE)</f>
        <v>1.7</v>
      </c>
      <c r="M71">
        <f>VLOOKUP($A71,'2016'!$B$2:$I$128,MATCH('Step 1'!$L$1,'2016'!$B$1:$I$1,0),FALSE)</f>
        <v>1.5</v>
      </c>
      <c r="N71">
        <f>VLOOKUP($A71,'2017'!$B$2:$I$128,MATCH('Step 1'!$L$1,'2017'!$B$1:$I$1,0),FALSE)</f>
        <v>1.4</v>
      </c>
      <c r="O71">
        <f>VLOOKUP($A71,'2018'!$B$2:$I$128,MATCH('Step 1'!$L$1,'2018'!$B$1:$I$1,0),FALSE)</f>
        <v>1.6</v>
      </c>
      <c r="P71">
        <f>VLOOKUP($A71,'2019'!$B$2:$I$128,MATCH('Step 1'!$L$1,'2019'!$B$1:$I$1,0),FALSE)</f>
        <v>1.6</v>
      </c>
      <c r="Q71">
        <f>VLOOKUP($A71,'2020'!$B$2:$I$128,MATCH('Step 1'!$L$1,'2020'!$B$1:$I$1,0),FALSE)</f>
        <v>1.5</v>
      </c>
      <c r="R71">
        <f>VLOOKUP($A71,'2021'!$B$2:$I$128,MATCH('Step 1'!$L$1,'2021'!$B$1:$I$1,0),FALSE)</f>
        <v>1.5</v>
      </c>
      <c r="S71">
        <f>VLOOKUP($A71,'2022'!$B$2:$I$128,MATCH('Step 1'!$L$1,'2022'!$B$1:$I$1,0),FALSE)</f>
        <v>1.7</v>
      </c>
      <c r="T71">
        <f>VLOOKUP($A71,'2023'!$B$2:$I$128,MATCH('Step 1'!$L$1,'2023'!$B$1:$I$1,0),FALSE)</f>
        <v>1.8</v>
      </c>
      <c r="U71">
        <f>VLOOKUP($A71,'2024'!$B$2:$I$128,MATCH('Step 1'!$L$1,'2024'!$B$1:$I$1,0),FALSE)</f>
        <v>1.2</v>
      </c>
      <c r="V71">
        <f>VLOOKUP($A71,'Mortgage loans to total loans'!$A$2:$M$124,MATCH('Step 1'!V$2,'Mortgage loans to total loans'!$A$1:$M$1,0),FALSE)</f>
        <v>27.256578381270799</v>
      </c>
      <c r="W71">
        <f>VLOOKUP($A71,'Mortgage loans to total loans'!$A$2:$M$124,MATCH('Step 1'!W$2,'Mortgage loans to total loans'!$A$1:$M$1,0),FALSE)</f>
        <v>59.903907889052498</v>
      </c>
      <c r="X71">
        <f>VLOOKUP($A71,'Mortgage loans to total loans'!$A$2:$M$124,MATCH('Step 1'!X$2,'Mortgage loans to total loans'!$A$1:$M$1,0),FALSE)</f>
        <v>59.188634774938997</v>
      </c>
      <c r="Y71">
        <f>VLOOKUP($A71,'Mortgage loans to total loans'!$A$2:$M$124,MATCH('Step 1'!Y$2,'Mortgage loans to total loans'!$A$1:$M$1,0),FALSE)</f>
        <v>50.677886194058601</v>
      </c>
      <c r="Z71">
        <f>VLOOKUP($A71,'Mortgage loans to total loans'!$A$2:$M$124,MATCH('Step 1'!Z$2,'Mortgage loans to total loans'!$A$1:$M$1,0),FALSE)</f>
        <v>51.498345737662298</v>
      </c>
      <c r="AA71">
        <f>VLOOKUP($A71,'Mortgage loans to total loans'!$A$2:$M$124,MATCH('Step 1'!AA$2,'Mortgage loans to total loans'!$A$1:$M$1,0),FALSE)</f>
        <v>45.511939931268103</v>
      </c>
      <c r="AB71">
        <f>VLOOKUP($A71,'Mortgage loans to total loans'!$A$2:$M$124,MATCH('Step 1'!AB$2,'Mortgage loans to total loans'!$A$1:$M$1,0),FALSE)</f>
        <v>50.544157725969399</v>
      </c>
      <c r="AC71">
        <f>VLOOKUP($A71,'Mortgage loans to total loans'!$A$2:$M$124,MATCH('Step 1'!AC$2,'Mortgage loans to total loans'!$A$1:$M$1,0),FALSE)</f>
        <v>48.981380278372598</v>
      </c>
      <c r="AD71">
        <f>VLOOKUP($A71,'Mortgage loans to total loans'!$A$2:$M$124,MATCH('Step 1'!AD$2,'Mortgage loans to total loans'!$A$1:$M$1,0),FALSE)</f>
        <v>50.599706912850401</v>
      </c>
      <c r="AE71">
        <f>VLOOKUP($A71,'Mortgage loans to total loans'!$A$2:$M$124,MATCH('Step 1'!AE$2,'Mortgage loans to total loans'!$A$1:$M$1,0),FALSE)</f>
        <v>50.599706912850401</v>
      </c>
    </row>
    <row r="72" spans="1:31" x14ac:dyDescent="0.45">
      <c r="A72" s="6" t="s">
        <v>131</v>
      </c>
      <c r="B72">
        <f>VLOOKUP($A72,'2015'!$B$2:$I$128,MATCH('Step 1'!$B$1,'2015'!$B$1:$I$1,0),FALSE)</f>
        <v>10.5</v>
      </c>
      <c r="C72">
        <f>VLOOKUP($A72,'2016'!$B$2:$I$128,MATCH('Step 1'!$B$1,'2016'!$B$1:$I$1,0),FALSE)</f>
        <v>9.1</v>
      </c>
      <c r="D72">
        <f>VLOOKUP($A72,'2017'!$B$2:$I$128,MATCH('Step 1'!$B$1,'2017'!$B$1:$I$1,0),FALSE)</f>
        <v>8.9</v>
      </c>
      <c r="E72">
        <f>VLOOKUP($A72,'2018'!$B$2:$I$128,MATCH('Step 1'!$B$1,'2018'!$B$1:$I$1,0),FALSE)</f>
        <v>9.3000000000000007</v>
      </c>
      <c r="F72">
        <f>VLOOKUP($A72,'2019'!$B$2:$I$128,MATCH('Step 1'!$B$1,'2019'!$B$1:$I$1,0),FALSE)</f>
        <v>9.6</v>
      </c>
      <c r="G72">
        <f>VLOOKUP($A72,'2020'!$B$2:$I$128,MATCH('Step 1'!$B$1,'2020'!$B$1:$I$1,0),FALSE)</f>
        <v>9.6999999999999993</v>
      </c>
      <c r="H72">
        <f>VLOOKUP($A72,'2021'!$B$2:$I$128,MATCH('Step 1'!$B$1,'2021'!$B$1:$I$1,0),FALSE)</f>
        <v>12.6</v>
      </c>
      <c r="I72">
        <f>VLOOKUP($A72,'2022'!$B$2:$I$128,MATCH('Step 1'!$B$1,'2022'!$B$1:$I$1,0),FALSE)</f>
        <v>12.5</v>
      </c>
      <c r="J72">
        <f>VLOOKUP($A72,'2023'!$B$2:$I$128,MATCH('Step 1'!$B$1,'2023'!$B$1:$I$1,0),FALSE)</f>
        <v>12.2</v>
      </c>
      <c r="K72">
        <f>VLOOKUP($A72,'2024'!$B$2:$I$128,MATCH('Step 1'!$B$1,'2024'!$B$1:$I$1,0),FALSE)</f>
        <v>12.3</v>
      </c>
      <c r="L72">
        <f>VLOOKUP($A72,'2015'!$B$2:$I$128,MATCH('Step 1'!$L$1,'2015'!$B$1:$I$1,0),FALSE)</f>
        <v>4</v>
      </c>
      <c r="M72">
        <f>VLOOKUP($A72,'2016'!$B$2:$I$128,MATCH('Step 1'!$L$1,'2016'!$B$1:$I$1,0),FALSE)</f>
        <v>4</v>
      </c>
      <c r="N72">
        <f>VLOOKUP($A72,'2017'!$B$2:$I$128,MATCH('Step 1'!$L$1,'2017'!$B$1:$I$1,0),FALSE)</f>
        <v>4.2</v>
      </c>
      <c r="O72">
        <f>VLOOKUP($A72,'2018'!$B$2:$I$128,MATCH('Step 1'!$L$1,'2018'!$B$1:$I$1,0),FALSE)</f>
        <v>4.0999999999999996</v>
      </c>
      <c r="P72">
        <f>VLOOKUP($A72,'2019'!$B$2:$I$128,MATCH('Step 1'!$L$1,'2019'!$B$1:$I$1,0),FALSE)</f>
        <v>3.7</v>
      </c>
      <c r="Q72">
        <f>VLOOKUP($A72,'2020'!$B$2:$I$128,MATCH('Step 1'!$L$1,'2020'!$B$1:$I$1,0),FALSE)</f>
        <v>3.8</v>
      </c>
      <c r="R72">
        <f>VLOOKUP($A72,'2021'!$B$2:$I$128,MATCH('Step 1'!$L$1,'2021'!$B$1:$I$1,0),FALSE)</f>
        <v>3.4</v>
      </c>
      <c r="S72">
        <f>VLOOKUP($A72,'2022'!$B$2:$I$128,MATCH('Step 1'!$L$1,'2022'!$B$1:$I$1,0),FALSE)</f>
        <v>3.5</v>
      </c>
      <c r="T72">
        <f>VLOOKUP($A72,'2023'!$B$2:$I$128,MATCH('Step 1'!$L$1,'2023'!$B$1:$I$1,0),FALSE)</f>
        <v>2.8</v>
      </c>
      <c r="U72">
        <f>VLOOKUP($A72,'2024'!$B$2:$I$128,MATCH('Step 1'!$L$1,'2024'!$B$1:$I$1,0),FALSE)</f>
        <v>2.7</v>
      </c>
      <c r="V72">
        <f>VLOOKUP($A72,'Mortgage loans to total loans'!$A$2:$M$124,MATCH('Step 1'!V$2,'Mortgage loans to total loans'!$A$1:$M$1,0),FALSE)</f>
        <v>31.5608208113198</v>
      </c>
      <c r="W72">
        <f>VLOOKUP($A72,'Mortgage loans to total loans'!$A$2:$M$124,MATCH('Step 1'!W$2,'Mortgage loans to total loans'!$A$1:$M$1,0),FALSE)</f>
        <v>30.985761942375301</v>
      </c>
      <c r="X72">
        <f>VLOOKUP($A72,'Mortgage loans to total loans'!$A$2:$M$124,MATCH('Step 1'!X$2,'Mortgage loans to total loans'!$A$1:$M$1,0),FALSE)</f>
        <v>30.401902011783999</v>
      </c>
      <c r="Y72">
        <f>VLOOKUP($A72,'Mortgage loans to total loans'!$A$2:$M$124,MATCH('Step 1'!Y$2,'Mortgage loans to total loans'!$A$1:$M$1,0),FALSE)</f>
        <v>29.214139518151601</v>
      </c>
      <c r="Z72">
        <f>VLOOKUP($A72,'Mortgage loans to total loans'!$A$2:$M$124,MATCH('Step 1'!Z$2,'Mortgage loans to total loans'!$A$1:$M$1,0),FALSE)</f>
        <v>29.374728908683501</v>
      </c>
      <c r="AA72">
        <f>VLOOKUP($A72,'Mortgage loans to total loans'!$A$2:$M$124,MATCH('Step 1'!AA$2,'Mortgage loans to total loans'!$A$1:$M$1,0),FALSE)</f>
        <v>28.244154300100199</v>
      </c>
      <c r="AB72">
        <f>VLOOKUP($A72,'Mortgage loans to total loans'!$A$2:$M$124,MATCH('Step 1'!AB$2,'Mortgage loans to total loans'!$A$1:$M$1,0),FALSE)</f>
        <v>28.337354769726701</v>
      </c>
      <c r="AC72">
        <f>VLOOKUP($A72,'Mortgage loans to total loans'!$A$2:$M$124,MATCH('Step 1'!AC$2,'Mortgage loans to total loans'!$A$1:$M$1,0),FALSE)</f>
        <v>28.100178804643399</v>
      </c>
      <c r="AD72">
        <f>VLOOKUP($A72,'Mortgage loans to total loans'!$A$2:$M$124,MATCH('Step 1'!AD$2,'Mortgage loans to total loans'!$A$1:$M$1,0),FALSE)</f>
        <v>28.4278147424147</v>
      </c>
      <c r="AE72">
        <f>VLOOKUP($A72,'Mortgage loans to total loans'!$A$2:$M$124,MATCH('Step 1'!AE$2,'Mortgage loans to total loans'!$A$1:$M$1,0),FALSE)</f>
        <v>28.4278147424147</v>
      </c>
    </row>
    <row r="73" spans="1:31" x14ac:dyDescent="0.45">
      <c r="A73" s="6" t="s">
        <v>61</v>
      </c>
      <c r="B73">
        <f>VLOOKUP($A73,'2015'!$B$2:$I$128,MATCH('Step 1'!$B$1,'2015'!$B$1:$I$1,0),FALSE)</f>
        <v>19.100000000000001</v>
      </c>
      <c r="C73">
        <f>VLOOKUP($A73,'2016'!$B$2:$I$128,MATCH('Step 1'!$B$1,'2016'!$B$1:$I$1,0),FALSE)</f>
        <v>21.4</v>
      </c>
      <c r="D73">
        <f>VLOOKUP($A73,'2017'!$B$2:$I$128,MATCH('Step 1'!$B$1,'2017'!$B$1:$I$1,0),FALSE)</f>
        <v>22.4</v>
      </c>
      <c r="E73">
        <f>VLOOKUP($A73,'2018'!$B$2:$I$128,MATCH('Step 1'!$B$1,'2018'!$B$1:$I$1,0),FALSE)</f>
        <v>20.100000000000001</v>
      </c>
      <c r="F73">
        <f>VLOOKUP($A73,'2019'!$B$2:$I$128,MATCH('Step 1'!$B$1,'2019'!$B$1:$I$1,0),FALSE)</f>
        <v>23.5</v>
      </c>
      <c r="G73">
        <f>VLOOKUP($A73,'2020'!$B$2:$I$128,MATCH('Step 1'!$B$1,'2020'!$B$1:$I$1,0),FALSE)</f>
        <v>25.2</v>
      </c>
      <c r="H73">
        <f>VLOOKUP($A73,'2021'!$B$2:$I$128,MATCH('Step 1'!$B$1,'2021'!$B$1:$I$1,0),FALSE)</f>
        <v>25.9</v>
      </c>
      <c r="I73">
        <f>VLOOKUP($A73,'2022'!$B$2:$I$128,MATCH('Step 1'!$B$1,'2022'!$B$1:$I$1,0),FALSE)</f>
        <v>31.3</v>
      </c>
      <c r="J73">
        <f>VLOOKUP($A73,'2023'!$B$2:$I$128,MATCH('Step 1'!$B$1,'2023'!$B$1:$I$1,0),FALSE)</f>
        <v>24.4</v>
      </c>
      <c r="K73">
        <f>VLOOKUP($A73,'2024'!$B$2:$I$128,MATCH('Step 1'!$B$1,'2024'!$B$1:$I$1,0),FALSE)</f>
        <v>21.1</v>
      </c>
      <c r="L73">
        <f>VLOOKUP($A73,'2015'!$B$2:$I$128,MATCH('Step 1'!$L$1,'2015'!$B$1:$I$1,0),FALSE)</f>
        <v>0.8</v>
      </c>
      <c r="M73">
        <f>VLOOKUP($A73,'2016'!$B$2:$I$128,MATCH('Step 1'!$L$1,'2016'!$B$1:$I$1,0),FALSE)</f>
        <v>0.7</v>
      </c>
      <c r="N73">
        <f>VLOOKUP($A73,'2017'!$B$2:$I$128,MATCH('Step 1'!$L$1,'2017'!$B$1:$I$1,0),FALSE)</f>
        <v>0.5</v>
      </c>
      <c r="O73">
        <f>VLOOKUP($A73,'2018'!$B$2:$I$128,MATCH('Step 1'!$L$1,'2018'!$B$1:$I$1,0),FALSE)</f>
        <v>0.5</v>
      </c>
      <c r="P73">
        <f>VLOOKUP($A73,'2019'!$B$2:$I$128,MATCH('Step 1'!$L$1,'2019'!$B$1:$I$1,0),FALSE)</f>
        <v>0.7</v>
      </c>
      <c r="Q73">
        <f>VLOOKUP($A73,'2020'!$B$2:$I$128,MATCH('Step 1'!$L$1,'2020'!$B$1:$I$1,0),FALSE)</f>
        <v>0.6</v>
      </c>
      <c r="R73">
        <f>VLOOKUP($A73,'2021'!$B$2:$I$128,MATCH('Step 1'!$L$1,'2021'!$B$1:$I$1,0),FALSE)</f>
        <v>0.6</v>
      </c>
      <c r="S73">
        <f>VLOOKUP($A73,'2022'!$B$2:$I$128,MATCH('Step 1'!$L$1,'2022'!$B$1:$I$1,0),FALSE)</f>
        <v>0.5</v>
      </c>
      <c r="T73">
        <f>VLOOKUP($A73,'2023'!$B$2:$I$128,MATCH('Step 1'!$L$1,'2023'!$B$1:$I$1,0),FALSE)</f>
        <v>0.6</v>
      </c>
      <c r="U73">
        <f>VLOOKUP($A73,'2024'!$B$2:$I$128,MATCH('Step 1'!$L$1,'2024'!$B$1:$I$1,0),FALSE)</f>
        <v>1</v>
      </c>
      <c r="V73">
        <f>VLOOKUP($A73,'Mortgage loans to total loans'!$A$2:$M$124,MATCH('Step 1'!V$2,'Mortgage loans to total loans'!$A$1:$M$1,0),FALSE)</f>
        <v>0</v>
      </c>
      <c r="W73">
        <f>VLOOKUP($A73,'Mortgage loans to total loans'!$A$2:$M$124,MATCH('Step 1'!W$2,'Mortgage loans to total loans'!$A$1:$M$1,0),FALSE)</f>
        <v>0</v>
      </c>
      <c r="X73">
        <f>VLOOKUP($A73,'Mortgage loans to total loans'!$A$2:$M$124,MATCH('Step 1'!X$2,'Mortgage loans to total loans'!$A$1:$M$1,0),FALSE)</f>
        <v>0</v>
      </c>
      <c r="Y73">
        <f>VLOOKUP($A73,'Mortgage loans to total loans'!$A$2:$M$124,MATCH('Step 1'!Y$2,'Mortgage loans to total loans'!$A$1:$M$1,0),FALSE)</f>
        <v>0</v>
      </c>
      <c r="Z73">
        <f>VLOOKUP($A73,'Mortgage loans to total loans'!$A$2:$M$124,MATCH('Step 1'!Z$2,'Mortgage loans to total loans'!$A$1:$M$1,0),FALSE)</f>
        <v>0</v>
      </c>
      <c r="AA73">
        <f>VLOOKUP($A73,'Mortgage loans to total loans'!$A$2:$M$124,MATCH('Step 1'!AA$2,'Mortgage loans to total loans'!$A$1:$M$1,0),FALSE)</f>
        <v>0</v>
      </c>
      <c r="AB73">
        <f>VLOOKUP($A73,'Mortgage loans to total loans'!$A$2:$M$124,MATCH('Step 1'!AB$2,'Mortgage loans to total loans'!$A$1:$M$1,0),FALSE)</f>
        <v>0</v>
      </c>
      <c r="AC73">
        <f>VLOOKUP($A73,'Mortgage loans to total loans'!$A$2:$M$124,MATCH('Step 1'!AC$2,'Mortgage loans to total loans'!$A$1:$M$1,0),FALSE)</f>
        <v>0</v>
      </c>
      <c r="AD73">
        <f>VLOOKUP($A73,'Mortgage loans to total loans'!$A$2:$M$124,MATCH('Step 1'!AD$2,'Mortgage loans to total loans'!$A$1:$M$1,0),FALSE)</f>
        <v>14.568642179859101</v>
      </c>
      <c r="AE73">
        <f>VLOOKUP($A73,'Mortgage loans to total loans'!$A$2:$M$124,MATCH('Step 1'!AE$2,'Mortgage loans to total loans'!$A$1:$M$1,0),FALSE)</f>
        <v>14.568642179859101</v>
      </c>
    </row>
    <row r="74" spans="1:31" x14ac:dyDescent="0.45">
      <c r="A74" s="6" t="s">
        <v>39</v>
      </c>
      <c r="B74">
        <f>VLOOKUP($A74,'2015'!$B$2:$I$128,MATCH('Step 1'!$B$1,'2015'!$B$1:$I$1,0),FALSE)</f>
        <v>14.7</v>
      </c>
      <c r="C74">
        <f>VLOOKUP($A74,'2016'!$B$2:$I$128,MATCH('Step 1'!$B$1,'2016'!$B$1:$I$1,0),FALSE)</f>
        <v>15.4</v>
      </c>
      <c r="D74" t="e">
        <f>VLOOKUP($A74,'2017'!$B$2:$I$128,MATCH('Step 1'!$B$1,'2017'!$B$1:$I$1,0),FALSE)</f>
        <v>#N/A</v>
      </c>
      <c r="E74" t="e">
        <f>VLOOKUP($A74,'2018'!$B$2:$I$128,MATCH('Step 1'!$B$1,'2018'!$B$1:$I$1,0),FALSE)</f>
        <v>#N/A</v>
      </c>
      <c r="F74" t="e">
        <f>VLOOKUP($A74,'2019'!$B$2:$I$128,MATCH('Step 1'!$B$1,'2019'!$B$1:$I$1,0),FALSE)</f>
        <v>#N/A</v>
      </c>
      <c r="G74">
        <f>VLOOKUP($A74,'2020'!$B$2:$I$128,MATCH('Step 1'!$B$1,'2020'!$B$1:$I$1,0),FALSE)</f>
        <v>16.399999999999999</v>
      </c>
      <c r="H74">
        <f>VLOOKUP($A74,'2021'!$B$2:$I$128,MATCH('Step 1'!$B$1,'2021'!$B$1:$I$1,0),FALSE)</f>
        <v>16.3</v>
      </c>
      <c r="I74">
        <f>VLOOKUP($A74,'2022'!$B$2:$I$128,MATCH('Step 1'!$B$1,'2022'!$B$1:$I$1,0),FALSE)</f>
        <v>16.7</v>
      </c>
      <c r="J74">
        <f>VLOOKUP($A74,'2023'!$B$2:$I$128,MATCH('Step 1'!$B$1,'2023'!$B$1:$I$1,0),FALSE)</f>
        <v>12.2</v>
      </c>
      <c r="K74">
        <f>VLOOKUP($A74,'2024'!$B$2:$I$128,MATCH('Step 1'!$B$1,'2024'!$B$1:$I$1,0),FALSE)</f>
        <v>10.9</v>
      </c>
      <c r="L74">
        <f>VLOOKUP($A74,'2015'!$B$2:$I$128,MATCH('Step 1'!$L$1,'2015'!$B$1:$I$1,0),FALSE)</f>
        <v>0.3</v>
      </c>
      <c r="M74">
        <f>VLOOKUP($A74,'2016'!$B$2:$I$128,MATCH('Step 1'!$L$1,'2016'!$B$1:$I$1,0),FALSE)</f>
        <v>0.3</v>
      </c>
      <c r="N74" t="e">
        <f>VLOOKUP($A74,'2017'!$B$2:$I$128,MATCH('Step 1'!$L$1,'2017'!$B$1:$I$1,0),FALSE)</f>
        <v>#N/A</v>
      </c>
      <c r="O74" t="e">
        <f>VLOOKUP($A74,'2018'!$B$2:$I$128,MATCH('Step 1'!$L$1,'2018'!$B$1:$I$1,0),FALSE)</f>
        <v>#N/A</v>
      </c>
      <c r="P74" t="e">
        <f>VLOOKUP($A74,'2019'!$B$2:$I$128,MATCH('Step 1'!$L$1,'2019'!$B$1:$I$1,0),FALSE)</f>
        <v>#N/A</v>
      </c>
      <c r="Q74">
        <f>VLOOKUP($A74,'2020'!$B$2:$I$128,MATCH('Step 1'!$L$1,'2020'!$B$1:$I$1,0),FALSE)</f>
        <v>0.3</v>
      </c>
      <c r="R74">
        <f>VLOOKUP($A74,'2021'!$B$2:$I$128,MATCH('Step 1'!$L$1,'2021'!$B$1:$I$1,0),FALSE)</f>
        <v>0.3</v>
      </c>
      <c r="S74">
        <f>VLOOKUP($A74,'2022'!$B$2:$I$128,MATCH('Step 1'!$L$1,'2022'!$B$1:$I$1,0),FALSE)</f>
        <v>0.3</v>
      </c>
      <c r="T74">
        <f>VLOOKUP($A74,'2023'!$B$2:$I$128,MATCH('Step 1'!$L$1,'2023'!$B$1:$I$1,0),FALSE)</f>
        <v>0.3</v>
      </c>
      <c r="U74">
        <f>VLOOKUP($A74,'2024'!$B$2:$I$128,MATCH('Step 1'!$L$1,'2024'!$B$1:$I$1,0),FALSE)</f>
        <v>0.4</v>
      </c>
      <c r="V74">
        <f>VLOOKUP($A74,'Mortgage loans to total loans'!$A$2:$M$124,MATCH('Step 1'!V$2,'Mortgage loans to total loans'!$A$1:$M$1,0),FALSE)</f>
        <v>0</v>
      </c>
      <c r="W74">
        <f>VLOOKUP($A74,'Mortgage loans to total loans'!$A$2:$M$124,MATCH('Step 1'!W$2,'Mortgage loans to total loans'!$A$1:$M$1,0),FALSE)</f>
        <v>0</v>
      </c>
      <c r="X74">
        <f>VLOOKUP($A74,'Mortgage loans to total loans'!$A$2:$M$124,MATCH('Step 1'!X$2,'Mortgage loans to total loans'!$A$1:$M$1,0),FALSE)</f>
        <v>0</v>
      </c>
      <c r="Y74">
        <f>VLOOKUP($A74,'Mortgage loans to total loans'!$A$2:$M$124,MATCH('Step 1'!Y$2,'Mortgage loans to total loans'!$A$1:$M$1,0),FALSE)</f>
        <v>0</v>
      </c>
      <c r="Z74">
        <f>VLOOKUP($A74,'Mortgage loans to total loans'!$A$2:$M$124,MATCH('Step 1'!Z$2,'Mortgage loans to total loans'!$A$1:$M$1,0),FALSE)</f>
        <v>9.4826534235179096</v>
      </c>
      <c r="AA74">
        <f>VLOOKUP($A74,'Mortgage loans to total loans'!$A$2:$M$124,MATCH('Step 1'!AA$2,'Mortgage loans to total loans'!$A$1:$M$1,0),FALSE)</f>
        <v>10.081223442936199</v>
      </c>
      <c r="AB74">
        <f>VLOOKUP($A74,'Mortgage loans to total loans'!$A$2:$M$124,MATCH('Step 1'!AB$2,'Mortgage loans to total loans'!$A$1:$M$1,0),FALSE)</f>
        <v>10.864308194464</v>
      </c>
      <c r="AC74">
        <f>VLOOKUP($A74,'Mortgage loans to total loans'!$A$2:$M$124,MATCH('Step 1'!AC$2,'Mortgage loans to total loans'!$A$1:$M$1,0),FALSE)</f>
        <v>11.728477311843999</v>
      </c>
      <c r="AD74">
        <f>VLOOKUP($A74,'Mortgage loans to total loans'!$A$2:$M$124,MATCH('Step 1'!AD$2,'Mortgage loans to total loans'!$A$1:$M$1,0),FALSE)</f>
        <v>12.0911242884948</v>
      </c>
      <c r="AE74">
        <f>VLOOKUP($A74,'Mortgage loans to total loans'!$A$2:$M$124,MATCH('Step 1'!AE$2,'Mortgage loans to total loans'!$A$1:$M$1,0),FALSE)</f>
        <v>12.0911242884948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D134-F2A7-4008-9788-CC3EE6738B15}">
  <sheetPr>
    <tabColor rgb="FF00B050"/>
  </sheetPr>
  <dimension ref="A1:Y74"/>
  <sheetViews>
    <sheetView topLeftCell="J1" workbookViewId="0">
      <selection activeCell="R1" activeCellId="1" sqref="J1 R1"/>
    </sheetView>
  </sheetViews>
  <sheetFormatPr defaultRowHeight="14.25" x14ac:dyDescent="0.45"/>
  <cols>
    <col min="1" max="1" width="14" customWidth="1"/>
    <col min="2" max="2" width="17.265625" customWidth="1"/>
  </cols>
  <sheetData>
    <row r="1" spans="1:25" ht="65.650000000000006" x14ac:dyDescent="0.45">
      <c r="B1" s="4" t="s">
        <v>5</v>
      </c>
      <c r="J1" s="4" t="s">
        <v>8</v>
      </c>
      <c r="R1" s="4" t="s">
        <v>628</v>
      </c>
    </row>
    <row r="2" spans="1:25" x14ac:dyDescent="0.45">
      <c r="A2" s="14"/>
      <c r="B2" s="14">
        <v>2016</v>
      </c>
      <c r="C2" s="14">
        <v>2017</v>
      </c>
      <c r="D2" s="14">
        <v>2018</v>
      </c>
      <c r="E2" s="14">
        <v>2019</v>
      </c>
      <c r="F2" s="14">
        <v>2020</v>
      </c>
      <c r="G2" s="14">
        <v>2021</v>
      </c>
      <c r="H2" s="14">
        <v>2022</v>
      </c>
      <c r="I2" s="14">
        <v>2023</v>
      </c>
      <c r="J2" s="14">
        <v>2016</v>
      </c>
      <c r="K2" s="14">
        <v>2017</v>
      </c>
      <c r="L2" s="14">
        <v>2018</v>
      </c>
      <c r="M2" s="14">
        <v>2019</v>
      </c>
      <c r="N2" s="14">
        <v>2020</v>
      </c>
      <c r="O2" s="14">
        <v>2021</v>
      </c>
      <c r="P2" s="14">
        <v>2022</v>
      </c>
      <c r="Q2" s="14">
        <v>2023</v>
      </c>
      <c r="R2" s="14">
        <v>2016</v>
      </c>
      <c r="S2" s="14">
        <v>2017</v>
      </c>
      <c r="T2" s="14">
        <v>2018</v>
      </c>
      <c r="U2" s="14">
        <v>2019</v>
      </c>
      <c r="V2" s="14">
        <v>2020</v>
      </c>
      <c r="W2" s="14">
        <v>2021</v>
      </c>
      <c r="X2" s="14">
        <v>2022</v>
      </c>
      <c r="Y2" s="14">
        <v>2023</v>
      </c>
    </row>
    <row r="3" spans="1:25" x14ac:dyDescent="0.45">
      <c r="A3" s="9" t="s">
        <v>52</v>
      </c>
      <c r="B3">
        <f>'Step 1'!C3-'Step 1'!B3</f>
        <v>-1.3000000000000007</v>
      </c>
      <c r="C3">
        <f>'Step 1'!D3-'Step 1'!C3</f>
        <v>0.30000000000000071</v>
      </c>
      <c r="D3">
        <f>'Step 1'!E3-'Step 1'!D3</f>
        <v>1.9000000000000021</v>
      </c>
      <c r="E3">
        <f>'Step 1'!F3-'Step 1'!E3</f>
        <v>-3.7000000000000028</v>
      </c>
      <c r="F3">
        <f>'Step 1'!G3-'Step 1'!F3</f>
        <v>0.40000000000000213</v>
      </c>
      <c r="G3">
        <f>'Step 1'!H3-'Step 1'!G3</f>
        <v>-0.60000000000000142</v>
      </c>
      <c r="H3">
        <f>'Step 1'!I3-'Step 1'!H3</f>
        <v>1.5</v>
      </c>
      <c r="I3">
        <f>'Step 1'!J3-'Step 1'!I3</f>
        <v>-1.5999999999999979</v>
      </c>
      <c r="J3">
        <f>'Step 1'!M3-'Step 1'!L3</f>
        <v>0</v>
      </c>
      <c r="K3">
        <f>'Step 1'!N3-'Step 1'!M3</f>
        <v>-0.10000000000000009</v>
      </c>
      <c r="L3">
        <f>'Step 1'!O3-'Step 1'!N3</f>
        <v>0.10000000000000009</v>
      </c>
      <c r="M3">
        <f>'Step 1'!P3-'Step 1'!O3</f>
        <v>0</v>
      </c>
      <c r="N3">
        <f>'Step 1'!Q3-'Step 1'!P3</f>
        <v>0</v>
      </c>
      <c r="O3">
        <f>'Step 1'!R3-'Step 1'!Q3</f>
        <v>9.9999999999999978E-2</v>
      </c>
      <c r="P3">
        <f>'Step 1'!S3-'Step 1'!R3</f>
        <v>0</v>
      </c>
      <c r="Q3">
        <f>'Step 1'!T3-'Step 1'!S3</f>
        <v>-9.9999999999999978E-2</v>
      </c>
      <c r="R3">
        <f>'Step 1'!W3-'Step 1'!V3</f>
        <v>-0.72185006139920205</v>
      </c>
      <c r="S3">
        <f>'Step 1'!X3-'Step 1'!W3</f>
        <v>0.72349763471250128</v>
      </c>
      <c r="T3">
        <f>'Step 1'!Y3-'Step 1'!X3</f>
        <v>1.6417187540555993</v>
      </c>
      <c r="U3">
        <f>'Step 1'!Z3-'Step 1'!Y3</f>
        <v>0.80956859435550044</v>
      </c>
      <c r="V3">
        <f>'Step 1'!AA3-'Step 1'!Z3</f>
        <v>0.52476603180799941</v>
      </c>
      <c r="W3">
        <f>'Step 1'!AB3-'Step 1'!AA3</f>
        <v>0.31028091192300167</v>
      </c>
      <c r="X3">
        <f>'Step 1'!AC3-'Step 1'!AB3</f>
        <v>0.57213929638799854</v>
      </c>
      <c r="Y3">
        <f>'Step 1'!AD3-'Step 1'!AC3</f>
        <v>2.1584299746711011</v>
      </c>
    </row>
    <row r="4" spans="1:25" x14ac:dyDescent="0.45">
      <c r="A4" s="6" t="s">
        <v>57</v>
      </c>
      <c r="B4">
        <f>'Step 1'!C4-'Step 1'!B4</f>
        <v>-0.60000000000000142</v>
      </c>
      <c r="C4">
        <f>'Step 1'!D4-'Step 1'!C4</f>
        <v>-1.1999999999999993</v>
      </c>
      <c r="D4">
        <f>'Step 1'!E4-'Step 1'!D4</f>
        <v>-2.6999999999999993</v>
      </c>
      <c r="E4">
        <f>'Step 1'!F4-'Step 1'!E4</f>
        <v>15.099999999999998</v>
      </c>
      <c r="F4">
        <f>'Step 1'!G4-'Step 1'!F4</f>
        <v>13</v>
      </c>
      <c r="G4">
        <f>'Step 1'!H4-'Step 1'!G4</f>
        <v>-6.8999999999999986</v>
      </c>
      <c r="H4">
        <f>'Step 1'!I4-'Step 1'!H4</f>
        <v>0.60000000000000142</v>
      </c>
      <c r="I4">
        <f>'Step 1'!J4-'Step 1'!I4</f>
        <v>-4.5</v>
      </c>
      <c r="J4">
        <f>'Step 1'!M4-'Step 1'!L4</f>
        <v>0</v>
      </c>
      <c r="K4">
        <f>'Step 1'!N4-'Step 1'!M4</f>
        <v>-0.10000000000000003</v>
      </c>
      <c r="L4">
        <f>'Step 1'!O4-'Step 1'!N4</f>
        <v>0</v>
      </c>
      <c r="M4">
        <f>'Step 1'!P4-'Step 1'!O4</f>
        <v>-9.9999999999999978E-2</v>
      </c>
      <c r="N4">
        <f>'Step 1'!Q4-'Step 1'!P4</f>
        <v>-0.1</v>
      </c>
      <c r="O4">
        <f>'Step 1'!R4-'Step 1'!Q4</f>
        <v>0</v>
      </c>
      <c r="P4">
        <f>'Step 1'!S4-'Step 1'!R4</f>
        <v>0</v>
      </c>
      <c r="Q4">
        <f>'Step 1'!T4-'Step 1'!S4</f>
        <v>0</v>
      </c>
      <c r="R4">
        <f>'Step 1'!W4-'Step 1'!V4</f>
        <v>-2.071619179913986E-2</v>
      </c>
      <c r="S4">
        <f>'Step 1'!X4-'Step 1'!W4</f>
        <v>2.7493207551356904</v>
      </c>
      <c r="T4">
        <f>'Step 1'!Y4-'Step 1'!X4</f>
        <v>3.95920850685616</v>
      </c>
      <c r="U4">
        <f>'Step 1'!Z4-'Step 1'!Y4</f>
        <v>1.6343465433310094</v>
      </c>
      <c r="V4">
        <f>'Step 1'!AA4-'Step 1'!Z4</f>
        <v>-0.43372411670589983</v>
      </c>
      <c r="W4">
        <f>'Step 1'!AB4-'Step 1'!AA4</f>
        <v>-0.16524461795659917</v>
      </c>
      <c r="X4">
        <f>'Step 1'!AC4-'Step 1'!AB4</f>
        <v>0.29447603004789968</v>
      </c>
      <c r="Y4">
        <f>'Step 1'!AD4-'Step 1'!AC4</f>
        <v>-0.53952565212590109</v>
      </c>
    </row>
    <row r="5" spans="1:25" x14ac:dyDescent="0.45">
      <c r="A5" s="9" t="s">
        <v>54</v>
      </c>
      <c r="B5">
        <f>'Step 1'!C5-'Step 1'!B5</f>
        <v>1.7999999999999989</v>
      </c>
      <c r="C5">
        <f>'Step 1'!D5-'Step 1'!C5</f>
        <v>-1.2999999999999989</v>
      </c>
      <c r="D5">
        <f>'Step 1'!E5-'Step 1'!D5</f>
        <v>-0.90000000000000036</v>
      </c>
      <c r="E5">
        <f>'Step 1'!F5-'Step 1'!E5</f>
        <v>0.69999999999999929</v>
      </c>
      <c r="F5">
        <f>'Step 1'!G5-'Step 1'!F5</f>
        <v>1.4000000000000021</v>
      </c>
      <c r="G5">
        <f>'Step 1'!H5-'Step 1'!G5</f>
        <v>2.6999999999999993</v>
      </c>
      <c r="H5">
        <f>'Step 1'!I5-'Step 1'!H5</f>
        <v>1</v>
      </c>
      <c r="I5">
        <f>'Step 1'!J5-'Step 1'!I5</f>
        <v>-9</v>
      </c>
      <c r="J5">
        <f>'Step 1'!M5-'Step 1'!L5</f>
        <v>-0.2</v>
      </c>
      <c r="K5">
        <f>'Step 1'!N5-'Step 1'!M5</f>
        <v>0.2</v>
      </c>
      <c r="L5">
        <f>'Step 1'!O5-'Step 1'!N5</f>
        <v>0</v>
      </c>
      <c r="M5">
        <f>'Step 1'!P5-'Step 1'!O5</f>
        <v>0</v>
      </c>
      <c r="N5">
        <f>'Step 1'!Q5-'Step 1'!P5</f>
        <v>0</v>
      </c>
      <c r="O5">
        <f>'Step 1'!R5-'Step 1'!Q5</f>
        <v>-9.9999999999999978E-2</v>
      </c>
      <c r="P5">
        <f>'Step 1'!S5-'Step 1'!R5</f>
        <v>9.9999999999999978E-2</v>
      </c>
      <c r="Q5">
        <f>'Step 1'!T5-'Step 1'!S5</f>
        <v>-9.9999999999999978E-2</v>
      </c>
      <c r="R5">
        <f>'Step 1'!W5-'Step 1'!V5</f>
        <v>-0.95650386071371951</v>
      </c>
      <c r="S5">
        <f>'Step 1'!X5-'Step 1'!W5</f>
        <v>0.19498460390235017</v>
      </c>
      <c r="T5">
        <f>'Step 1'!Y5-'Step 1'!X5</f>
        <v>0.48087417699539881</v>
      </c>
      <c r="U5">
        <f>'Step 1'!Z5-'Step 1'!Y5</f>
        <v>1.5901484561333117</v>
      </c>
      <c r="V5">
        <f>'Step 1'!AA5-'Step 1'!Z5</f>
        <v>1.7134391243739699</v>
      </c>
      <c r="W5">
        <f>'Step 1'!AB5-'Step 1'!AA5</f>
        <v>4.1255157759499994</v>
      </c>
      <c r="X5">
        <f>'Step 1'!AC5-'Step 1'!AB5</f>
        <v>1.6916473568393009</v>
      </c>
      <c r="Y5">
        <f>'Step 1'!AD5-'Step 1'!AC5</f>
        <v>1.2261557609346987</v>
      </c>
    </row>
    <row r="6" spans="1:25" x14ac:dyDescent="0.45">
      <c r="A6" s="9" t="s">
        <v>98</v>
      </c>
      <c r="B6">
        <f>'Step 1'!C6-'Step 1'!B6</f>
        <v>-0.60000000000000142</v>
      </c>
      <c r="C6">
        <f>'Step 1'!D6-'Step 1'!C6</f>
        <v>-2.5</v>
      </c>
      <c r="D6">
        <f>'Step 1'!E6-'Step 1'!D6</f>
        <v>-0.29999999999999716</v>
      </c>
      <c r="E6">
        <f>'Step 1'!F6-'Step 1'!E6</f>
        <v>1.5999999999999979</v>
      </c>
      <c r="F6">
        <f>'Step 1'!G6-'Step 1'!F6</f>
        <v>0.69999999999999929</v>
      </c>
      <c r="G6">
        <f>'Step 1'!H6-'Step 1'!G6</f>
        <v>0.90000000000000213</v>
      </c>
      <c r="H6">
        <f>'Step 1'!I6-'Step 1'!H6</f>
        <v>1.0999999999999979</v>
      </c>
      <c r="I6">
        <f>'Step 1'!J6-'Step 1'!I6</f>
        <v>-2.5999999999999979</v>
      </c>
      <c r="J6">
        <f>'Step 1'!M6-'Step 1'!L6</f>
        <v>-0.10000000000000009</v>
      </c>
      <c r="K6">
        <f>'Step 1'!N6-'Step 1'!M6</f>
        <v>-0.10000000000000009</v>
      </c>
      <c r="L6">
        <f>'Step 1'!O6-'Step 1'!N6</f>
        <v>0.40000000000000013</v>
      </c>
      <c r="M6">
        <f>'Step 1'!P6-'Step 1'!O6</f>
        <v>-0.10000000000000009</v>
      </c>
      <c r="N6">
        <f>'Step 1'!Q6-'Step 1'!P6</f>
        <v>0.10000000000000009</v>
      </c>
      <c r="O6">
        <f>'Step 1'!R6-'Step 1'!Q6</f>
        <v>9.9999999999999867E-2</v>
      </c>
      <c r="P6">
        <f>'Step 1'!S6-'Step 1'!R6</f>
        <v>0.10000000000000009</v>
      </c>
      <c r="Q6">
        <f>'Step 1'!T6-'Step 1'!S6</f>
        <v>-0.19999999999999996</v>
      </c>
      <c r="R6">
        <f>'Step 1'!W6-'Step 1'!V6</f>
        <v>0.87848267386529955</v>
      </c>
      <c r="S6">
        <f>'Step 1'!X6-'Step 1'!W6</f>
        <v>0.60002604576020246</v>
      </c>
      <c r="T6">
        <f>'Step 1'!Y6-'Step 1'!X6</f>
        <v>-0.37518833202130253</v>
      </c>
      <c r="U6">
        <f>'Step 1'!Z6-'Step 1'!Y6</f>
        <v>0.44934914355039979</v>
      </c>
      <c r="V6">
        <f>'Step 1'!AA6-'Step 1'!Z6</f>
        <v>1.9106582486024024</v>
      </c>
      <c r="W6">
        <f>'Step 1'!AB6-'Step 1'!AA6</f>
        <v>0.17969452235600158</v>
      </c>
      <c r="X6">
        <f>'Step 1'!AC6-'Step 1'!AB6</f>
        <v>-0.72772343080080759</v>
      </c>
      <c r="Y6">
        <f>'Step 1'!AD6-'Step 1'!AC6</f>
        <v>0.65516317165379689</v>
      </c>
    </row>
    <row r="7" spans="1:25" x14ac:dyDescent="0.45">
      <c r="A7" s="9" t="s">
        <v>80</v>
      </c>
      <c r="B7">
        <f>'Step 1'!C7-'Step 1'!B7</f>
        <v>-1.1999999999999993</v>
      </c>
      <c r="C7">
        <f>'Step 1'!D7-'Step 1'!C7</f>
        <v>0</v>
      </c>
      <c r="D7">
        <f>'Step 1'!E7-'Step 1'!D7</f>
        <v>0.30000000000000071</v>
      </c>
      <c r="E7">
        <f>'Step 1'!F7-'Step 1'!E7</f>
        <v>1.3000000000000007</v>
      </c>
      <c r="F7">
        <f>'Step 1'!G7-'Step 1'!F7</f>
        <v>1.3999999999999986</v>
      </c>
      <c r="G7">
        <f>'Step 1'!H7-'Step 1'!G7</f>
        <v>1.1999999999999993</v>
      </c>
      <c r="H7">
        <f>'Step 1'!I7-'Step 1'!H7</f>
        <v>0</v>
      </c>
      <c r="I7">
        <f>'Step 1'!J7-'Step 1'!I7</f>
        <v>2.3000000000000007</v>
      </c>
      <c r="J7">
        <f>'Step 1'!M7-'Step 1'!L7</f>
        <v>9.9999999999999867E-2</v>
      </c>
      <c r="K7">
        <f>'Step 1'!N7-'Step 1'!M7</f>
        <v>0</v>
      </c>
      <c r="L7">
        <f>'Step 1'!O7-'Step 1'!N7</f>
        <v>0</v>
      </c>
      <c r="M7">
        <f>'Step 1'!P7-'Step 1'!O7</f>
        <v>-9.9999999999999867E-2</v>
      </c>
      <c r="N7">
        <f>'Step 1'!Q7-'Step 1'!P7</f>
        <v>-0.10000000000000009</v>
      </c>
      <c r="O7">
        <f>'Step 1'!R7-'Step 1'!Q7</f>
        <v>0.10000000000000009</v>
      </c>
      <c r="P7">
        <f>'Step 1'!S7-'Step 1'!R7</f>
        <v>-0.10000000000000009</v>
      </c>
      <c r="Q7">
        <f>'Step 1'!T7-'Step 1'!S7</f>
        <v>0.10000000000000009</v>
      </c>
      <c r="R7">
        <f>'Step 1'!W7-'Step 1'!V7</f>
        <v>1.1666504189753013</v>
      </c>
      <c r="S7">
        <f>'Step 1'!X7-'Step 1'!W7</f>
        <v>-0.18730807104650182</v>
      </c>
      <c r="T7">
        <f>'Step 1'!Y7-'Step 1'!X7</f>
        <v>-3.2732000781098982</v>
      </c>
      <c r="U7">
        <f>'Step 1'!Z7-'Step 1'!Y7</f>
        <v>7.1556446997078638E-5</v>
      </c>
      <c r="V7">
        <f>'Step 1'!AA7-'Step 1'!Z7</f>
        <v>2.154038866569902</v>
      </c>
      <c r="W7">
        <f>'Step 1'!AB7-'Step 1'!AA7</f>
        <v>-0.38713678935960161</v>
      </c>
      <c r="X7">
        <f>'Step 1'!AC7-'Step 1'!AB7</f>
        <v>0.43630936507560136</v>
      </c>
      <c r="Y7">
        <f>'Step 1'!AD7-'Step 1'!AC7</f>
        <v>0.37645566246769846</v>
      </c>
    </row>
    <row r="8" spans="1:25" x14ac:dyDescent="0.45">
      <c r="A8" s="9" t="s">
        <v>34</v>
      </c>
      <c r="B8">
        <f>'Step 1'!C8-'Step 1'!B8</f>
        <v>1.5</v>
      </c>
      <c r="C8">
        <f>'Step 1'!D8-'Step 1'!C8</f>
        <v>0.5</v>
      </c>
      <c r="D8">
        <f>'Step 1'!E8-'Step 1'!D8</f>
        <v>0.39999999999999858</v>
      </c>
      <c r="E8">
        <f>'Step 1'!F8-'Step 1'!E8</f>
        <v>1.1999999999999993</v>
      </c>
      <c r="F8">
        <f>'Step 1'!G8-'Step 1'!F8</f>
        <v>-0.89999999999999858</v>
      </c>
      <c r="G8">
        <f>'Step 1'!H8-'Step 1'!G8</f>
        <v>1.6999999999999993</v>
      </c>
      <c r="H8">
        <f>'Step 1'!I8-'Step 1'!H8</f>
        <v>2.8000000000000007</v>
      </c>
      <c r="I8">
        <f>'Step 1'!J8-'Step 1'!I8</f>
        <v>-2.3999999999999986</v>
      </c>
      <c r="J8">
        <f>'Step 1'!M8-'Step 1'!L8</f>
        <v>0</v>
      </c>
      <c r="K8">
        <f>'Step 1'!N8-'Step 1'!M8</f>
        <v>-9.9999999999999978E-2</v>
      </c>
      <c r="L8">
        <f>'Step 1'!O8-'Step 1'!N8</f>
        <v>0</v>
      </c>
      <c r="M8">
        <f>'Step 1'!P8-'Step 1'!O8</f>
        <v>0.19999999999999996</v>
      </c>
      <c r="N8">
        <f>'Step 1'!Q8-'Step 1'!P8</f>
        <v>0</v>
      </c>
      <c r="O8">
        <f>'Step 1'!R8-'Step 1'!Q8</f>
        <v>0</v>
      </c>
      <c r="P8">
        <f>'Step 1'!S8-'Step 1'!R8</f>
        <v>-9.9999999999999978E-2</v>
      </c>
      <c r="Q8">
        <f>'Step 1'!T8-'Step 1'!S8</f>
        <v>9.9999999999999978E-2</v>
      </c>
      <c r="R8">
        <f>'Step 1'!W8-'Step 1'!V8</f>
        <v>0</v>
      </c>
      <c r="S8">
        <f>'Step 1'!X8-'Step 1'!W8</f>
        <v>0</v>
      </c>
      <c r="T8">
        <f>'Step 1'!Y8-'Step 1'!X8</f>
        <v>0</v>
      </c>
      <c r="U8">
        <f>'Step 1'!Z8-'Step 1'!Y8</f>
        <v>0</v>
      </c>
      <c r="V8">
        <f>'Step 1'!AA8-'Step 1'!Z8</f>
        <v>0</v>
      </c>
      <c r="W8">
        <f>'Step 1'!AB8-'Step 1'!AA8</f>
        <v>0</v>
      </c>
      <c r="X8">
        <f>'Step 1'!AC8-'Step 1'!AB8</f>
        <v>10.2563712517094</v>
      </c>
      <c r="Y8">
        <f>'Step 1'!AD8-'Step 1'!AC8</f>
        <v>0.97252032309070024</v>
      </c>
    </row>
    <row r="9" spans="1:25" x14ac:dyDescent="0.45">
      <c r="A9" s="9" t="s">
        <v>70</v>
      </c>
      <c r="B9">
        <f>'Step 1'!C9-'Step 1'!B9</f>
        <v>-6.1999999999999993</v>
      </c>
      <c r="C9">
        <f>'Step 1'!D9-'Step 1'!C9</f>
        <v>6.6999999999999993</v>
      </c>
      <c r="D9">
        <f>'Step 1'!E9-'Step 1'!D9</f>
        <v>-4.6999999999999993</v>
      </c>
      <c r="E9">
        <f>'Step 1'!F9-'Step 1'!E9</f>
        <v>3.8999999999999986</v>
      </c>
      <c r="F9">
        <f>'Step 1'!G9-'Step 1'!F9</f>
        <v>4.3999999999999986</v>
      </c>
      <c r="G9">
        <f>'Step 1'!H9-'Step 1'!G9</f>
        <v>-3.6999999999999993</v>
      </c>
      <c r="H9">
        <f>'Step 1'!I9-'Step 1'!H9</f>
        <v>1.9000000000000021</v>
      </c>
      <c r="I9">
        <f>'Step 1'!J9-'Step 1'!I9</f>
        <v>-1.3000000000000007</v>
      </c>
      <c r="J9">
        <f>'Step 1'!M9-'Step 1'!L9</f>
        <v>9.9999999999999978E-2</v>
      </c>
      <c r="K9">
        <f>'Step 1'!N9-'Step 1'!M9</f>
        <v>-9.9999999999999978E-2</v>
      </c>
      <c r="L9">
        <f>'Step 1'!O9-'Step 1'!N9</f>
        <v>0</v>
      </c>
      <c r="M9">
        <f>'Step 1'!P9-'Step 1'!O9</f>
        <v>9.9999999999999978E-2</v>
      </c>
      <c r="N9">
        <f>'Step 1'!Q9-'Step 1'!P9</f>
        <v>-9.9999999999999978E-2</v>
      </c>
      <c r="O9">
        <f>'Step 1'!R9-'Step 1'!Q9</f>
        <v>0</v>
      </c>
      <c r="P9">
        <f>'Step 1'!S9-'Step 1'!R9</f>
        <v>9.9999999999999978E-2</v>
      </c>
      <c r="Q9">
        <f>'Step 1'!T9-'Step 1'!S9</f>
        <v>0</v>
      </c>
      <c r="R9">
        <f>'Step 1'!W9-'Step 1'!V9</f>
        <v>0.17417550696699013</v>
      </c>
      <c r="S9">
        <f>'Step 1'!X9-'Step 1'!W9</f>
        <v>-3.730276119866982E-2</v>
      </c>
      <c r="T9">
        <f>'Step 1'!Y9-'Step 1'!X9</f>
        <v>-0.19561856845631009</v>
      </c>
      <c r="U9">
        <f>'Step 1'!Z9-'Step 1'!Y9</f>
        <v>-9.9544837734519831E-2</v>
      </c>
      <c r="V9">
        <f>'Step 1'!AA9-'Step 1'!Z9</f>
        <v>4.4862989928269759E-2</v>
      </c>
      <c r="W9">
        <f>'Step 1'!AB9-'Step 1'!AA9</f>
        <v>2.1742843288923197</v>
      </c>
      <c r="X9">
        <f>'Step 1'!AC9-'Step 1'!AB9</f>
        <v>0.20248174921943018</v>
      </c>
      <c r="Y9">
        <f>'Step 1'!AD9-'Step 1'!AC9</f>
        <v>-8.7047210423939703E-2</v>
      </c>
    </row>
    <row r="10" spans="1:25" x14ac:dyDescent="0.45">
      <c r="A10" s="6" t="s">
        <v>31</v>
      </c>
      <c r="B10">
        <f>'Step 1'!C10-'Step 1'!B10</f>
        <v>1</v>
      </c>
      <c r="C10">
        <f>'Step 1'!D10-'Step 1'!C10</f>
        <v>-1.6999999999999993</v>
      </c>
      <c r="D10">
        <f>'Step 1'!E10-'Step 1'!D10</f>
        <v>1.3000000000000007</v>
      </c>
      <c r="E10">
        <f>'Step 1'!F10-'Step 1'!E10</f>
        <v>0.89999999999999858</v>
      </c>
      <c r="F10">
        <f>'Step 1'!G10-'Step 1'!F10</f>
        <v>-1.1000000000000014</v>
      </c>
      <c r="G10">
        <f>'Step 1'!H10-'Step 1'!G10</f>
        <v>3.6000000000000014</v>
      </c>
      <c r="H10">
        <f>'Step 1'!I10-'Step 1'!H10</f>
        <v>-1.1999999999999993</v>
      </c>
      <c r="I10">
        <f>'Step 1'!J10-'Step 1'!I10</f>
        <v>-1.4000000000000021</v>
      </c>
      <c r="J10">
        <f>'Step 1'!M10-'Step 1'!L10</f>
        <v>0</v>
      </c>
      <c r="K10">
        <f>'Step 1'!N10-'Step 1'!M10</f>
        <v>0.1</v>
      </c>
      <c r="L10">
        <f>'Step 1'!O10-'Step 1'!N10</f>
        <v>9.9999999999999978E-2</v>
      </c>
      <c r="M10">
        <f>'Step 1'!P10-'Step 1'!O10</f>
        <v>0.2</v>
      </c>
      <c r="N10">
        <f>'Step 1'!Q10-'Step 1'!P10</f>
        <v>-9.9999999999999978E-2</v>
      </c>
      <c r="O10">
        <f>'Step 1'!R10-'Step 1'!Q10</f>
        <v>0</v>
      </c>
      <c r="P10">
        <f>'Step 1'!S10-'Step 1'!R10</f>
        <v>-0.10000000000000003</v>
      </c>
      <c r="Q10">
        <f>'Step 1'!T10-'Step 1'!S10</f>
        <v>0.10000000000000003</v>
      </c>
      <c r="R10">
        <f>'Step 1'!W10-'Step 1'!V10</f>
        <v>0.61449018155349933</v>
      </c>
      <c r="S10">
        <f>'Step 1'!X10-'Step 1'!W10</f>
        <v>0.56279597724399899</v>
      </c>
      <c r="T10">
        <f>'Step 1'!Y10-'Step 1'!X10</f>
        <v>-1.080880719479099</v>
      </c>
      <c r="U10">
        <f>'Step 1'!Z10-'Step 1'!Y10</f>
        <v>1.5993690367798994</v>
      </c>
      <c r="V10">
        <f>'Step 1'!AA10-'Step 1'!Z10</f>
        <v>-0.45566644753129992</v>
      </c>
      <c r="W10">
        <f>'Step 1'!AB10-'Step 1'!AA10</f>
        <v>0.63256281972049955</v>
      </c>
      <c r="X10">
        <f>'Step 1'!AC10-'Step 1'!AB10</f>
        <v>0.55297816537430045</v>
      </c>
      <c r="Y10">
        <f>'Step 1'!AD10-'Step 1'!AC10</f>
        <v>-1.5213623575596991</v>
      </c>
    </row>
    <row r="11" spans="1:25" x14ac:dyDescent="0.45">
      <c r="A11" s="6" t="s">
        <v>113</v>
      </c>
      <c r="B11">
        <f>'Step 1'!C11-'Step 1'!B11</f>
        <v>2.1000000000000014</v>
      </c>
      <c r="C11">
        <f>'Step 1'!D11-'Step 1'!C11</f>
        <v>2.3999999999999986</v>
      </c>
      <c r="D11">
        <f>'Step 1'!E11-'Step 1'!D11</f>
        <v>3.1000000000000014</v>
      </c>
      <c r="E11">
        <f>'Step 1'!F11-'Step 1'!E11</f>
        <v>-0.5</v>
      </c>
      <c r="F11">
        <f>'Step 1'!G11-'Step 1'!F11</f>
        <v>0.5</v>
      </c>
      <c r="G11">
        <f>'Step 1'!H11-'Step 1'!G11</f>
        <v>1</v>
      </c>
      <c r="H11">
        <f>'Step 1'!I11-'Step 1'!H11</f>
        <v>0.39999999999999858</v>
      </c>
      <c r="I11">
        <f>'Step 1'!J11-'Step 1'!I11</f>
        <v>-0.59999999999999787</v>
      </c>
      <c r="J11">
        <f>'Step 1'!M11-'Step 1'!L11</f>
        <v>0</v>
      </c>
      <c r="K11">
        <f>'Step 1'!N11-'Step 1'!M11</f>
        <v>-9.9999999999999645E-2</v>
      </c>
      <c r="L11">
        <f>'Step 1'!O11-'Step 1'!N11</f>
        <v>0</v>
      </c>
      <c r="M11">
        <f>'Step 1'!P11-'Step 1'!O11</f>
        <v>9.9999999999999645E-2</v>
      </c>
      <c r="N11">
        <f>'Step 1'!Q11-'Step 1'!P11</f>
        <v>0.10000000000000009</v>
      </c>
      <c r="O11">
        <f>'Step 1'!R11-'Step 1'!Q11</f>
        <v>0</v>
      </c>
      <c r="P11">
        <f>'Step 1'!S11-'Step 1'!R11</f>
        <v>0</v>
      </c>
      <c r="Q11">
        <f>'Step 1'!T11-'Step 1'!S11</f>
        <v>0.20000000000000018</v>
      </c>
      <c r="R11">
        <f>'Step 1'!W11-'Step 1'!V11</f>
        <v>1.4081737573471003</v>
      </c>
      <c r="S11">
        <f>'Step 1'!X11-'Step 1'!W11</f>
        <v>-5.8069797704298765E-2</v>
      </c>
      <c r="T11">
        <f>'Step 1'!Y11-'Step 1'!X11</f>
        <v>-4.1469127943459014</v>
      </c>
      <c r="U11">
        <f>'Step 1'!Z11-'Step 1'!Y11</f>
        <v>0.54963883239939548</v>
      </c>
      <c r="V11">
        <f>'Step 1'!AA11-'Step 1'!Z11</f>
        <v>-1.2304051803693952</v>
      </c>
      <c r="W11">
        <f>'Step 1'!AB11-'Step 1'!AA11</f>
        <v>8.3447621935818006</v>
      </c>
      <c r="X11">
        <f>'Step 1'!AC11-'Step 1'!AB11</f>
        <v>0.78725222248289839</v>
      </c>
      <c r="Y11">
        <f>'Step 1'!AD11-'Step 1'!AC11</f>
        <v>-0.92134348399000032</v>
      </c>
    </row>
    <row r="12" spans="1:25" x14ac:dyDescent="0.45">
      <c r="A12" s="6" t="s">
        <v>65</v>
      </c>
      <c r="B12">
        <f>'Step 1'!C12-'Step 1'!B12</f>
        <v>-1.5999999999999979</v>
      </c>
      <c r="C12">
        <f>'Step 1'!D12-'Step 1'!C12</f>
        <v>-0.5</v>
      </c>
      <c r="D12">
        <f>'Step 1'!E12-'Step 1'!D12</f>
        <v>1.2999999999999972</v>
      </c>
      <c r="E12">
        <f>'Step 1'!F12-'Step 1'!E12</f>
        <v>-2.4999999999999982</v>
      </c>
      <c r="F12">
        <f>'Step 1'!G12-'Step 1'!F12</f>
        <v>-0.80000000000000071</v>
      </c>
      <c r="G12">
        <f>'Step 1'!H12-'Step 1'!G12</f>
        <v>0.40000000000000036</v>
      </c>
      <c r="H12">
        <f>'Step 1'!I12-'Step 1'!H12</f>
        <v>0.90000000000000036</v>
      </c>
      <c r="I12">
        <f>'Step 1'!J12-'Step 1'!I12</f>
        <v>1.5999999999999996</v>
      </c>
      <c r="J12">
        <f>'Step 1'!M12-'Step 1'!L12</f>
        <v>9.9999999999999978E-2</v>
      </c>
      <c r="K12">
        <f>'Step 1'!N12-'Step 1'!M12</f>
        <v>0.10000000000000009</v>
      </c>
      <c r="L12">
        <f>'Step 1'!O12-'Step 1'!N12</f>
        <v>-0.10000000000000009</v>
      </c>
      <c r="M12">
        <f>'Step 1'!P12-'Step 1'!O12</f>
        <v>0.10000000000000009</v>
      </c>
      <c r="N12">
        <f>'Step 1'!Q12-'Step 1'!P12</f>
        <v>-0.10000000000000009</v>
      </c>
      <c r="O12">
        <f>'Step 1'!R12-'Step 1'!Q12</f>
        <v>0.10000000000000009</v>
      </c>
      <c r="P12">
        <f>'Step 1'!S12-'Step 1'!R12</f>
        <v>-0.10000000000000009</v>
      </c>
      <c r="Q12">
        <f>'Step 1'!T12-'Step 1'!S12</f>
        <v>0</v>
      </c>
      <c r="R12">
        <f>'Step 1'!W12-'Step 1'!V12</f>
        <v>1.4543289309187983</v>
      </c>
      <c r="S12">
        <f>'Step 1'!X12-'Step 1'!W12</f>
        <v>1.7288755908355</v>
      </c>
      <c r="T12">
        <f>'Step 1'!Y12-'Step 1'!X12</f>
        <v>0.42791640925999985</v>
      </c>
      <c r="U12">
        <f>'Step 1'!Z12-'Step 1'!Y12</f>
        <v>0.75676157899389906</v>
      </c>
      <c r="V12">
        <f>'Step 1'!AA12-'Step 1'!Z12</f>
        <v>-0.81039877050369924</v>
      </c>
      <c r="W12">
        <f>'Step 1'!AB12-'Step 1'!AA12</f>
        <v>-9.0989278177900701E-2</v>
      </c>
      <c r="X12">
        <f>'Step 1'!AC12-'Step 1'!AB12</f>
        <v>-0.23384506793759741</v>
      </c>
      <c r="Y12">
        <f>'Step 1'!AD12-'Step 1'!AC12</f>
        <v>-0.28052607286350195</v>
      </c>
    </row>
    <row r="13" spans="1:25" x14ac:dyDescent="0.45">
      <c r="A13" s="9" t="s">
        <v>38</v>
      </c>
      <c r="B13">
        <f>'Step 1'!C13-'Step 1'!B13</f>
        <v>-1.5</v>
      </c>
      <c r="C13">
        <f>'Step 1'!D13-'Step 1'!C13</f>
        <v>1.2999999999999972</v>
      </c>
      <c r="D13">
        <f>'Step 1'!E13-'Step 1'!D13</f>
        <v>-0.29999999999999716</v>
      </c>
      <c r="E13">
        <f>'Step 1'!F13-'Step 1'!E13</f>
        <v>2.1999999999999993</v>
      </c>
      <c r="F13">
        <f>'Step 1'!G13-'Step 1'!F13</f>
        <v>-2.5</v>
      </c>
      <c r="G13">
        <f>'Step 1'!H13-'Step 1'!G13</f>
        <v>9.9999999999997868E-2</v>
      </c>
      <c r="H13">
        <f>'Step 1'!I13-'Step 1'!H13</f>
        <v>-0.39999999999999858</v>
      </c>
      <c r="I13">
        <f>'Step 1'!J13-'Step 1'!I13</f>
        <v>1.6000000000000014</v>
      </c>
      <c r="J13">
        <f>'Step 1'!M13-'Step 1'!L13</f>
        <v>-9.9999999999999978E-2</v>
      </c>
      <c r="K13">
        <f>'Step 1'!N13-'Step 1'!M13</f>
        <v>0</v>
      </c>
      <c r="L13">
        <f>'Step 1'!O13-'Step 1'!N13</f>
        <v>9.9999999999999978E-2</v>
      </c>
      <c r="M13">
        <f>'Step 1'!P13-'Step 1'!O13</f>
        <v>0</v>
      </c>
      <c r="N13">
        <f>'Step 1'!Q13-'Step 1'!P13</f>
        <v>0</v>
      </c>
      <c r="O13">
        <f>'Step 1'!R13-'Step 1'!Q13</f>
        <v>9.9999999999999978E-2</v>
      </c>
      <c r="P13">
        <f>'Step 1'!S13-'Step 1'!R13</f>
        <v>0</v>
      </c>
      <c r="Q13">
        <f>'Step 1'!T13-'Step 1'!S13</f>
        <v>-9.9999999999999978E-2</v>
      </c>
      <c r="R13">
        <f>'Step 1'!W13-'Step 1'!V13</f>
        <v>1.610093027147899</v>
      </c>
      <c r="S13">
        <f>'Step 1'!X13-'Step 1'!W13</f>
        <v>1.1111208354981006</v>
      </c>
      <c r="T13">
        <f>'Step 1'!Y13-'Step 1'!X13</f>
        <v>0.160794979263299</v>
      </c>
      <c r="U13">
        <f>'Step 1'!Z13-'Step 1'!Y13</f>
        <v>0.25847017463349964</v>
      </c>
      <c r="V13">
        <f>'Step 1'!AA13-'Step 1'!Z13</f>
        <v>-0.50360795810699877</v>
      </c>
      <c r="W13">
        <f>'Step 1'!AB13-'Step 1'!AA13</f>
        <v>-5.7215126079100287E-2</v>
      </c>
      <c r="X13">
        <f>'Step 1'!AC13-'Step 1'!AB13</f>
        <v>-6.9428871778800527E-2</v>
      </c>
      <c r="Y13">
        <f>'Step 1'!AD13-'Step 1'!AC13</f>
        <v>0.71098227912480105</v>
      </c>
    </row>
    <row r="14" spans="1:25" x14ac:dyDescent="0.45">
      <c r="A14" s="9" t="s">
        <v>88</v>
      </c>
      <c r="B14">
        <f>'Step 1'!C14-'Step 1'!B14</f>
        <v>0.5</v>
      </c>
      <c r="C14">
        <f>'Step 1'!D14-'Step 1'!C14</f>
        <v>0.40000000000000213</v>
      </c>
      <c r="D14">
        <f>'Step 1'!E14-'Step 1'!D14</f>
        <v>-0.20000000000000284</v>
      </c>
      <c r="E14">
        <f>'Step 1'!F14-'Step 1'!E14</f>
        <v>0.70000000000000284</v>
      </c>
      <c r="F14">
        <f>'Step 1'!G14-'Step 1'!F14</f>
        <v>0</v>
      </c>
      <c r="G14">
        <f>'Step 1'!H14-'Step 1'!G14</f>
        <v>0.89999999999999858</v>
      </c>
      <c r="H14">
        <f>'Step 1'!I14-'Step 1'!H14</f>
        <v>-0.19999999999999929</v>
      </c>
      <c r="I14">
        <f>'Step 1'!J14-'Step 1'!I14</f>
        <v>2.5999999999999979</v>
      </c>
      <c r="J14">
        <f>'Step 1'!M14-'Step 1'!L14</f>
        <v>0.10000000000000009</v>
      </c>
      <c r="K14">
        <f>'Step 1'!N14-'Step 1'!M14</f>
        <v>0</v>
      </c>
      <c r="L14">
        <f>'Step 1'!O14-'Step 1'!N14</f>
        <v>0.19999999999999996</v>
      </c>
      <c r="M14">
        <f>'Step 1'!P14-'Step 1'!O14</f>
        <v>0</v>
      </c>
      <c r="N14">
        <f>'Step 1'!Q14-'Step 1'!P14</f>
        <v>0.10000000000000009</v>
      </c>
      <c r="O14">
        <f>'Step 1'!R14-'Step 1'!Q14</f>
        <v>0</v>
      </c>
      <c r="P14">
        <f>'Step 1'!S14-'Step 1'!R14</f>
        <v>0.29999999999999982</v>
      </c>
      <c r="Q14">
        <f>'Step 1'!T14-'Step 1'!S14</f>
        <v>-0.29999999999999982</v>
      </c>
      <c r="R14">
        <f>'Step 1'!W14-'Step 1'!V14</f>
        <v>0</v>
      </c>
      <c r="S14">
        <f>'Step 1'!X14-'Step 1'!W14</f>
        <v>0</v>
      </c>
      <c r="T14">
        <f>'Step 1'!Y14-'Step 1'!X14</f>
        <v>0</v>
      </c>
      <c r="U14">
        <f>'Step 1'!Z14-'Step 1'!Y14</f>
        <v>0</v>
      </c>
      <c r="V14">
        <f>'Step 1'!AA14-'Step 1'!Z14</f>
        <v>0</v>
      </c>
      <c r="W14">
        <f>'Step 1'!AB14-'Step 1'!AA14</f>
        <v>19.216436674137199</v>
      </c>
      <c r="X14">
        <f>'Step 1'!AC14-'Step 1'!AB14</f>
        <v>-0.11345631034090076</v>
      </c>
      <c r="Y14">
        <f>'Step 1'!AD14-'Step 1'!AC14</f>
        <v>1.6133878915699</v>
      </c>
    </row>
    <row r="15" spans="1:25" x14ac:dyDescent="0.45">
      <c r="A15" s="9" t="s">
        <v>118</v>
      </c>
      <c r="B15">
        <f>'Step 1'!C15-'Step 1'!B15</f>
        <v>0.69999999999999929</v>
      </c>
      <c r="C15">
        <f>'Step 1'!D15-'Step 1'!C15</f>
        <v>-9.9999999999997868E-2</v>
      </c>
      <c r="D15">
        <f>'Step 1'!E15-'Step 1'!D15</f>
        <v>0.39999999999999858</v>
      </c>
      <c r="E15">
        <f>'Step 1'!F15-'Step 1'!E15</f>
        <v>4.1999999999999993</v>
      </c>
      <c r="F15">
        <f>'Step 1'!G15-'Step 1'!F15</f>
        <v>0.40000000000000213</v>
      </c>
      <c r="G15">
        <f>'Step 1'!H15-'Step 1'!G15</f>
        <v>-2</v>
      </c>
      <c r="H15">
        <f>'Step 1'!I15-'Step 1'!H15</f>
        <v>-0.10000000000000142</v>
      </c>
      <c r="I15">
        <f>'Step 1'!J15-'Step 1'!I15</f>
        <v>5.8000000000000007</v>
      </c>
      <c r="J15">
        <f>'Step 1'!M15-'Step 1'!L15</f>
        <v>-0.10000000000000009</v>
      </c>
      <c r="K15">
        <f>'Step 1'!N15-'Step 1'!M15</f>
        <v>0</v>
      </c>
      <c r="L15">
        <f>'Step 1'!O15-'Step 1'!N15</f>
        <v>0.10000000000000009</v>
      </c>
      <c r="M15">
        <f>'Step 1'!P15-'Step 1'!O15</f>
        <v>-0.60000000000000009</v>
      </c>
      <c r="N15">
        <f>'Step 1'!Q15-'Step 1'!P15</f>
        <v>-9.9999999999999867E-2</v>
      </c>
      <c r="O15">
        <f>'Step 1'!R15-'Step 1'!Q15</f>
        <v>9.9999999999999867E-2</v>
      </c>
      <c r="P15">
        <f>'Step 1'!S15-'Step 1'!R15</f>
        <v>0.10000000000000009</v>
      </c>
      <c r="Q15">
        <f>'Step 1'!T15-'Step 1'!S15</f>
        <v>-0.7</v>
      </c>
      <c r="R15">
        <f>'Step 1'!W15-'Step 1'!V15</f>
        <v>-0.1171311616635009</v>
      </c>
      <c r="S15">
        <f>'Step 1'!X15-'Step 1'!W15</f>
        <v>-0.61872551715870117</v>
      </c>
      <c r="T15">
        <f>'Step 1'!Y15-'Step 1'!X15</f>
        <v>-1.446367241158697</v>
      </c>
      <c r="U15">
        <f>'Step 1'!Z15-'Step 1'!Y15</f>
        <v>-1.0358394626986041</v>
      </c>
      <c r="V15">
        <f>'Step 1'!AA15-'Step 1'!Z15</f>
        <v>1.179258308162801</v>
      </c>
      <c r="W15">
        <f>'Step 1'!AB15-'Step 1'!AA15</f>
        <v>1.9737109734702045</v>
      </c>
      <c r="X15">
        <f>'Step 1'!AC15-'Step 1'!AB15</f>
        <v>-1.6039306306436032</v>
      </c>
      <c r="Y15">
        <f>'Step 1'!AD15-'Step 1'!AC15</f>
        <v>-0.64911590869819946</v>
      </c>
    </row>
    <row r="16" spans="1:25" x14ac:dyDescent="0.45">
      <c r="A16" s="9" t="s">
        <v>22</v>
      </c>
      <c r="B16">
        <f>'Step 1'!C16-'Step 1'!B16</f>
        <v>-0.39999999999999858</v>
      </c>
      <c r="C16">
        <f>'Step 1'!D16-'Step 1'!C16</f>
        <v>5.1999999999999957</v>
      </c>
      <c r="D16">
        <f>'Step 1'!E16-'Step 1'!D16</f>
        <v>12</v>
      </c>
      <c r="E16">
        <f>'Step 1'!F16-'Step 1'!E16</f>
        <v>-2.2999999999999972</v>
      </c>
      <c r="F16">
        <f>'Step 1'!G16-'Step 1'!F16</f>
        <v>3.7999999999999972</v>
      </c>
      <c r="G16">
        <f>'Step 1'!H16-'Step 1'!G16</f>
        <v>7.4000000000000057</v>
      </c>
      <c r="H16">
        <f>'Step 1'!I16-'Step 1'!H16</f>
        <v>0.70000000000000284</v>
      </c>
      <c r="I16">
        <f>'Step 1'!J16-'Step 1'!I16</f>
        <v>-5.5000000000000071</v>
      </c>
      <c r="J16">
        <f>'Step 1'!M16-'Step 1'!L16</f>
        <v>0</v>
      </c>
      <c r="K16">
        <f>'Step 1'!N16-'Step 1'!M16</f>
        <v>0</v>
      </c>
      <c r="L16">
        <f>'Step 1'!O16-'Step 1'!N16</f>
        <v>-9.9999999999999978E-2</v>
      </c>
      <c r="M16">
        <f>'Step 1'!P16-'Step 1'!O16</f>
        <v>0</v>
      </c>
      <c r="N16">
        <f>'Step 1'!Q16-'Step 1'!P16</f>
        <v>0</v>
      </c>
      <c r="O16">
        <f>'Step 1'!R16-'Step 1'!Q16</f>
        <v>0</v>
      </c>
      <c r="P16">
        <f>'Step 1'!S16-'Step 1'!R16</f>
        <v>0</v>
      </c>
      <c r="Q16">
        <f>'Step 1'!T16-'Step 1'!S16</f>
        <v>0</v>
      </c>
      <c r="R16">
        <f>'Step 1'!W16-'Step 1'!V16</f>
        <v>-0.32265349195580129</v>
      </c>
      <c r="S16">
        <f>'Step 1'!X16-'Step 1'!W16</f>
        <v>-1.0171084777707993</v>
      </c>
      <c r="T16">
        <f>'Step 1'!Y16-'Step 1'!X16</f>
        <v>0.54211032575249973</v>
      </c>
      <c r="U16">
        <f>'Step 1'!Z16-'Step 1'!Y16</f>
        <v>0.31446419743219955</v>
      </c>
      <c r="V16">
        <f>'Step 1'!AA16-'Step 1'!Z16</f>
        <v>1.2261666704534999</v>
      </c>
      <c r="W16">
        <f>'Step 1'!AB16-'Step 1'!AA16</f>
        <v>0.8698515914006002</v>
      </c>
      <c r="X16">
        <f>'Step 1'!AC16-'Step 1'!AB16</f>
        <v>2.7965771412182008</v>
      </c>
      <c r="Y16">
        <f>'Step 1'!AD16-'Step 1'!AC16</f>
        <v>0.18777570572060043</v>
      </c>
    </row>
    <row r="17" spans="1:25" x14ac:dyDescent="0.45">
      <c r="A17" s="9" t="s">
        <v>106</v>
      </c>
      <c r="B17">
        <f>'Step 1'!C17-'Step 1'!B17</f>
        <v>2.1000000000000014</v>
      </c>
      <c r="C17">
        <f>'Step 1'!D17-'Step 1'!C17</f>
        <v>-0.30000000000000071</v>
      </c>
      <c r="D17">
        <f>'Step 1'!E17-'Step 1'!D17</f>
        <v>-0.30000000000000071</v>
      </c>
      <c r="E17">
        <f>'Step 1'!F17-'Step 1'!E17</f>
        <v>0.80000000000000071</v>
      </c>
      <c r="F17">
        <f>'Step 1'!G17-'Step 1'!F17</f>
        <v>2.3000000000000007</v>
      </c>
      <c r="G17">
        <f>'Step 1'!H17-'Step 1'!G17</f>
        <v>0.39999999999999858</v>
      </c>
      <c r="H17">
        <f>'Step 1'!I17-'Step 1'!H17</f>
        <v>0.5</v>
      </c>
      <c r="I17">
        <f>'Step 1'!J17-'Step 1'!I17</f>
        <v>-2.3999999999999986</v>
      </c>
      <c r="J17">
        <f>'Step 1'!M17-'Step 1'!L17</f>
        <v>0</v>
      </c>
      <c r="K17">
        <f>'Step 1'!N17-'Step 1'!M17</f>
        <v>-9.9999999999999978E-2</v>
      </c>
      <c r="L17">
        <f>'Step 1'!O17-'Step 1'!N17</f>
        <v>0.20000000000000007</v>
      </c>
      <c r="M17">
        <f>'Step 1'!P17-'Step 1'!O17</f>
        <v>-0.10000000000000009</v>
      </c>
      <c r="N17">
        <f>'Step 1'!Q17-'Step 1'!P17</f>
        <v>-0.19999999999999996</v>
      </c>
      <c r="O17">
        <f>'Step 1'!R17-'Step 1'!Q17</f>
        <v>9.9999999999999978E-2</v>
      </c>
      <c r="P17">
        <f>'Step 1'!S17-'Step 1'!R17</f>
        <v>-9.9999999999999978E-2</v>
      </c>
      <c r="Q17">
        <f>'Step 1'!T17-'Step 1'!S17</f>
        <v>9.9999999999999978E-2</v>
      </c>
      <c r="R17">
        <f>'Step 1'!W17-'Step 1'!V17</f>
        <v>-0.23407356311579974</v>
      </c>
      <c r="S17">
        <f>'Step 1'!X17-'Step 1'!W17</f>
        <v>-0.30797765152119894</v>
      </c>
      <c r="T17">
        <f>'Step 1'!Y17-'Step 1'!X17</f>
        <v>-0.31063622082320208</v>
      </c>
      <c r="U17">
        <f>'Step 1'!Z17-'Step 1'!Y17</f>
        <v>1.2984240972911998</v>
      </c>
      <c r="V17">
        <f>'Step 1'!AA17-'Step 1'!Z17</f>
        <v>0.67000039499719932</v>
      </c>
      <c r="W17">
        <f>'Step 1'!AB17-'Step 1'!AA17</f>
        <v>-0.15840254879599769</v>
      </c>
      <c r="X17">
        <f>'Step 1'!AC17-'Step 1'!AB17</f>
        <v>-0.53342957855599948</v>
      </c>
      <c r="Y17">
        <f>'Step 1'!AD17-'Step 1'!AC17</f>
        <v>-0.97702490588759972</v>
      </c>
    </row>
    <row r="18" spans="1:25" x14ac:dyDescent="0.45">
      <c r="A18" s="6" t="s">
        <v>63</v>
      </c>
      <c r="B18">
        <f>'Step 1'!C18-'Step 1'!B18</f>
        <v>0.69999999999999929</v>
      </c>
      <c r="C18">
        <f>'Step 1'!D18-'Step 1'!C18</f>
        <v>-1.8000000000000007</v>
      </c>
      <c r="D18">
        <f>'Step 1'!E18-'Step 1'!D18</f>
        <v>-2.3000000000000007</v>
      </c>
      <c r="E18">
        <f>'Step 1'!F18-'Step 1'!E18</f>
        <v>1</v>
      </c>
      <c r="F18">
        <f>'Step 1'!G18-'Step 1'!F18</f>
        <v>0.40000000000000213</v>
      </c>
      <c r="G18">
        <f>'Step 1'!H18-'Step 1'!G18</f>
        <v>0.80000000000000071</v>
      </c>
      <c r="H18">
        <f>'Step 1'!I18-'Step 1'!H18</f>
        <v>1</v>
      </c>
      <c r="I18">
        <f>'Step 1'!J18-'Step 1'!I18</f>
        <v>0.59999999999999787</v>
      </c>
      <c r="J18">
        <f>'Step 1'!M18-'Step 1'!L18</f>
        <v>0</v>
      </c>
      <c r="K18">
        <f>'Step 1'!N18-'Step 1'!M18</f>
        <v>0.10000000000000009</v>
      </c>
      <c r="L18">
        <f>'Step 1'!O18-'Step 1'!N18</f>
        <v>0</v>
      </c>
      <c r="M18">
        <f>'Step 1'!P18-'Step 1'!O18</f>
        <v>0</v>
      </c>
      <c r="N18">
        <f>'Step 1'!Q18-'Step 1'!P18</f>
        <v>-0.10000000000000009</v>
      </c>
      <c r="O18">
        <f>'Step 1'!R18-'Step 1'!Q18</f>
        <v>0</v>
      </c>
      <c r="P18">
        <f>'Step 1'!S18-'Step 1'!R18</f>
        <v>0</v>
      </c>
      <c r="Q18">
        <f>'Step 1'!T18-'Step 1'!S18</f>
        <v>0.10000000000000009</v>
      </c>
      <c r="R18">
        <f>'Step 1'!W18-'Step 1'!V18</f>
        <v>-1.6362613113771012</v>
      </c>
      <c r="S18">
        <f>'Step 1'!X18-'Step 1'!W18</f>
        <v>1.3190014570766984</v>
      </c>
      <c r="T18">
        <f>'Step 1'!Y18-'Step 1'!X18</f>
        <v>-0.32939636719309817</v>
      </c>
      <c r="U18">
        <f>'Step 1'!Z18-'Step 1'!Y18</f>
        <v>0.74315006196230016</v>
      </c>
      <c r="V18">
        <f>'Step 1'!AA18-'Step 1'!Z18</f>
        <v>0.50111515213430025</v>
      </c>
      <c r="W18">
        <f>'Step 1'!AB18-'Step 1'!AA18</f>
        <v>-2.8169917051910005</v>
      </c>
      <c r="X18">
        <f>'Step 1'!AC18-'Step 1'!AB18</f>
        <v>1.3776527150439009</v>
      </c>
      <c r="Y18">
        <f>'Step 1'!AD18-'Step 1'!AC18</f>
        <v>0.77982110177989838</v>
      </c>
    </row>
    <row r="19" spans="1:25" x14ac:dyDescent="0.45">
      <c r="A19" s="6" t="s">
        <v>109</v>
      </c>
      <c r="B19">
        <f>'Step 1'!C19-'Step 1'!B19</f>
        <v>-3.4000000000000021</v>
      </c>
      <c r="C19">
        <f>'Step 1'!D19-'Step 1'!C19</f>
        <v>-1</v>
      </c>
      <c r="D19">
        <f>'Step 1'!E19-'Step 1'!D19</f>
        <v>-2.0999999999999979</v>
      </c>
      <c r="E19">
        <f>'Step 1'!F19-'Step 1'!E19</f>
        <v>-2.1999999999999993</v>
      </c>
      <c r="F19">
        <f>'Step 1'!G19-'Step 1'!F19</f>
        <v>9.9999999999997868E-2</v>
      </c>
      <c r="G19">
        <f>'Step 1'!H19-'Step 1'!G19</f>
        <v>-1.5</v>
      </c>
      <c r="H19">
        <f>'Step 1'!I19-'Step 1'!H19</f>
        <v>-0.39999999999999858</v>
      </c>
      <c r="I19">
        <f>'Step 1'!J19-'Step 1'!I19</f>
        <v>-3.6000000000000014</v>
      </c>
      <c r="J19">
        <f>'Step 1'!M19-'Step 1'!L19</f>
        <v>0.10000000000000009</v>
      </c>
      <c r="K19">
        <f>'Step 1'!N19-'Step 1'!M19</f>
        <v>0.7</v>
      </c>
      <c r="L19">
        <f>'Step 1'!O19-'Step 1'!N19</f>
        <v>0.10000000000000009</v>
      </c>
      <c r="M19">
        <f>'Step 1'!P19-'Step 1'!O19</f>
        <v>-0.60000000000000009</v>
      </c>
      <c r="N19">
        <f>'Step 1'!Q19-'Step 1'!P19</f>
        <v>-0.19999999999999996</v>
      </c>
      <c r="O19">
        <f>'Step 1'!R19-'Step 1'!Q19</f>
        <v>0.30000000000000004</v>
      </c>
      <c r="P19">
        <f>'Step 1'!S19-'Step 1'!R19</f>
        <v>0.39999999999999991</v>
      </c>
      <c r="Q19">
        <f>'Step 1'!T19-'Step 1'!S19</f>
        <v>-0.20000000000000018</v>
      </c>
      <c r="R19">
        <f>'Step 1'!W19-'Step 1'!V19</f>
        <v>1.545722233774498</v>
      </c>
      <c r="S19">
        <f>'Step 1'!X19-'Step 1'!W19</f>
        <v>-0.87953136984129898</v>
      </c>
      <c r="T19">
        <f>'Step 1'!Y19-'Step 1'!X19</f>
        <v>-1.2105173829896003</v>
      </c>
      <c r="U19">
        <f>'Step 1'!Z19-'Step 1'!Y19</f>
        <v>-5.9127896111800027E-2</v>
      </c>
      <c r="V19">
        <f>'Step 1'!AA19-'Step 1'!Z19</f>
        <v>7.4422540435490987</v>
      </c>
      <c r="W19">
        <f>'Step 1'!AB19-'Step 1'!AA19</f>
        <v>0.13054925827410102</v>
      </c>
      <c r="X19">
        <f>'Step 1'!AC19-'Step 1'!AB19</f>
        <v>4.2342579114763019</v>
      </c>
      <c r="Y19">
        <f>'Step 1'!AD19-'Step 1'!AC19</f>
        <v>0.46958514100409587</v>
      </c>
    </row>
    <row r="20" spans="1:25" x14ac:dyDescent="0.45">
      <c r="A20" s="6" t="s">
        <v>77</v>
      </c>
      <c r="B20">
        <f>'Step 1'!C20-'Step 1'!B20</f>
        <v>-0.69999999999999929</v>
      </c>
      <c r="C20">
        <f>'Step 1'!D20-'Step 1'!C20</f>
        <v>0.19999999999999929</v>
      </c>
      <c r="D20">
        <f>'Step 1'!E20-'Step 1'!D20</f>
        <v>2.8000000000000007</v>
      </c>
      <c r="E20">
        <f>'Step 1'!F20-'Step 1'!E20</f>
        <v>3.5</v>
      </c>
      <c r="F20">
        <f>'Step 1'!G20-'Step 1'!F20</f>
        <v>-0.19999999999999929</v>
      </c>
      <c r="G20">
        <f>'Step 1'!H20-'Step 1'!G20</f>
        <v>1.5999999999999979</v>
      </c>
      <c r="H20">
        <f>'Step 1'!I20-'Step 1'!H20</f>
        <v>1.9000000000000021</v>
      </c>
      <c r="I20">
        <f>'Step 1'!J20-'Step 1'!I20</f>
        <v>0.10000000000000142</v>
      </c>
      <c r="J20">
        <f>'Step 1'!M20-'Step 1'!L20</f>
        <v>0</v>
      </c>
      <c r="K20">
        <f>'Step 1'!N20-'Step 1'!M20</f>
        <v>0</v>
      </c>
      <c r="L20">
        <f>'Step 1'!O20-'Step 1'!N20</f>
        <v>-0.19999999999999996</v>
      </c>
      <c r="M20">
        <f>'Step 1'!P20-'Step 1'!O20</f>
        <v>-0.30000000000000004</v>
      </c>
      <c r="N20">
        <f>'Step 1'!Q20-'Step 1'!P20</f>
        <v>0</v>
      </c>
      <c r="O20">
        <f>'Step 1'!R20-'Step 1'!Q20</f>
        <v>0</v>
      </c>
      <c r="P20">
        <f>'Step 1'!S20-'Step 1'!R20</f>
        <v>0.19999999999999996</v>
      </c>
      <c r="Q20">
        <f>'Step 1'!T20-'Step 1'!S20</f>
        <v>-0.39999999999999991</v>
      </c>
      <c r="R20">
        <f>'Step 1'!W20-'Step 1'!V20</f>
        <v>0</v>
      </c>
      <c r="S20">
        <f>'Step 1'!X20-'Step 1'!W20</f>
        <v>0</v>
      </c>
      <c r="T20">
        <f>'Step 1'!Y20-'Step 1'!X20</f>
        <v>0</v>
      </c>
      <c r="U20">
        <f>'Step 1'!Z20-'Step 1'!Y20</f>
        <v>0</v>
      </c>
      <c r="V20">
        <f>'Step 1'!AA20-'Step 1'!Z20</f>
        <v>0</v>
      </c>
      <c r="W20">
        <f>'Step 1'!AB20-'Step 1'!AA20</f>
        <v>25.912185213266099</v>
      </c>
      <c r="X20">
        <f>'Step 1'!AC20-'Step 1'!AB20</f>
        <v>0.93613311450319969</v>
      </c>
      <c r="Y20">
        <f>'Step 1'!AD20-'Step 1'!AC20</f>
        <v>-2.0144292647201993</v>
      </c>
    </row>
    <row r="21" spans="1:25" x14ac:dyDescent="0.45">
      <c r="A21" s="9" t="s">
        <v>124</v>
      </c>
      <c r="B21">
        <f>'Step 1'!C21-'Step 1'!B21</f>
        <v>-0.19999999999999929</v>
      </c>
      <c r="C21">
        <f>'Step 1'!D21-'Step 1'!C21</f>
        <v>9.9999999999997868E-2</v>
      </c>
      <c r="D21">
        <f>'Step 1'!E21-'Step 1'!D21</f>
        <v>2.6999999999999993</v>
      </c>
      <c r="E21">
        <f>'Step 1'!F21-'Step 1'!E21</f>
        <v>-1.5</v>
      </c>
      <c r="F21">
        <f>'Step 1'!G21-'Step 1'!F21</f>
        <v>2.4000000000000021</v>
      </c>
      <c r="G21">
        <f>'Step 1'!H21-'Step 1'!G21</f>
        <v>-1.4000000000000021</v>
      </c>
      <c r="H21">
        <f>'Step 1'!I21-'Step 1'!H21</f>
        <v>1.7000000000000028</v>
      </c>
      <c r="I21">
        <f>'Step 1'!J21-'Step 1'!I21</f>
        <v>-2.4000000000000021</v>
      </c>
      <c r="J21">
        <f>'Step 1'!M21-'Step 1'!L21</f>
        <v>-0.29999999999999982</v>
      </c>
      <c r="K21">
        <f>'Step 1'!N21-'Step 1'!M21</f>
        <v>-0.60000000000000009</v>
      </c>
      <c r="L21">
        <f>'Step 1'!O21-'Step 1'!N21</f>
        <v>0.30000000000000027</v>
      </c>
      <c r="M21">
        <f>'Step 1'!P21-'Step 1'!O21</f>
        <v>0.19999999999999973</v>
      </c>
      <c r="N21">
        <f>'Step 1'!Q21-'Step 1'!P21</f>
        <v>-0.19999999999999973</v>
      </c>
      <c r="O21">
        <f>'Step 1'!R21-'Step 1'!Q21</f>
        <v>0.29999999999999982</v>
      </c>
      <c r="P21">
        <f>'Step 1'!S21-'Step 1'!R21</f>
        <v>0</v>
      </c>
      <c r="Q21">
        <f>'Step 1'!T21-'Step 1'!S21</f>
        <v>0.10000000000000009</v>
      </c>
      <c r="R21">
        <f>'Step 1'!W21-'Step 1'!V21</f>
        <v>-6.6926670237300812E-2</v>
      </c>
      <c r="S21">
        <f>'Step 1'!X21-'Step 1'!W21</f>
        <v>8.2077792120600179E-2</v>
      </c>
      <c r="T21">
        <f>'Step 1'!Y21-'Step 1'!X21</f>
        <v>1.6523861150805033</v>
      </c>
      <c r="U21">
        <f>'Step 1'!Z21-'Step 1'!Y21</f>
        <v>-1.2935237549919023</v>
      </c>
      <c r="V21">
        <f>'Step 1'!AA21-'Step 1'!Z21</f>
        <v>0.66052263035459902</v>
      </c>
      <c r="W21">
        <f>'Step 1'!AB21-'Step 1'!AA21</f>
        <v>-0.95861562077200091</v>
      </c>
      <c r="X21">
        <f>'Step 1'!AC21-'Step 1'!AB21</f>
        <v>-1.8233229028213955</v>
      </c>
      <c r="Y21">
        <f>'Step 1'!AD21-'Step 1'!AC21</f>
        <v>0.41317547752679928</v>
      </c>
    </row>
    <row r="22" spans="1:25" ht="25.5" x14ac:dyDescent="0.45">
      <c r="A22" s="6" t="s">
        <v>55</v>
      </c>
      <c r="B22">
        <f>'Step 1'!C22-'Step 1'!B22</f>
        <v>-2.5999999999999979</v>
      </c>
      <c r="C22">
        <f>'Step 1'!D22-'Step 1'!C22</f>
        <v>-0.60000000000000142</v>
      </c>
      <c r="D22">
        <f>'Step 1'!E22-'Step 1'!D22</f>
        <v>1</v>
      </c>
      <c r="E22">
        <f>'Step 1'!F22-'Step 1'!E22</f>
        <v>0.70000000000000107</v>
      </c>
      <c r="F22">
        <f>'Step 1'!G22-'Step 1'!F22</f>
        <v>-1</v>
      </c>
      <c r="G22">
        <f>'Step 1'!H22-'Step 1'!G22</f>
        <v>-1.2000000000000011</v>
      </c>
      <c r="H22">
        <f>'Step 1'!I22-'Step 1'!H22</f>
        <v>2.1000000000000014</v>
      </c>
      <c r="I22">
        <f>'Step 1'!J22-'Step 1'!I22</f>
        <v>-3.1000000000000014</v>
      </c>
      <c r="J22">
        <f>'Step 1'!M22-'Step 1'!L22</f>
        <v>0.19999999999999996</v>
      </c>
      <c r="K22">
        <f>'Step 1'!N22-'Step 1'!M22</f>
        <v>-9.9999999999999978E-2</v>
      </c>
      <c r="L22">
        <f>'Step 1'!O22-'Step 1'!N22</f>
        <v>0</v>
      </c>
      <c r="M22">
        <f>'Step 1'!P22-'Step 1'!O22</f>
        <v>-9.9999999999999978E-2</v>
      </c>
      <c r="N22">
        <f>'Step 1'!Q22-'Step 1'!P22</f>
        <v>0</v>
      </c>
      <c r="O22">
        <f>'Step 1'!R22-'Step 1'!Q22</f>
        <v>9.9999999999999978E-2</v>
      </c>
      <c r="P22">
        <f>'Step 1'!S22-'Step 1'!R22</f>
        <v>-9.9999999999999978E-2</v>
      </c>
      <c r="Q22">
        <f>'Step 1'!T22-'Step 1'!S22</f>
        <v>0</v>
      </c>
      <c r="R22">
        <f>'Step 1'!W22-'Step 1'!V22</f>
        <v>0</v>
      </c>
      <c r="S22">
        <f>'Step 1'!X22-'Step 1'!W22</f>
        <v>17.0295556999071</v>
      </c>
      <c r="T22">
        <f>'Step 1'!Y22-'Step 1'!X22</f>
        <v>-0.25735386681940042</v>
      </c>
      <c r="U22">
        <f>'Step 1'!Z22-'Step 1'!Y22</f>
        <v>0.32406055626019992</v>
      </c>
      <c r="V22">
        <f>'Step 1'!AA22-'Step 1'!Z22</f>
        <v>0.62641214818810198</v>
      </c>
      <c r="W22">
        <f>'Step 1'!AB22-'Step 1'!AA22</f>
        <v>0.29790321992479818</v>
      </c>
      <c r="X22">
        <f>'Step 1'!AC22-'Step 1'!AB22</f>
        <v>0.1612333074027994</v>
      </c>
      <c r="Y22">
        <f>'Step 1'!AD22-'Step 1'!AC22</f>
        <v>-0.44163453998469748</v>
      </c>
    </row>
    <row r="23" spans="1:25" x14ac:dyDescent="0.45">
      <c r="A23" s="6" t="s">
        <v>59</v>
      </c>
      <c r="B23">
        <f>'Step 1'!C23-'Step 1'!B23</f>
        <v>0.20000000000000107</v>
      </c>
      <c r="C23">
        <f>'Step 1'!D23-'Step 1'!C23</f>
        <v>0.69999999999999929</v>
      </c>
      <c r="D23">
        <f>'Step 1'!E23-'Step 1'!D23</f>
        <v>2.9000000000000004</v>
      </c>
      <c r="E23">
        <f>'Step 1'!F23-'Step 1'!E23</f>
        <v>-0.10000000000000142</v>
      </c>
      <c r="F23">
        <f>'Step 1'!G23-'Step 1'!F23</f>
        <v>-0.29999999999999716</v>
      </c>
      <c r="G23">
        <f>'Step 1'!H23-'Step 1'!G23</f>
        <v>-0.80000000000000071</v>
      </c>
      <c r="H23">
        <f>'Step 1'!I23-'Step 1'!H23</f>
        <v>-0.19999999999999929</v>
      </c>
      <c r="I23">
        <f>'Step 1'!J23-'Step 1'!I23</f>
        <v>-1.4000000000000021</v>
      </c>
      <c r="J23">
        <f>'Step 1'!M23-'Step 1'!L23</f>
        <v>0</v>
      </c>
      <c r="K23">
        <f>'Step 1'!N23-'Step 1'!M23</f>
        <v>0</v>
      </c>
      <c r="L23">
        <f>'Step 1'!O23-'Step 1'!N23</f>
        <v>-9.9999999999999978E-2</v>
      </c>
      <c r="M23">
        <f>'Step 1'!P23-'Step 1'!O23</f>
        <v>0</v>
      </c>
      <c r="N23">
        <f>'Step 1'!Q23-'Step 1'!P23</f>
        <v>9.9999999999999978E-2</v>
      </c>
      <c r="O23">
        <f>'Step 1'!R23-'Step 1'!Q23</f>
        <v>0</v>
      </c>
      <c r="P23">
        <f>'Step 1'!S23-'Step 1'!R23</f>
        <v>0</v>
      </c>
      <c r="Q23">
        <f>'Step 1'!T23-'Step 1'!S23</f>
        <v>0.10000000000000009</v>
      </c>
      <c r="R23">
        <f>'Step 1'!W23-'Step 1'!V23</f>
        <v>0.20190890279797991</v>
      </c>
      <c r="S23">
        <f>'Step 1'!X23-'Step 1'!W23</f>
        <v>-0.8157746600915603</v>
      </c>
      <c r="T23">
        <f>'Step 1'!Y23-'Step 1'!X23</f>
        <v>-0.4171298457544399</v>
      </c>
      <c r="U23">
        <f>'Step 1'!Z23-'Step 1'!Y23</f>
        <v>-0.4347452992338896</v>
      </c>
      <c r="V23">
        <f>'Step 1'!AA23-'Step 1'!Z23</f>
        <v>6.5866711492024166E-4</v>
      </c>
      <c r="W23">
        <f>'Step 1'!AB23-'Step 1'!AA23</f>
        <v>-0.73871034971189076</v>
      </c>
      <c r="X23">
        <f>'Step 1'!AC23-'Step 1'!AB23</f>
        <v>-0.44996052041646983</v>
      </c>
      <c r="Y23">
        <f>'Step 1'!AD23-'Step 1'!AC23</f>
        <v>-3.1063139377600635E-3</v>
      </c>
    </row>
    <row r="24" spans="1:25" x14ac:dyDescent="0.45">
      <c r="A24" s="6" t="s">
        <v>67</v>
      </c>
      <c r="B24">
        <f>'Step 1'!C24-'Step 1'!B24</f>
        <v>-0.20000000000000284</v>
      </c>
      <c r="C24">
        <f>'Step 1'!D24-'Step 1'!C24</f>
        <v>-1.0999999999999979</v>
      </c>
      <c r="D24">
        <f>'Step 1'!E24-'Step 1'!D24</f>
        <v>-0.19999999999999929</v>
      </c>
      <c r="E24">
        <f>'Step 1'!F24-'Step 1'!E24</f>
        <v>-0.20000000000000284</v>
      </c>
      <c r="F24">
        <f>'Step 1'!G24-'Step 1'!F24</f>
        <v>1</v>
      </c>
      <c r="G24">
        <f>'Step 1'!H24-'Step 1'!G24</f>
        <v>0.60000000000000142</v>
      </c>
      <c r="H24">
        <f>'Step 1'!I24-'Step 1'!H24</f>
        <v>0.89999999999999858</v>
      </c>
      <c r="I24">
        <f>'Step 1'!J24-'Step 1'!I24</f>
        <v>2.7000000000000028</v>
      </c>
      <c r="J24">
        <f>'Step 1'!M24-'Step 1'!L24</f>
        <v>0</v>
      </c>
      <c r="K24">
        <f>'Step 1'!N24-'Step 1'!M24</f>
        <v>0.10000000000000009</v>
      </c>
      <c r="L24">
        <f>'Step 1'!O24-'Step 1'!N24</f>
        <v>0.19999999999999996</v>
      </c>
      <c r="M24">
        <f>'Step 1'!P24-'Step 1'!O24</f>
        <v>0</v>
      </c>
      <c r="N24">
        <f>'Step 1'!Q24-'Step 1'!P24</f>
        <v>0</v>
      </c>
      <c r="O24">
        <f>'Step 1'!R24-'Step 1'!Q24</f>
        <v>0</v>
      </c>
      <c r="P24">
        <f>'Step 1'!S24-'Step 1'!R24</f>
        <v>0</v>
      </c>
      <c r="Q24">
        <f>'Step 1'!T24-'Step 1'!S24</f>
        <v>-0.30000000000000004</v>
      </c>
      <c r="R24">
        <f>'Step 1'!W24-'Step 1'!V24</f>
        <v>0.23756378688550228</v>
      </c>
      <c r="S24">
        <f>'Step 1'!X24-'Step 1'!W24</f>
        <v>-1.1438826195189051</v>
      </c>
      <c r="T24">
        <f>'Step 1'!Y24-'Step 1'!X24</f>
        <v>-0.19166143532179802</v>
      </c>
      <c r="U24">
        <f>'Step 1'!Z24-'Step 1'!Y24</f>
        <v>4.0562074123506022</v>
      </c>
      <c r="V24">
        <f>'Step 1'!AA24-'Step 1'!Z24</f>
        <v>0.61310779251629555</v>
      </c>
      <c r="W24">
        <f>'Step 1'!AB24-'Step 1'!AA24</f>
        <v>-5.7044297832796076E-2</v>
      </c>
      <c r="X24">
        <f>'Step 1'!AC24-'Step 1'!AB24</f>
        <v>-2.0130566868176984</v>
      </c>
      <c r="Y24">
        <f>'Step 1'!AD24-'Step 1'!AC24</f>
        <v>0.95218253472710046</v>
      </c>
    </row>
    <row r="25" spans="1:25" x14ac:dyDescent="0.45">
      <c r="A25" s="6" t="s">
        <v>111</v>
      </c>
      <c r="B25">
        <f>'Step 1'!C25-'Step 1'!B25</f>
        <v>0.69999999999999929</v>
      </c>
      <c r="C25">
        <f>'Step 1'!D25-'Step 1'!C25</f>
        <v>-0.19999999999999929</v>
      </c>
      <c r="D25">
        <f>'Step 1'!E25-'Step 1'!D25</f>
        <v>0</v>
      </c>
      <c r="E25">
        <f>'Step 1'!F25-'Step 1'!E25</f>
        <v>2</v>
      </c>
      <c r="F25">
        <f>'Step 1'!G25-'Step 1'!F25</f>
        <v>1.6000000000000014</v>
      </c>
      <c r="G25">
        <f>'Step 1'!H25-'Step 1'!G25</f>
        <v>2.4999999999999964</v>
      </c>
      <c r="H25">
        <f>'Step 1'!I25-'Step 1'!H25</f>
        <v>-1.8999999999999986</v>
      </c>
      <c r="I25">
        <f>'Step 1'!J25-'Step 1'!I25</f>
        <v>-0.89999999999999858</v>
      </c>
      <c r="J25">
        <f>'Step 1'!M25-'Step 1'!L25</f>
        <v>-0.19999999999999973</v>
      </c>
      <c r="K25">
        <f>'Step 1'!N25-'Step 1'!M25</f>
        <v>0</v>
      </c>
      <c r="L25">
        <f>'Step 1'!O25-'Step 1'!N25</f>
        <v>9.9999999999999645E-2</v>
      </c>
      <c r="M25">
        <f>'Step 1'!P25-'Step 1'!O25</f>
        <v>-9.9999999999999645E-2</v>
      </c>
      <c r="N25">
        <f>'Step 1'!Q25-'Step 1'!P25</f>
        <v>-0.10000000000000009</v>
      </c>
      <c r="O25">
        <f>'Step 1'!R25-'Step 1'!Q25</f>
        <v>-0.10000000000000009</v>
      </c>
      <c r="P25">
        <f>'Step 1'!S25-'Step 1'!R25</f>
        <v>0.20000000000000018</v>
      </c>
      <c r="Q25">
        <f>'Step 1'!T25-'Step 1'!S25</f>
        <v>0</v>
      </c>
      <c r="R25">
        <f>'Step 1'!W25-'Step 1'!V25</f>
        <v>-2.6945144209673977</v>
      </c>
      <c r="S25">
        <f>'Step 1'!X25-'Step 1'!W25</f>
        <v>-3.5860879379802029</v>
      </c>
      <c r="T25">
        <f>'Step 1'!Y25-'Step 1'!X25</f>
        <v>4.1288922980813005</v>
      </c>
      <c r="U25">
        <f>'Step 1'!Z25-'Step 1'!Y25</f>
        <v>3.8477376428973002</v>
      </c>
      <c r="V25">
        <f>'Step 1'!AA25-'Step 1'!Z25</f>
        <v>4.3711605762315031</v>
      </c>
      <c r="W25">
        <f>'Step 1'!AB25-'Step 1'!AA25</f>
        <v>6.149777494264697</v>
      </c>
      <c r="X25">
        <f>'Step 1'!AC25-'Step 1'!AB25</f>
        <v>3.1014378120934012</v>
      </c>
      <c r="Y25">
        <f>'Step 1'!AD25-'Step 1'!AC25</f>
        <v>-0.56070309651330064</v>
      </c>
    </row>
    <row r="26" spans="1:25" x14ac:dyDescent="0.45">
      <c r="A26" s="6" t="s">
        <v>81</v>
      </c>
      <c r="B26">
        <f>'Step 1'!C26-'Step 1'!B26</f>
        <v>8.5999999999999979</v>
      </c>
      <c r="C26">
        <f>'Step 1'!D26-'Step 1'!C26</f>
        <v>-4.6000000000000014</v>
      </c>
      <c r="D26">
        <f>'Step 1'!E26-'Step 1'!D26</f>
        <v>-1.9999999999999964</v>
      </c>
      <c r="E26">
        <f>'Step 1'!F26-'Step 1'!E26</f>
        <v>7.9000000000000021</v>
      </c>
      <c r="F26">
        <f>'Step 1'!G26-'Step 1'!F26</f>
        <v>1.7999999999999972</v>
      </c>
      <c r="G26">
        <f>'Step 1'!H26-'Step 1'!G26</f>
        <v>2</v>
      </c>
      <c r="H26">
        <f>'Step 1'!I26-'Step 1'!H26</f>
        <v>-7.2000000000000028</v>
      </c>
      <c r="I26">
        <f>'Step 1'!J26-'Step 1'!I26</f>
        <v>0.40000000000000568</v>
      </c>
      <c r="J26">
        <f>'Step 1'!M26-'Step 1'!L26</f>
        <v>-0.30000000000000004</v>
      </c>
      <c r="K26">
        <f>'Step 1'!N26-'Step 1'!M26</f>
        <v>9.9999999999999867E-2</v>
      </c>
      <c r="L26">
        <f>'Step 1'!O26-'Step 1'!N26</f>
        <v>0.20000000000000018</v>
      </c>
      <c r="M26">
        <f>'Step 1'!P26-'Step 1'!O26</f>
        <v>-0.30000000000000004</v>
      </c>
      <c r="N26">
        <f>'Step 1'!Q26-'Step 1'!P26</f>
        <v>0</v>
      </c>
      <c r="O26">
        <f>'Step 1'!R26-'Step 1'!Q26</f>
        <v>0</v>
      </c>
      <c r="P26">
        <f>'Step 1'!S26-'Step 1'!R26</f>
        <v>0.39999999999999991</v>
      </c>
      <c r="Q26">
        <f>'Step 1'!T26-'Step 1'!S26</f>
        <v>-0.19999999999999996</v>
      </c>
      <c r="R26">
        <f>'Step 1'!W26-'Step 1'!V26</f>
        <v>-0.95801611671979892</v>
      </c>
      <c r="S26">
        <f>'Step 1'!X26-'Step 1'!W26</f>
        <v>-1.7545570446190997</v>
      </c>
      <c r="T26">
        <f>'Step 1'!Y26-'Step 1'!X26</f>
        <v>1.0561364416243997</v>
      </c>
      <c r="U26">
        <f>'Step 1'!Z26-'Step 1'!Y26</f>
        <v>-0.15658368929859989</v>
      </c>
      <c r="V26">
        <f>'Step 1'!AA26-'Step 1'!Z26</f>
        <v>-0.36015318806810015</v>
      </c>
      <c r="W26">
        <f>'Step 1'!AB26-'Step 1'!AA26</f>
        <v>0.82100926308529942</v>
      </c>
      <c r="X26">
        <f>'Step 1'!AC26-'Step 1'!AB26</f>
        <v>-1.0716658253725999</v>
      </c>
      <c r="Y26">
        <f>'Step 1'!AD26-'Step 1'!AC26</f>
        <v>-0.70304867987669972</v>
      </c>
    </row>
    <row r="27" spans="1:25" x14ac:dyDescent="0.45">
      <c r="A27" s="9" t="s">
        <v>50</v>
      </c>
      <c r="B27">
        <f>'Step 1'!C27-'Step 1'!B27</f>
        <v>1.1000000000000014</v>
      </c>
      <c r="C27">
        <f>'Step 1'!D27-'Step 1'!C27</f>
        <v>0.29999999999999893</v>
      </c>
      <c r="D27">
        <f>'Step 1'!E27-'Step 1'!D27</f>
        <v>0.80000000000000071</v>
      </c>
      <c r="E27">
        <f>'Step 1'!F27-'Step 1'!E27</f>
        <v>1.1999999999999993</v>
      </c>
      <c r="F27">
        <f>'Step 1'!G27-'Step 1'!F27</f>
        <v>-2</v>
      </c>
      <c r="G27">
        <f>'Step 1'!H27-'Step 1'!G27</f>
        <v>2.7000000000000011</v>
      </c>
      <c r="H27">
        <f>'Step 1'!I27-'Step 1'!H27</f>
        <v>1.3999999999999986</v>
      </c>
      <c r="I27">
        <f>'Step 1'!J27-'Step 1'!I27</f>
        <v>-7.1999999999999993</v>
      </c>
      <c r="J27">
        <f>'Step 1'!M27-'Step 1'!L27</f>
        <v>-9.9999999999999978E-2</v>
      </c>
      <c r="K27">
        <f>'Step 1'!N27-'Step 1'!M27</f>
        <v>0.19999999999999996</v>
      </c>
      <c r="L27">
        <f>'Step 1'!O27-'Step 1'!N27</f>
        <v>0</v>
      </c>
      <c r="M27">
        <f>'Step 1'!P27-'Step 1'!O27</f>
        <v>0</v>
      </c>
      <c r="N27">
        <f>'Step 1'!Q27-'Step 1'!P27</f>
        <v>-9.9999999999999978E-2</v>
      </c>
      <c r="O27">
        <f>'Step 1'!R27-'Step 1'!Q27</f>
        <v>9.9999999999999978E-2</v>
      </c>
      <c r="P27">
        <f>'Step 1'!S27-'Step 1'!R27</f>
        <v>0</v>
      </c>
      <c r="Q27">
        <f>'Step 1'!T27-'Step 1'!S27</f>
        <v>0</v>
      </c>
      <c r="R27">
        <f>'Step 1'!W27-'Step 1'!V27</f>
        <v>1.8831971551965978</v>
      </c>
      <c r="S27">
        <f>'Step 1'!X27-'Step 1'!W27</f>
        <v>0.77636554866910146</v>
      </c>
      <c r="T27">
        <f>'Step 1'!Y27-'Step 1'!X27</f>
        <v>3.4962447762165993</v>
      </c>
      <c r="U27">
        <f>'Step 1'!Z27-'Step 1'!Y27</f>
        <v>-0.83230139179079998</v>
      </c>
      <c r="V27">
        <f>'Step 1'!AA27-'Step 1'!Z27</f>
        <v>1.1828705367863037</v>
      </c>
      <c r="W27">
        <f>'Step 1'!AB27-'Step 1'!AA27</f>
        <v>-0.29118193335230558</v>
      </c>
      <c r="X27">
        <f>'Step 1'!AC27-'Step 1'!AB27</f>
        <v>-1.0591535222812958</v>
      </c>
      <c r="Y27">
        <f>'Step 1'!AD27-'Step 1'!AC27</f>
        <v>-8.7574235269201495E-2</v>
      </c>
    </row>
    <row r="28" spans="1:25" x14ac:dyDescent="0.45">
      <c r="A28" s="6" t="s">
        <v>107</v>
      </c>
      <c r="B28">
        <f>'Step 1'!C28-'Step 1'!B28</f>
        <v>-0.80000000000000071</v>
      </c>
      <c r="C28">
        <f>'Step 1'!D28-'Step 1'!C28</f>
        <v>0.5</v>
      </c>
      <c r="D28">
        <f>'Step 1'!E28-'Step 1'!D28</f>
        <v>1.3000000000000007</v>
      </c>
      <c r="E28">
        <f>'Step 1'!F28-'Step 1'!E28</f>
        <v>1.8999999999999986</v>
      </c>
      <c r="F28">
        <f>'Step 1'!G28-'Step 1'!F28</f>
        <v>1.1000000000000014</v>
      </c>
      <c r="G28">
        <f>'Step 1'!H28-'Step 1'!G28</f>
        <v>-0.10000000000000142</v>
      </c>
      <c r="H28">
        <f>'Step 1'!I28-'Step 1'!H28</f>
        <v>2</v>
      </c>
      <c r="I28">
        <f>'Step 1'!J28-'Step 1'!I28</f>
        <v>3</v>
      </c>
      <c r="J28">
        <f>'Step 1'!M28-'Step 1'!L28</f>
        <v>0.10000000000000009</v>
      </c>
      <c r="K28">
        <f>'Step 1'!N28-'Step 1'!M28</f>
        <v>0</v>
      </c>
      <c r="L28">
        <f>'Step 1'!O28-'Step 1'!N28</f>
        <v>-0.10000000000000009</v>
      </c>
      <c r="M28">
        <f>'Step 1'!P28-'Step 1'!O28</f>
        <v>-0.30000000000000004</v>
      </c>
      <c r="N28">
        <f>'Step 1'!Q28-'Step 1'!P28</f>
        <v>0</v>
      </c>
      <c r="O28">
        <f>'Step 1'!R28-'Step 1'!Q28</f>
        <v>0</v>
      </c>
      <c r="P28">
        <f>'Step 1'!S28-'Step 1'!R28</f>
        <v>9.9999999999999867E-2</v>
      </c>
      <c r="Q28">
        <f>'Step 1'!T28-'Step 1'!S28</f>
        <v>-0.39999999999999991</v>
      </c>
      <c r="R28">
        <f>'Step 1'!W28-'Step 1'!V28</f>
        <v>-0.74550958237590237</v>
      </c>
      <c r="S28">
        <f>'Step 1'!X28-'Step 1'!W28</f>
        <v>0.1196266218112001</v>
      </c>
      <c r="T28">
        <f>'Step 1'!Y28-'Step 1'!X28</f>
        <v>0.76115338514810205</v>
      </c>
      <c r="U28">
        <f>'Step 1'!Z28-'Step 1'!Y28</f>
        <v>1.0144264143788995</v>
      </c>
      <c r="V28">
        <f>'Step 1'!AA28-'Step 1'!Z28</f>
        <v>-0.53326248793069908</v>
      </c>
      <c r="W28">
        <f>'Step 1'!AB28-'Step 1'!AA28</f>
        <v>-1.2331100700002651E-3</v>
      </c>
      <c r="X28">
        <f>'Step 1'!AC28-'Step 1'!AB28</f>
        <v>8.2307412820498982</v>
      </c>
      <c r="Y28">
        <f>'Step 1'!AD28-'Step 1'!AC28</f>
        <v>7.0119736723601278E-2</v>
      </c>
    </row>
    <row r="29" spans="1:25" x14ac:dyDescent="0.45">
      <c r="A29" s="6" t="s">
        <v>91</v>
      </c>
      <c r="B29">
        <f>'Step 1'!C29-'Step 1'!B29</f>
        <v>-3</v>
      </c>
      <c r="C29">
        <f>'Step 1'!D29-'Step 1'!C29</f>
        <v>-0.39999999999999858</v>
      </c>
      <c r="D29">
        <f>'Step 1'!E29-'Step 1'!D29</f>
        <v>0.89999999999999858</v>
      </c>
      <c r="E29">
        <f>'Step 1'!F29-'Step 1'!E29</f>
        <v>-1.6000000000000014</v>
      </c>
      <c r="F29">
        <f>'Step 1'!G29-'Step 1'!F29</f>
        <v>0.30000000000000071</v>
      </c>
      <c r="G29">
        <f>'Step 1'!H29-'Step 1'!G29</f>
        <v>-1.3000000000000007</v>
      </c>
      <c r="H29">
        <f>'Step 1'!I29-'Step 1'!H29</f>
        <v>-0.29999999999999716</v>
      </c>
      <c r="I29">
        <f>'Step 1'!J29-'Step 1'!I29</f>
        <v>1</v>
      </c>
      <c r="J29">
        <f>'Step 1'!M29-'Step 1'!L29</f>
        <v>0.29999999999999982</v>
      </c>
      <c r="K29">
        <f>'Step 1'!N29-'Step 1'!M29</f>
        <v>-0.29999999999999982</v>
      </c>
      <c r="L29">
        <f>'Step 1'!O29-'Step 1'!N29</f>
        <v>-0.20000000000000018</v>
      </c>
      <c r="M29">
        <f>'Step 1'!P29-'Step 1'!O29</f>
        <v>-9.9999999999999867E-2</v>
      </c>
      <c r="N29">
        <f>'Step 1'!Q29-'Step 1'!P29</f>
        <v>-0.10000000000000009</v>
      </c>
      <c r="O29">
        <f>'Step 1'!R29-'Step 1'!Q29</f>
        <v>0.10000000000000009</v>
      </c>
      <c r="P29">
        <f>'Step 1'!S29-'Step 1'!R29</f>
        <v>0</v>
      </c>
      <c r="Q29">
        <f>'Step 1'!T29-'Step 1'!S29</f>
        <v>-0.10000000000000009</v>
      </c>
      <c r="R29">
        <f>'Step 1'!W29-'Step 1'!V29</f>
        <v>-0.36621280786899746</v>
      </c>
      <c r="S29">
        <f>'Step 1'!X29-'Step 1'!W29</f>
        <v>2.0722238133223989</v>
      </c>
      <c r="T29">
        <f>'Step 1'!Y29-'Step 1'!X29</f>
        <v>2.0748946687476</v>
      </c>
      <c r="U29">
        <f>'Step 1'!Z29-'Step 1'!Y29</f>
        <v>-0.84483371347570113</v>
      </c>
      <c r="V29">
        <f>'Step 1'!AA29-'Step 1'!Z29</f>
        <v>-3.4346772133533996</v>
      </c>
      <c r="W29">
        <f>'Step 1'!AB29-'Step 1'!AA29</f>
        <v>-6.0716053575333007</v>
      </c>
      <c r="X29">
        <f>'Step 1'!AC29-'Step 1'!AB29</f>
        <v>-1.3162902136936978</v>
      </c>
      <c r="Y29">
        <f>'Step 1'!AD29-'Step 1'!AC29</f>
        <v>-1.9077581945213993</v>
      </c>
    </row>
    <row r="30" spans="1:25" x14ac:dyDescent="0.45">
      <c r="A30" s="6" t="s">
        <v>97</v>
      </c>
      <c r="B30">
        <f>'Step 1'!C30-'Step 1'!B30</f>
        <v>-0.80000000000000071</v>
      </c>
      <c r="C30">
        <f>'Step 1'!D30-'Step 1'!C30</f>
        <v>0</v>
      </c>
      <c r="D30">
        <f>'Step 1'!E30-'Step 1'!D30</f>
        <v>3.9000000000000021</v>
      </c>
      <c r="E30">
        <f>'Step 1'!F30-'Step 1'!E30</f>
        <v>0.69999999999999929</v>
      </c>
      <c r="F30">
        <f>'Step 1'!G30-'Step 1'!F30</f>
        <v>3.3000000000000007</v>
      </c>
      <c r="G30">
        <f>'Step 1'!H30-'Step 1'!G30</f>
        <v>9.9999999999997868E-2</v>
      </c>
      <c r="H30">
        <f>'Step 1'!I30-'Step 1'!H30</f>
        <v>-0.19999999999999929</v>
      </c>
      <c r="I30">
        <f>'Step 1'!J30-'Step 1'!I30</f>
        <v>5.1000000000000014</v>
      </c>
      <c r="J30">
        <f>'Step 1'!M30-'Step 1'!L30</f>
        <v>-0.19999999999999996</v>
      </c>
      <c r="K30">
        <f>'Step 1'!N30-'Step 1'!M30</f>
        <v>-0.19999999999999996</v>
      </c>
      <c r="L30">
        <f>'Step 1'!O30-'Step 1'!N30</f>
        <v>-9.9999999999999978E-2</v>
      </c>
      <c r="M30">
        <f>'Step 1'!P30-'Step 1'!O30</f>
        <v>9.9999999999999978E-2</v>
      </c>
      <c r="N30">
        <f>'Step 1'!Q30-'Step 1'!P30</f>
        <v>-9.9999999999999978E-2</v>
      </c>
      <c r="O30">
        <f>'Step 1'!R30-'Step 1'!Q30</f>
        <v>0.20000000000000007</v>
      </c>
      <c r="P30">
        <f>'Step 1'!S30-'Step 1'!R30</f>
        <v>9.9999999999999867E-2</v>
      </c>
      <c r="Q30">
        <f>'Step 1'!T30-'Step 1'!S30</f>
        <v>-0.5</v>
      </c>
      <c r="R30">
        <f>'Step 1'!W30-'Step 1'!V30</f>
        <v>0</v>
      </c>
      <c r="S30">
        <f>'Step 1'!X30-'Step 1'!W30</f>
        <v>0</v>
      </c>
      <c r="T30">
        <f>'Step 1'!Y30-'Step 1'!X30</f>
        <v>0</v>
      </c>
      <c r="U30">
        <f>'Step 1'!Z30-'Step 1'!Y30</f>
        <v>0</v>
      </c>
      <c r="V30">
        <f>'Step 1'!AA30-'Step 1'!Z30</f>
        <v>0</v>
      </c>
      <c r="W30">
        <f>'Step 1'!AB30-'Step 1'!AA30</f>
        <v>16.164657261263802</v>
      </c>
      <c r="X30">
        <f>'Step 1'!AC30-'Step 1'!AB30</f>
        <v>0.17207904393439932</v>
      </c>
      <c r="Y30">
        <f>'Step 1'!AD30-'Step 1'!AC30</f>
        <v>0.61236144855350005</v>
      </c>
    </row>
    <row r="31" spans="1:25" x14ac:dyDescent="0.45">
      <c r="A31" s="9" t="s">
        <v>126</v>
      </c>
      <c r="B31">
        <f>'Step 1'!C31-'Step 1'!B31</f>
        <v>-0.90000000000000036</v>
      </c>
      <c r="C31">
        <f>'Step 1'!D31-'Step 1'!C31</f>
        <v>-9.9999999999999645E-2</v>
      </c>
      <c r="D31">
        <f>'Step 1'!E31-'Step 1'!D31</f>
        <v>2.5</v>
      </c>
      <c r="E31">
        <f>'Step 1'!F31-'Step 1'!E31</f>
        <v>-0.30000000000000071</v>
      </c>
      <c r="F31">
        <f>'Step 1'!G31-'Step 1'!F31</f>
        <v>0.90000000000000036</v>
      </c>
      <c r="G31">
        <f>'Step 1'!H31-'Step 1'!G31</f>
        <v>-0.30000000000000071</v>
      </c>
      <c r="H31">
        <f>'Step 1'!I31-'Step 1'!H31</f>
        <v>1.1000000000000014</v>
      </c>
      <c r="I31">
        <f>'Step 1'!J31-'Step 1'!I31</f>
        <v>2.3000000000000007</v>
      </c>
      <c r="J31">
        <f>'Step 1'!M31-'Step 1'!L31</f>
        <v>-0.20000000000000018</v>
      </c>
      <c r="K31">
        <f>'Step 1'!N31-'Step 1'!M31</f>
        <v>-0.19999999999999996</v>
      </c>
      <c r="L31">
        <f>'Step 1'!O31-'Step 1'!N31</f>
        <v>0</v>
      </c>
      <c r="M31">
        <f>'Step 1'!P31-'Step 1'!O31</f>
        <v>0</v>
      </c>
      <c r="N31">
        <f>'Step 1'!Q31-'Step 1'!P31</f>
        <v>0</v>
      </c>
      <c r="O31">
        <f>'Step 1'!R31-'Step 1'!Q31</f>
        <v>0.19999999999999996</v>
      </c>
      <c r="P31">
        <f>'Step 1'!S31-'Step 1'!R31</f>
        <v>0.10000000000000009</v>
      </c>
      <c r="Q31">
        <f>'Step 1'!T31-'Step 1'!S31</f>
        <v>-0.19999999999999996</v>
      </c>
      <c r="R31">
        <f>'Step 1'!W31-'Step 1'!V31</f>
        <v>31.195879393218998</v>
      </c>
      <c r="S31">
        <f>'Step 1'!X31-'Step 1'!W31</f>
        <v>0.32233438086760202</v>
      </c>
      <c r="T31">
        <f>'Step 1'!Y31-'Step 1'!X31</f>
        <v>2.2576161282155986</v>
      </c>
      <c r="U31">
        <f>'Step 1'!Z31-'Step 1'!Y31</f>
        <v>0.8544544927922999</v>
      </c>
      <c r="V31">
        <f>'Step 1'!AA31-'Step 1'!Z31</f>
        <v>5.0051396638928978</v>
      </c>
      <c r="W31">
        <f>'Step 1'!AB31-'Step 1'!AA31</f>
        <v>5.9402001540661047</v>
      </c>
      <c r="X31">
        <f>'Step 1'!AC31-'Step 1'!AB31</f>
        <v>-1.0671988697825014</v>
      </c>
      <c r="Y31">
        <f>'Step 1'!AD31-'Step 1'!AC31</f>
        <v>2.6149074026022845E-3</v>
      </c>
    </row>
    <row r="32" spans="1:25" x14ac:dyDescent="0.45">
      <c r="A32" s="6" t="s">
        <v>83</v>
      </c>
      <c r="B32">
        <f>'Step 1'!C32-'Step 1'!B32</f>
        <v>1.7999999999999972</v>
      </c>
      <c r="C32">
        <f>'Step 1'!D32-'Step 1'!C32</f>
        <v>-0.89999999999999858</v>
      </c>
      <c r="D32">
        <f>'Step 1'!E32-'Step 1'!D32</f>
        <v>0.39999999999999858</v>
      </c>
      <c r="E32">
        <f>'Step 1'!F32-'Step 1'!E32</f>
        <v>1.9000000000000057</v>
      </c>
      <c r="F32">
        <f>'Step 1'!G32-'Step 1'!F32</f>
        <v>-1.2000000000000028</v>
      </c>
      <c r="G32">
        <f>'Step 1'!H32-'Step 1'!G32</f>
        <v>-0.60000000000000142</v>
      </c>
      <c r="H32">
        <f>'Step 1'!I32-'Step 1'!H32</f>
        <v>-0.60000000000000142</v>
      </c>
      <c r="I32">
        <f>'Step 1'!J32-'Step 1'!I32</f>
        <v>-0.69999999999999574</v>
      </c>
      <c r="J32">
        <f>'Step 1'!M32-'Step 1'!L32</f>
        <v>-9.9999999999999978E-2</v>
      </c>
      <c r="K32">
        <f>'Step 1'!N32-'Step 1'!M32</f>
        <v>0</v>
      </c>
      <c r="L32">
        <f>'Step 1'!O32-'Step 1'!N32</f>
        <v>9.9999999999999978E-2</v>
      </c>
      <c r="M32">
        <f>'Step 1'!P32-'Step 1'!O32</f>
        <v>-9.9999999999999978E-2</v>
      </c>
      <c r="N32">
        <f>'Step 1'!Q32-'Step 1'!P32</f>
        <v>0</v>
      </c>
      <c r="O32">
        <f>'Step 1'!R32-'Step 1'!Q32</f>
        <v>0</v>
      </c>
      <c r="P32">
        <f>'Step 1'!S32-'Step 1'!R32</f>
        <v>9.9999999999999978E-2</v>
      </c>
      <c r="Q32">
        <f>'Step 1'!T32-'Step 1'!S32</f>
        <v>0.20000000000000007</v>
      </c>
      <c r="R32">
        <f>'Step 1'!W32-'Step 1'!V32</f>
        <v>0.52398601642049947</v>
      </c>
      <c r="S32">
        <f>'Step 1'!X32-'Step 1'!W32</f>
        <v>-0.97774900802959941</v>
      </c>
      <c r="T32">
        <f>'Step 1'!Y32-'Step 1'!X32</f>
        <v>0.27012635084370018</v>
      </c>
      <c r="U32">
        <f>'Step 1'!Z32-'Step 1'!Y32</f>
        <v>4.3744678671568984</v>
      </c>
      <c r="V32">
        <f>'Step 1'!AA32-'Step 1'!Z32</f>
        <v>-0.83537863729039863</v>
      </c>
      <c r="W32">
        <f>'Step 1'!AB32-'Step 1'!AA32</f>
        <v>0.92713610225899856</v>
      </c>
      <c r="X32">
        <f>'Step 1'!AC32-'Step 1'!AB32</f>
        <v>-0.42973893155959964</v>
      </c>
      <c r="Y32">
        <f>'Step 1'!AD32-'Step 1'!AC32</f>
        <v>1.4875741858829006</v>
      </c>
    </row>
    <row r="33" spans="1:25" x14ac:dyDescent="0.45">
      <c r="A33" s="6" t="s">
        <v>27</v>
      </c>
      <c r="B33">
        <f>'Step 1'!C33-'Step 1'!B33</f>
        <v>2.8000000000000007</v>
      </c>
      <c r="C33">
        <f>'Step 1'!D33-'Step 1'!C33</f>
        <v>-0.70000000000000284</v>
      </c>
      <c r="D33">
        <f>'Step 1'!E33-'Step 1'!D33</f>
        <v>0.5</v>
      </c>
      <c r="E33">
        <f>'Step 1'!F33-'Step 1'!E33</f>
        <v>-2.1999999999999993</v>
      </c>
      <c r="F33">
        <f>'Step 1'!G33-'Step 1'!F33</f>
        <v>1.1999999999999993</v>
      </c>
      <c r="G33">
        <f>'Step 1'!H33-'Step 1'!G33</f>
        <v>3.7000000000000028</v>
      </c>
      <c r="H33">
        <f>'Step 1'!I33-'Step 1'!H33</f>
        <v>-0.5</v>
      </c>
      <c r="I33">
        <f>'Step 1'!J33-'Step 1'!I33</f>
        <v>9.9999999999997868E-2</v>
      </c>
      <c r="J33">
        <f>'Step 1'!M33-'Step 1'!L33</f>
        <v>0</v>
      </c>
      <c r="K33">
        <f>'Step 1'!N33-'Step 1'!M33</f>
        <v>0</v>
      </c>
      <c r="L33">
        <f>'Step 1'!O33-'Step 1'!N33</f>
        <v>0.29999999999999993</v>
      </c>
      <c r="M33">
        <f>'Step 1'!P33-'Step 1'!O33</f>
        <v>0</v>
      </c>
      <c r="N33">
        <f>'Step 1'!Q33-'Step 1'!P33</f>
        <v>-0.19999999999999996</v>
      </c>
      <c r="O33">
        <f>'Step 1'!R33-'Step 1'!Q33</f>
        <v>-9.9999999999999978E-2</v>
      </c>
      <c r="P33">
        <f>'Step 1'!S33-'Step 1'!R33</f>
        <v>0</v>
      </c>
      <c r="Q33">
        <f>'Step 1'!T33-'Step 1'!S33</f>
        <v>9.9999999999999978E-2</v>
      </c>
      <c r="R33">
        <f>'Step 1'!W33-'Step 1'!V33</f>
        <v>2.0097658587552392</v>
      </c>
      <c r="S33">
        <f>'Step 1'!X33-'Step 1'!W33</f>
        <v>-0.59564215504270024</v>
      </c>
      <c r="T33">
        <f>'Step 1'!Y33-'Step 1'!X33</f>
        <v>-3.5930759551298763E-2</v>
      </c>
      <c r="U33">
        <f>'Step 1'!Z33-'Step 1'!Y33</f>
        <v>0.35993794366849841</v>
      </c>
      <c r="V33">
        <f>'Step 1'!AA33-'Step 1'!Z33</f>
        <v>-0.27720032817469864</v>
      </c>
      <c r="W33">
        <f>'Step 1'!AB33-'Step 1'!AA33</f>
        <v>8.551453131099862E-2</v>
      </c>
      <c r="X33">
        <f>'Step 1'!AC33-'Step 1'!AB33</f>
        <v>1.4446266245907005</v>
      </c>
      <c r="Y33">
        <f>'Step 1'!AD33-'Step 1'!AC33</f>
        <v>0.52163055790800072</v>
      </c>
    </row>
    <row r="34" spans="1:25" x14ac:dyDescent="0.45">
      <c r="A34" s="9" t="s">
        <v>94</v>
      </c>
      <c r="B34">
        <f>'Step 1'!C34-'Step 1'!B34</f>
        <v>-0.80000000000000071</v>
      </c>
      <c r="C34">
        <f>'Step 1'!D34-'Step 1'!C34</f>
        <v>-5.5999999999999979</v>
      </c>
      <c r="D34">
        <f>'Step 1'!E34-'Step 1'!D34</f>
        <v>-0.40000000000000213</v>
      </c>
      <c r="E34">
        <f>'Step 1'!F34-'Step 1'!E34</f>
        <v>1.9000000000000021</v>
      </c>
      <c r="F34">
        <f>'Step 1'!G34-'Step 1'!F34</f>
        <v>-3.0000000000000018</v>
      </c>
      <c r="G34">
        <f>'Step 1'!H34-'Step 1'!G34</f>
        <v>1.2999999999999989</v>
      </c>
      <c r="H34">
        <f>'Step 1'!I34-'Step 1'!H34</f>
        <v>-0.69999999999999929</v>
      </c>
      <c r="I34">
        <f>'Step 1'!J34-'Step 1'!I34</f>
        <v>-1</v>
      </c>
      <c r="J34">
        <f>'Step 1'!M34-'Step 1'!L34</f>
        <v>-9.9999999999999867E-2</v>
      </c>
      <c r="K34">
        <f>'Step 1'!N34-'Step 1'!M34</f>
        <v>0.39999999999999991</v>
      </c>
      <c r="L34">
        <f>'Step 1'!O34-'Step 1'!N34</f>
        <v>-0.19999999999999996</v>
      </c>
      <c r="M34">
        <f>'Step 1'!P34-'Step 1'!O34</f>
        <v>0</v>
      </c>
      <c r="N34">
        <f>'Step 1'!Q34-'Step 1'!P34</f>
        <v>9.9999999999999867E-2</v>
      </c>
      <c r="O34">
        <f>'Step 1'!R34-'Step 1'!Q34</f>
        <v>0</v>
      </c>
      <c r="P34">
        <f>'Step 1'!S34-'Step 1'!R34</f>
        <v>0.30000000000000027</v>
      </c>
      <c r="Q34">
        <f>'Step 1'!T34-'Step 1'!S34</f>
        <v>-0.20000000000000018</v>
      </c>
      <c r="R34">
        <f>'Step 1'!W34-'Step 1'!V34</f>
        <v>-3.4297589248472988</v>
      </c>
      <c r="S34">
        <f>'Step 1'!X34-'Step 1'!W34</f>
        <v>3.0628078392066982</v>
      </c>
      <c r="T34">
        <f>'Step 1'!Y34-'Step 1'!X34</f>
        <v>-12.538301664143596</v>
      </c>
      <c r="U34">
        <f>'Step 1'!Z34-'Step 1'!Y34</f>
        <v>-2.4114651132569023</v>
      </c>
      <c r="V34">
        <f>'Step 1'!AA34-'Step 1'!Z34</f>
        <v>-4.0818292231668991</v>
      </c>
      <c r="W34">
        <f>'Step 1'!AB34-'Step 1'!AA34</f>
        <v>-5.0592139466224992</v>
      </c>
      <c r="X34">
        <f>'Step 1'!AC34-'Step 1'!AB34</f>
        <v>-3.4672849557648995</v>
      </c>
      <c r="Y34">
        <f>'Step 1'!AD34-'Step 1'!AC34</f>
        <v>0.97086318512679881</v>
      </c>
    </row>
    <row r="35" spans="1:25" x14ac:dyDescent="0.45">
      <c r="A35" s="9" t="s">
        <v>78</v>
      </c>
      <c r="B35">
        <f>'Step 1'!C35-'Step 1'!B35</f>
        <v>9.9999999999997868E-2</v>
      </c>
      <c r="C35">
        <f>'Step 1'!D35-'Step 1'!C35</f>
        <v>-1.3999999999999986</v>
      </c>
      <c r="D35">
        <f>'Step 1'!E35-'Step 1'!D35</f>
        <v>9</v>
      </c>
      <c r="E35">
        <f>'Step 1'!F35-'Step 1'!E35</f>
        <v>-0.5</v>
      </c>
      <c r="F35">
        <f>'Step 1'!G35-'Step 1'!F35</f>
        <v>-6.3000000000000007</v>
      </c>
      <c r="G35">
        <f>'Step 1'!H35-'Step 1'!G35</f>
        <v>5.1999999999999993</v>
      </c>
      <c r="H35">
        <f>'Step 1'!I35-'Step 1'!H35</f>
        <v>0.80000000000000426</v>
      </c>
      <c r="I35">
        <f>'Step 1'!J35-'Step 1'!I35</f>
        <v>-2.1000000000000014</v>
      </c>
      <c r="J35">
        <f>'Step 1'!M35-'Step 1'!L35</f>
        <v>-0.10000000000000009</v>
      </c>
      <c r="K35">
        <f>'Step 1'!N35-'Step 1'!M35</f>
        <v>-0.10000000000000009</v>
      </c>
      <c r="L35">
        <f>'Step 1'!O35-'Step 1'!N35</f>
        <v>-0.29999999999999982</v>
      </c>
      <c r="M35">
        <f>'Step 1'!P35-'Step 1'!O35</f>
        <v>-0.10000000000000009</v>
      </c>
      <c r="N35">
        <f>'Step 1'!Q35-'Step 1'!P35</f>
        <v>0.10000000000000009</v>
      </c>
      <c r="O35">
        <f>'Step 1'!R35-'Step 1'!Q35</f>
        <v>-0.10000000000000009</v>
      </c>
      <c r="P35">
        <f>'Step 1'!S35-'Step 1'!R35</f>
        <v>0.10000000000000009</v>
      </c>
      <c r="Q35">
        <f>'Step 1'!T35-'Step 1'!S35</f>
        <v>-0.10000000000000009</v>
      </c>
      <c r="R35">
        <f>'Step 1'!W35-'Step 1'!V35</f>
        <v>0.63244236257479969</v>
      </c>
      <c r="S35">
        <f>'Step 1'!X35-'Step 1'!W35</f>
        <v>0.17961418488010139</v>
      </c>
      <c r="T35">
        <f>'Step 1'!Y35-'Step 1'!X35</f>
        <v>-3.9618164813695955E-2</v>
      </c>
      <c r="U35">
        <f>'Step 1'!Z35-'Step 1'!Y35</f>
        <v>2.6514041321724946</v>
      </c>
      <c r="V35">
        <f>'Step 1'!AA35-'Step 1'!Z35</f>
        <v>1.3737630697606988</v>
      </c>
      <c r="W35">
        <f>'Step 1'!AB35-'Step 1'!AA35</f>
        <v>0.5137630469841028</v>
      </c>
      <c r="X35">
        <f>'Step 1'!AC35-'Step 1'!AB35</f>
        <v>0.43382912173900223</v>
      </c>
      <c r="Y35">
        <f>'Step 1'!AD35-'Step 1'!AC35</f>
        <v>-0.63142897276290455</v>
      </c>
    </row>
    <row r="36" spans="1:25" x14ac:dyDescent="0.45">
      <c r="A36" s="9" t="s">
        <v>72</v>
      </c>
      <c r="B36">
        <f>'Step 1'!C36-'Step 1'!B36</f>
        <v>-0.60000000000000142</v>
      </c>
      <c r="C36">
        <f>'Step 1'!D36-'Step 1'!C36</f>
        <v>4.6000000000000014</v>
      </c>
      <c r="D36">
        <f>'Step 1'!E36-'Step 1'!D36</f>
        <v>-8.9000000000000021</v>
      </c>
      <c r="E36">
        <f>'Step 1'!F36-'Step 1'!E36</f>
        <v>-1.1000000000000014</v>
      </c>
      <c r="F36">
        <f>'Step 1'!G36-'Step 1'!F36</f>
        <v>-1.3000000000000007</v>
      </c>
      <c r="G36">
        <f>'Step 1'!H36-'Step 1'!G36</f>
        <v>0.40000000000000213</v>
      </c>
      <c r="H36">
        <f>'Step 1'!I36-'Step 1'!H36</f>
        <v>-1.8000000000000007</v>
      </c>
      <c r="I36">
        <f>'Step 1'!J36-'Step 1'!I36</f>
        <v>1</v>
      </c>
      <c r="J36">
        <f>'Step 1'!M36-'Step 1'!L36</f>
        <v>0.19999999999999996</v>
      </c>
      <c r="K36">
        <f>'Step 1'!N36-'Step 1'!M36</f>
        <v>-0.19999999999999996</v>
      </c>
      <c r="L36">
        <f>'Step 1'!O36-'Step 1'!N36</f>
        <v>0.40000000000000013</v>
      </c>
      <c r="M36">
        <f>'Step 1'!P36-'Step 1'!O36</f>
        <v>0</v>
      </c>
      <c r="N36">
        <f>'Step 1'!Q36-'Step 1'!P36</f>
        <v>9.9999999999999867E-2</v>
      </c>
      <c r="O36">
        <f>'Step 1'!R36-'Step 1'!Q36</f>
        <v>0</v>
      </c>
      <c r="P36">
        <f>'Step 1'!S36-'Step 1'!R36</f>
        <v>0.19999999999999996</v>
      </c>
      <c r="Q36">
        <f>'Step 1'!T36-'Step 1'!S36</f>
        <v>-0.19999999999999996</v>
      </c>
      <c r="R36">
        <f>'Step 1'!W36-'Step 1'!V36</f>
        <v>-4.1404587527800629E-2</v>
      </c>
      <c r="S36">
        <f>'Step 1'!X36-'Step 1'!W36</f>
        <v>1.3909138338811005</v>
      </c>
      <c r="T36">
        <f>'Step 1'!Y36-'Step 1'!X36</f>
        <v>-2.0965351329368005</v>
      </c>
      <c r="U36">
        <f>'Step 1'!Z36-'Step 1'!Y36</f>
        <v>-0.70003045123199925</v>
      </c>
      <c r="V36">
        <f>'Step 1'!AA36-'Step 1'!Z36</f>
        <v>-0.98411030496549756</v>
      </c>
      <c r="W36">
        <f>'Step 1'!AB36-'Step 1'!AA36</f>
        <v>-0.17863742236650282</v>
      </c>
      <c r="X36">
        <f>'Step 1'!AC36-'Step 1'!AB36</f>
        <v>4.8390612184311017</v>
      </c>
      <c r="Y36">
        <f>'Step 1'!AD36-'Step 1'!AC36</f>
        <v>1.2358828188627982</v>
      </c>
    </row>
    <row r="37" spans="1:25" x14ac:dyDescent="0.45">
      <c r="A37" s="9" t="s">
        <v>100</v>
      </c>
      <c r="B37">
        <f>'Step 1'!C37-'Step 1'!B37</f>
        <v>1.7000000000000011</v>
      </c>
      <c r="C37">
        <f>'Step 1'!D37-'Step 1'!C37</f>
        <v>-0.70000000000000107</v>
      </c>
      <c r="D37">
        <f>'Step 1'!E37-'Step 1'!D37</f>
        <v>-1.5999999999999996</v>
      </c>
      <c r="E37">
        <f>'Step 1'!F37-'Step 1'!E37</f>
        <v>1</v>
      </c>
      <c r="F37">
        <f>'Step 1'!G37-'Step 1'!F37</f>
        <v>0.79999999999999893</v>
      </c>
      <c r="G37">
        <f>'Step 1'!H37-'Step 1'!G37</f>
        <v>3.2000000000000011</v>
      </c>
      <c r="H37">
        <f>'Step 1'!I37-'Step 1'!H37</f>
        <v>-2.3000000000000007</v>
      </c>
      <c r="I37">
        <f>'Step 1'!J37-'Step 1'!I37</f>
        <v>0.69999999999999929</v>
      </c>
      <c r="J37">
        <f>'Step 1'!M37-'Step 1'!L37</f>
        <v>-0.19999999999999996</v>
      </c>
      <c r="K37">
        <f>'Step 1'!N37-'Step 1'!M37</f>
        <v>0.30000000000000004</v>
      </c>
      <c r="L37">
        <f>'Step 1'!O37-'Step 1'!N37</f>
        <v>9.9999999999999867E-2</v>
      </c>
      <c r="M37">
        <f>'Step 1'!P37-'Step 1'!O37</f>
        <v>-9.9999999999999867E-2</v>
      </c>
      <c r="N37">
        <f>'Step 1'!Q37-'Step 1'!P37</f>
        <v>-0.10000000000000009</v>
      </c>
      <c r="O37">
        <f>'Step 1'!R37-'Step 1'!Q37</f>
        <v>0</v>
      </c>
      <c r="P37">
        <f>'Step 1'!S37-'Step 1'!R37</f>
        <v>0.10000000000000009</v>
      </c>
      <c r="Q37">
        <f>'Step 1'!T37-'Step 1'!S37</f>
        <v>9.9999999999999867E-2</v>
      </c>
      <c r="R37">
        <f>'Step 1'!W37-'Step 1'!V37</f>
        <v>-0.2965565710512994</v>
      </c>
      <c r="S37">
        <f>'Step 1'!X37-'Step 1'!W37</f>
        <v>0.64689792217209963</v>
      </c>
      <c r="T37">
        <f>'Step 1'!Y37-'Step 1'!X37</f>
        <v>0.15916489327250005</v>
      </c>
      <c r="U37">
        <f>'Step 1'!Z37-'Step 1'!Y37</f>
        <v>0.36865458688209962</v>
      </c>
      <c r="V37">
        <f>'Step 1'!AA37-'Step 1'!Z37</f>
        <v>-1.6358179586299926E-2</v>
      </c>
      <c r="W37">
        <f>'Step 1'!AB37-'Step 1'!AA37</f>
        <v>1.4668927486585996</v>
      </c>
      <c r="X37">
        <f>'Step 1'!AC37-'Step 1'!AB37</f>
        <v>-0.1310700214039997</v>
      </c>
      <c r="Y37">
        <f>'Step 1'!AD37-'Step 1'!AC37</f>
        <v>0.38235191081290054</v>
      </c>
    </row>
    <row r="38" spans="1:25" x14ac:dyDescent="0.45">
      <c r="A38" s="9" t="s">
        <v>62</v>
      </c>
      <c r="B38">
        <f>'Step 1'!C38-'Step 1'!B38</f>
        <v>-0.10000000000000142</v>
      </c>
      <c r="C38">
        <f>'Step 1'!D38-'Step 1'!C38</f>
        <v>-3.5999999999999979</v>
      </c>
      <c r="D38">
        <f>'Step 1'!E38-'Step 1'!D38</f>
        <v>-0.10000000000000142</v>
      </c>
      <c r="E38">
        <f>'Step 1'!F38-'Step 1'!E38</f>
        <v>-2.1999999999999993</v>
      </c>
      <c r="F38">
        <f>'Step 1'!G38-'Step 1'!F38</f>
        <v>1.5999999999999996</v>
      </c>
      <c r="G38">
        <f>'Step 1'!H38-'Step 1'!G38</f>
        <v>-0.80000000000000071</v>
      </c>
      <c r="H38">
        <f>'Step 1'!I38-'Step 1'!H38</f>
        <v>-0.69999999999999929</v>
      </c>
      <c r="I38">
        <f>'Step 1'!J38-'Step 1'!I38</f>
        <v>-2.5</v>
      </c>
      <c r="J38">
        <f>'Step 1'!M38-'Step 1'!L38</f>
        <v>-9.9999999999999978E-2</v>
      </c>
      <c r="K38">
        <f>'Step 1'!N38-'Step 1'!M38</f>
        <v>0</v>
      </c>
      <c r="L38">
        <f>'Step 1'!O38-'Step 1'!N38</f>
        <v>-9.9999999999999978E-2</v>
      </c>
      <c r="M38">
        <f>'Step 1'!P38-'Step 1'!O38</f>
        <v>9.9999999999999978E-2</v>
      </c>
      <c r="N38">
        <f>'Step 1'!Q38-'Step 1'!P38</f>
        <v>9.9999999999999978E-2</v>
      </c>
      <c r="O38">
        <f>'Step 1'!R38-'Step 1'!Q38</f>
        <v>9.9999999999999978E-2</v>
      </c>
      <c r="P38">
        <f>'Step 1'!S38-'Step 1'!R38</f>
        <v>-9.9999999999999978E-2</v>
      </c>
      <c r="Q38">
        <f>'Step 1'!T38-'Step 1'!S38</f>
        <v>9.9999999999999978E-2</v>
      </c>
      <c r="R38">
        <f>'Step 1'!W38-'Step 1'!V38</f>
        <v>-0.6163626779012592</v>
      </c>
      <c r="S38">
        <f>'Step 1'!X38-'Step 1'!W38</f>
        <v>1.834769508988499</v>
      </c>
      <c r="T38">
        <f>'Step 1'!Y38-'Step 1'!X38</f>
        <v>0.9778514310976405</v>
      </c>
      <c r="U38">
        <f>'Step 1'!Z38-'Step 1'!Y38</f>
        <v>2.3027284483267998</v>
      </c>
      <c r="V38">
        <f>'Step 1'!AA38-'Step 1'!Z38</f>
        <v>2.8088803639729996</v>
      </c>
      <c r="W38">
        <f>'Step 1'!AB38-'Step 1'!AA38</f>
        <v>1.1407926057687998</v>
      </c>
      <c r="X38">
        <f>'Step 1'!AC38-'Step 1'!AB38</f>
        <v>2.7723965097711023</v>
      </c>
      <c r="Y38">
        <f>'Step 1'!AD38-'Step 1'!AC38</f>
        <v>-1.6187575473814029</v>
      </c>
    </row>
    <row r="39" spans="1:25" x14ac:dyDescent="0.45">
      <c r="A39" s="9" t="s">
        <v>76</v>
      </c>
      <c r="B39">
        <f>'Step 1'!C39-'Step 1'!B39</f>
        <v>1.6000000000000014</v>
      </c>
      <c r="C39">
        <f>'Step 1'!D39-'Step 1'!C39</f>
        <v>-0.80000000000000071</v>
      </c>
      <c r="D39">
        <f>'Step 1'!E39-'Step 1'!D39</f>
        <v>-1.6000000000000014</v>
      </c>
      <c r="E39">
        <f>'Step 1'!F39-'Step 1'!E39</f>
        <v>2</v>
      </c>
      <c r="F39">
        <f>'Step 1'!G39-'Step 1'!F39</f>
        <v>0.30000000000000071</v>
      </c>
      <c r="G39">
        <f>'Step 1'!H39-'Step 1'!G39</f>
        <v>-1.1999999999999993</v>
      </c>
      <c r="H39">
        <f>'Step 1'!I39-'Step 1'!H39</f>
        <v>3.5</v>
      </c>
      <c r="I39">
        <f>'Step 1'!J39-'Step 1'!I39</f>
        <v>-0.89999999999999858</v>
      </c>
      <c r="J39">
        <f>'Step 1'!M39-'Step 1'!L39</f>
        <v>-0.10000000000000009</v>
      </c>
      <c r="K39">
        <f>'Step 1'!N39-'Step 1'!M39</f>
        <v>0.10000000000000009</v>
      </c>
      <c r="L39">
        <f>'Step 1'!O39-'Step 1'!N39</f>
        <v>0</v>
      </c>
      <c r="M39">
        <f>'Step 1'!P39-'Step 1'!O39</f>
        <v>0.19999999999999996</v>
      </c>
      <c r="N39">
        <f>'Step 1'!Q39-'Step 1'!P39</f>
        <v>0.10000000000000009</v>
      </c>
      <c r="O39">
        <f>'Step 1'!R39-'Step 1'!Q39</f>
        <v>0</v>
      </c>
      <c r="P39">
        <f>'Step 1'!S39-'Step 1'!R39</f>
        <v>9.9999999999999867E-2</v>
      </c>
      <c r="Q39">
        <f>'Step 1'!T39-'Step 1'!S39</f>
        <v>0</v>
      </c>
      <c r="R39">
        <f>'Step 1'!W39-'Step 1'!V39</f>
        <v>-3.3196922024269</v>
      </c>
      <c r="S39">
        <f>'Step 1'!X39-'Step 1'!W39</f>
        <v>2.851463748710259E-2</v>
      </c>
      <c r="T39">
        <f>'Step 1'!Y39-'Step 1'!X39</f>
        <v>2.2143035116056993</v>
      </c>
      <c r="U39">
        <f>'Step 1'!Z39-'Step 1'!Y39</f>
        <v>0.6196634076572991</v>
      </c>
      <c r="V39">
        <f>'Step 1'!AA39-'Step 1'!Z39</f>
        <v>0.26297224170799893</v>
      </c>
      <c r="W39">
        <f>'Step 1'!AB39-'Step 1'!AA39</f>
        <v>-0.4020464467216982</v>
      </c>
      <c r="X39">
        <f>'Step 1'!AC39-'Step 1'!AB39</f>
        <v>5.0610933818765993</v>
      </c>
      <c r="Y39">
        <f>'Step 1'!AD39-'Step 1'!AC39</f>
        <v>0.52634117927290092</v>
      </c>
    </row>
    <row r="40" spans="1:25" x14ac:dyDescent="0.45">
      <c r="A40" s="9" t="s">
        <v>58</v>
      </c>
      <c r="B40">
        <f>'Step 1'!C40-'Step 1'!B40</f>
        <v>0.90000000000000213</v>
      </c>
      <c r="C40">
        <f>'Step 1'!D40-'Step 1'!C40</f>
        <v>2</v>
      </c>
      <c r="D40">
        <f>'Step 1'!E40-'Step 1'!D40</f>
        <v>-0.40000000000000213</v>
      </c>
      <c r="E40">
        <f>'Step 1'!F40-'Step 1'!E40</f>
        <v>-1.3000000000000007</v>
      </c>
      <c r="F40">
        <f>'Step 1'!G40-'Step 1'!F40</f>
        <v>0.5</v>
      </c>
      <c r="G40">
        <f>'Step 1'!H40-'Step 1'!G40</f>
        <v>2.6000000000000014</v>
      </c>
      <c r="H40">
        <f>'Step 1'!I40-'Step 1'!H40</f>
        <v>0.10000000000000142</v>
      </c>
      <c r="I40">
        <f>'Step 1'!J40-'Step 1'!I40</f>
        <v>-1.8000000000000007</v>
      </c>
      <c r="J40">
        <f>'Step 1'!M40-'Step 1'!L40</f>
        <v>0</v>
      </c>
      <c r="K40">
        <f>'Step 1'!N40-'Step 1'!M40</f>
        <v>-9.9999999999999867E-2</v>
      </c>
      <c r="L40">
        <f>'Step 1'!O40-'Step 1'!N40</f>
        <v>0.19999999999999996</v>
      </c>
      <c r="M40">
        <f>'Step 1'!P40-'Step 1'!O40</f>
        <v>0.19999999999999996</v>
      </c>
      <c r="N40">
        <f>'Step 1'!Q40-'Step 1'!P40</f>
        <v>0</v>
      </c>
      <c r="O40">
        <f>'Step 1'!R40-'Step 1'!Q40</f>
        <v>-0.10000000000000009</v>
      </c>
      <c r="P40">
        <f>'Step 1'!S40-'Step 1'!R40</f>
        <v>0.10000000000000009</v>
      </c>
      <c r="Q40">
        <f>'Step 1'!T40-'Step 1'!S40</f>
        <v>-0.30000000000000004</v>
      </c>
      <c r="R40">
        <f>'Step 1'!W40-'Step 1'!V40</f>
        <v>1.8304026740572006</v>
      </c>
      <c r="S40">
        <f>'Step 1'!X40-'Step 1'!W40</f>
        <v>2.3848837306755968</v>
      </c>
      <c r="T40">
        <f>'Step 1'!Y40-'Step 1'!X40</f>
        <v>-1.3108899209968996</v>
      </c>
      <c r="U40">
        <f>'Step 1'!Z40-'Step 1'!Y40</f>
        <v>-7.426540756747098</v>
      </c>
      <c r="V40">
        <f>'Step 1'!AA40-'Step 1'!Z40</f>
        <v>-1.2949564451166999</v>
      </c>
      <c r="W40">
        <f>'Step 1'!AB40-'Step 1'!AA40</f>
        <v>-0.74940270680070142</v>
      </c>
      <c r="X40">
        <f>'Step 1'!AC40-'Step 1'!AB40</f>
        <v>-2.5516397854975992</v>
      </c>
      <c r="Y40">
        <f>'Step 1'!AD40-'Step 1'!AC40</f>
        <v>-0.5210582408468003</v>
      </c>
    </row>
    <row r="41" spans="1:25" x14ac:dyDescent="0.45">
      <c r="A41" s="9" t="s">
        <v>86</v>
      </c>
      <c r="B41">
        <f>'Step 1'!C41-'Step 1'!B41</f>
        <v>3.8999999999999986</v>
      </c>
      <c r="C41">
        <f>'Step 1'!D41-'Step 1'!C41</f>
        <v>2.3999999999999986</v>
      </c>
      <c r="D41">
        <f>'Step 1'!E41-'Step 1'!D41</f>
        <v>0</v>
      </c>
      <c r="E41">
        <f>'Step 1'!F41-'Step 1'!E41</f>
        <v>-0.29999999999999716</v>
      </c>
      <c r="F41">
        <f>'Step 1'!G41-'Step 1'!F41</f>
        <v>3.2999999999999972</v>
      </c>
      <c r="G41">
        <f>'Step 1'!H41-'Step 1'!G41</f>
        <v>1.7000000000000028</v>
      </c>
      <c r="H41">
        <f>'Step 1'!I41-'Step 1'!H41</f>
        <v>3.1000000000000014</v>
      </c>
      <c r="I41">
        <f>'Step 1'!J41-'Step 1'!I41</f>
        <v>0.29999999999999716</v>
      </c>
      <c r="J41">
        <f>'Step 1'!M41-'Step 1'!L41</f>
        <v>0</v>
      </c>
      <c r="K41">
        <f>'Step 1'!N41-'Step 1'!M41</f>
        <v>-0.7</v>
      </c>
      <c r="L41">
        <f>'Step 1'!O41-'Step 1'!N41</f>
        <v>0.30000000000000004</v>
      </c>
      <c r="M41">
        <f>'Step 1'!P41-'Step 1'!O41</f>
        <v>-0.10000000000000009</v>
      </c>
      <c r="N41">
        <f>'Step 1'!Q41-'Step 1'!P41</f>
        <v>0</v>
      </c>
      <c r="O41">
        <f>'Step 1'!R41-'Step 1'!Q41</f>
        <v>0</v>
      </c>
      <c r="P41">
        <f>'Step 1'!S41-'Step 1'!R41</f>
        <v>-0.19999999999999996</v>
      </c>
      <c r="Q41">
        <f>'Step 1'!T41-'Step 1'!S41</f>
        <v>0.19999999999999996</v>
      </c>
      <c r="R41">
        <f>'Step 1'!W41-'Step 1'!V41</f>
        <v>-2.0104916379467994</v>
      </c>
      <c r="S41">
        <f>'Step 1'!X41-'Step 1'!W41</f>
        <v>2.653848882909049E-2</v>
      </c>
      <c r="T41">
        <f>'Step 1'!Y41-'Step 1'!X41</f>
        <v>0.28716110407826001</v>
      </c>
      <c r="U41">
        <f>'Step 1'!Z41-'Step 1'!Y41</f>
        <v>6.0802689501819884E-2</v>
      </c>
      <c r="V41">
        <f>'Step 1'!AA41-'Step 1'!Z41</f>
        <v>1.5899025940299092</v>
      </c>
      <c r="W41">
        <f>'Step 1'!AB41-'Step 1'!AA41</f>
        <v>4.5187699819850007</v>
      </c>
      <c r="X41">
        <f>'Step 1'!AC41-'Step 1'!AB41</f>
        <v>1.9587356236944995</v>
      </c>
      <c r="Y41">
        <f>'Step 1'!AD41-'Step 1'!AC41</f>
        <v>-0.20105365386969964</v>
      </c>
    </row>
    <row r="42" spans="1:25" x14ac:dyDescent="0.45">
      <c r="A42" s="6" t="s">
        <v>87</v>
      </c>
      <c r="B42">
        <f>'Step 1'!C42-'Step 1'!B42</f>
        <v>-1</v>
      </c>
      <c r="C42">
        <f>'Step 1'!D42-'Step 1'!C42</f>
        <v>0.20000000000000284</v>
      </c>
      <c r="D42">
        <f>'Step 1'!E42-'Step 1'!D42</f>
        <v>2.0999999999999979</v>
      </c>
      <c r="E42">
        <f>'Step 1'!F42-'Step 1'!E42</f>
        <v>-0.59999999999999787</v>
      </c>
      <c r="F42">
        <f>'Step 1'!G42-'Step 1'!F42</f>
        <v>1.1999999999999993</v>
      </c>
      <c r="G42">
        <f>'Step 1'!H42-'Step 1'!G42</f>
        <v>0.59999999999999787</v>
      </c>
      <c r="H42">
        <f>'Step 1'!I42-'Step 1'!H42</f>
        <v>-0.79999999999999716</v>
      </c>
      <c r="I42">
        <f>'Step 1'!J42-'Step 1'!I42</f>
        <v>-4.2000000000000028</v>
      </c>
      <c r="J42">
        <f>'Step 1'!M42-'Step 1'!L42</f>
        <v>-0.10000000000000009</v>
      </c>
      <c r="K42">
        <f>'Step 1'!N42-'Step 1'!M42</f>
        <v>0</v>
      </c>
      <c r="L42">
        <f>'Step 1'!O42-'Step 1'!N42</f>
        <v>0</v>
      </c>
      <c r="M42">
        <f>'Step 1'!P42-'Step 1'!O42</f>
        <v>-9.9999999999999867E-2</v>
      </c>
      <c r="N42">
        <f>'Step 1'!Q42-'Step 1'!P42</f>
        <v>0</v>
      </c>
      <c r="O42">
        <f>'Step 1'!R42-'Step 1'!Q42</f>
        <v>0</v>
      </c>
      <c r="P42">
        <f>'Step 1'!S42-'Step 1'!R42</f>
        <v>9.9999999999999867E-2</v>
      </c>
      <c r="Q42">
        <f>'Step 1'!T42-'Step 1'!S42</f>
        <v>0.30000000000000004</v>
      </c>
      <c r="R42">
        <f>'Step 1'!W42-'Step 1'!V42</f>
        <v>0</v>
      </c>
      <c r="S42">
        <f>'Step 1'!X42-'Step 1'!W42</f>
        <v>0</v>
      </c>
      <c r="T42">
        <f>'Step 1'!Y42-'Step 1'!X42</f>
        <v>0</v>
      </c>
      <c r="U42">
        <f>'Step 1'!Z42-'Step 1'!Y42</f>
        <v>0</v>
      </c>
      <c r="V42">
        <f>'Step 1'!AA42-'Step 1'!Z42</f>
        <v>0</v>
      </c>
      <c r="W42">
        <f>'Step 1'!AB42-'Step 1'!AA42</f>
        <v>0</v>
      </c>
      <c r="X42">
        <f>'Step 1'!AC42-'Step 1'!AB42</f>
        <v>36.998217905505498</v>
      </c>
      <c r="Y42">
        <f>'Step 1'!AD42-'Step 1'!AC42</f>
        <v>0.75646242385909801</v>
      </c>
    </row>
    <row r="43" spans="1:25" x14ac:dyDescent="0.45">
      <c r="A43" s="6" t="s">
        <v>93</v>
      </c>
      <c r="B43">
        <f>'Step 1'!C43-'Step 1'!B43</f>
        <v>-1.8000000000000007</v>
      </c>
      <c r="C43">
        <f>'Step 1'!D43-'Step 1'!C43</f>
        <v>-1.8999999999999986</v>
      </c>
      <c r="D43">
        <f>'Step 1'!E43-'Step 1'!D43</f>
        <v>0.19999999999999929</v>
      </c>
      <c r="E43">
        <f>'Step 1'!F43-'Step 1'!E43</f>
        <v>0.10000000000000142</v>
      </c>
      <c r="F43">
        <f>'Step 1'!G43-'Step 1'!F43</f>
        <v>0.30000000000000071</v>
      </c>
      <c r="G43">
        <f>'Step 1'!H43-'Step 1'!G43</f>
        <v>0.79999999999999716</v>
      </c>
      <c r="H43">
        <f>'Step 1'!I43-'Step 1'!H43</f>
        <v>1.5</v>
      </c>
      <c r="I43">
        <f>'Step 1'!J43-'Step 1'!I43</f>
        <v>-1.0999999999999979</v>
      </c>
      <c r="J43">
        <f>'Step 1'!M43-'Step 1'!L43</f>
        <v>0</v>
      </c>
      <c r="K43">
        <f>'Step 1'!N43-'Step 1'!M43</f>
        <v>-9.9999999999999867E-2</v>
      </c>
      <c r="L43">
        <f>'Step 1'!O43-'Step 1'!N43</f>
        <v>-0.10000000000000009</v>
      </c>
      <c r="M43">
        <f>'Step 1'!P43-'Step 1'!O43</f>
        <v>-0.19999999999999996</v>
      </c>
      <c r="N43">
        <f>'Step 1'!Q43-'Step 1'!P43</f>
        <v>-0.19999999999999996</v>
      </c>
      <c r="O43">
        <f>'Step 1'!R43-'Step 1'!Q43</f>
        <v>0</v>
      </c>
      <c r="P43">
        <f>'Step 1'!S43-'Step 1'!R43</f>
        <v>-0.10000000000000009</v>
      </c>
      <c r="Q43">
        <f>'Step 1'!T43-'Step 1'!S43</f>
        <v>0.10000000000000009</v>
      </c>
      <c r="R43">
        <f>'Step 1'!W43-'Step 1'!V43</f>
        <v>-1.574285046159698</v>
      </c>
      <c r="S43">
        <f>'Step 1'!X43-'Step 1'!W43</f>
        <v>-1.7756344927820003</v>
      </c>
      <c r="T43">
        <f>'Step 1'!Y43-'Step 1'!X43</f>
        <v>1.3684550121393002</v>
      </c>
      <c r="U43">
        <f>'Step 1'!Z43-'Step 1'!Y43</f>
        <v>0.13818144824379885</v>
      </c>
      <c r="V43">
        <f>'Step 1'!AA43-'Step 1'!Z43</f>
        <v>2.4893172191977015</v>
      </c>
      <c r="W43">
        <f>'Step 1'!AB43-'Step 1'!AA43</f>
        <v>13.465248754475695</v>
      </c>
      <c r="X43">
        <f>'Step 1'!AC43-'Step 1'!AB43</f>
        <v>1.9466140175122035</v>
      </c>
      <c r="Y43">
        <f>'Step 1'!AD43-'Step 1'!AC43</f>
        <v>1.5082834556639</v>
      </c>
    </row>
    <row r="44" spans="1:25" x14ac:dyDescent="0.45">
      <c r="A44" s="9" t="s">
        <v>24</v>
      </c>
      <c r="B44" t="e">
        <f>'Step 1'!C44-'Step 1'!B44</f>
        <v>#N/A</v>
      </c>
      <c r="C44" t="e">
        <f>'Step 1'!D44-'Step 1'!C44</f>
        <v>#N/A</v>
      </c>
      <c r="D44" t="e">
        <f>'Step 1'!E44-'Step 1'!D44</f>
        <v>#N/A</v>
      </c>
      <c r="E44" t="e">
        <f>'Step 1'!F44-'Step 1'!E44</f>
        <v>#N/A</v>
      </c>
      <c r="F44" t="e">
        <f>'Step 1'!G44-'Step 1'!F44</f>
        <v>#N/A</v>
      </c>
      <c r="G44" t="e">
        <f>'Step 1'!H44-'Step 1'!G44</f>
        <v>#N/A</v>
      </c>
      <c r="H44" t="e">
        <f>'Step 1'!I44-'Step 1'!H44</f>
        <v>#N/A</v>
      </c>
      <c r="I44" t="e">
        <f>'Step 1'!J44-'Step 1'!I44</f>
        <v>#N/A</v>
      </c>
      <c r="J44" t="e">
        <f>'Step 1'!M44-'Step 1'!L44</f>
        <v>#N/A</v>
      </c>
      <c r="K44" t="e">
        <f>'Step 1'!N44-'Step 1'!M44</f>
        <v>#N/A</v>
      </c>
      <c r="L44" t="e">
        <f>'Step 1'!O44-'Step 1'!N44</f>
        <v>#N/A</v>
      </c>
      <c r="M44" t="e">
        <f>'Step 1'!P44-'Step 1'!O44</f>
        <v>#N/A</v>
      </c>
      <c r="N44" t="e">
        <f>'Step 1'!Q44-'Step 1'!P44</f>
        <v>#N/A</v>
      </c>
      <c r="O44" t="e">
        <f>'Step 1'!R44-'Step 1'!Q44</f>
        <v>#N/A</v>
      </c>
      <c r="P44" t="e">
        <f>'Step 1'!S44-'Step 1'!R44</f>
        <v>#N/A</v>
      </c>
      <c r="Q44" t="e">
        <f>'Step 1'!T44-'Step 1'!S44</f>
        <v>#N/A</v>
      </c>
      <c r="R44">
        <f>'Step 1'!W44-'Step 1'!V44</f>
        <v>0.29117709627689869</v>
      </c>
      <c r="S44">
        <f>'Step 1'!X44-'Step 1'!W44</f>
        <v>0.79813741756485967</v>
      </c>
      <c r="T44">
        <f>'Step 1'!Y44-'Step 1'!X44</f>
        <v>0.29888567298780089</v>
      </c>
      <c r="U44">
        <f>'Step 1'!Z44-'Step 1'!Y44</f>
        <v>0.30588718197440024</v>
      </c>
      <c r="V44">
        <f>'Step 1'!AA44-'Step 1'!Z44</f>
        <v>0.69200855492499969</v>
      </c>
      <c r="W44">
        <f>'Step 1'!AB44-'Step 1'!AA44</f>
        <v>0.1689972449851993</v>
      </c>
      <c r="X44">
        <f>'Step 1'!AC44-'Step 1'!AB44</f>
        <v>0.28642265447570026</v>
      </c>
      <c r="Y44">
        <f>'Step 1'!AD44-'Step 1'!AC44</f>
        <v>1.0438389111342001</v>
      </c>
    </row>
    <row r="45" spans="1:25" x14ac:dyDescent="0.45">
      <c r="A45" s="6" t="s">
        <v>119</v>
      </c>
      <c r="B45">
        <f>'Step 1'!C45-'Step 1'!B45</f>
        <v>-0.90000000000000036</v>
      </c>
      <c r="C45">
        <f>'Step 1'!D45-'Step 1'!C45</f>
        <v>1</v>
      </c>
      <c r="D45">
        <f>'Step 1'!E45-'Step 1'!D45</f>
        <v>0.80000000000000071</v>
      </c>
      <c r="E45">
        <f>'Step 1'!F45-'Step 1'!E45</f>
        <v>2.2000000000000011</v>
      </c>
      <c r="F45">
        <f>'Step 1'!G45-'Step 1'!F45</f>
        <v>-0.60000000000000142</v>
      </c>
      <c r="G45">
        <f>'Step 1'!H45-'Step 1'!G45</f>
        <v>-1.3000000000000007</v>
      </c>
      <c r="H45">
        <f>'Step 1'!I45-'Step 1'!H45</f>
        <v>-2.6999999999999993</v>
      </c>
      <c r="I45">
        <f>'Step 1'!J45-'Step 1'!I45</f>
        <v>-0.30000000000000071</v>
      </c>
      <c r="J45">
        <f>'Step 1'!M45-'Step 1'!L45</f>
        <v>-9.9999999999999867E-2</v>
      </c>
      <c r="K45">
        <f>'Step 1'!N45-'Step 1'!M45</f>
        <v>-0.10000000000000009</v>
      </c>
      <c r="L45">
        <f>'Step 1'!O45-'Step 1'!N45</f>
        <v>-0.19999999999999996</v>
      </c>
      <c r="M45">
        <f>'Step 1'!P45-'Step 1'!O45</f>
        <v>-0.19999999999999996</v>
      </c>
      <c r="N45">
        <f>'Step 1'!Q45-'Step 1'!P45</f>
        <v>0</v>
      </c>
      <c r="O45">
        <f>'Step 1'!R45-'Step 1'!Q45</f>
        <v>0</v>
      </c>
      <c r="P45">
        <f>'Step 1'!S45-'Step 1'!R45</f>
        <v>9.9999999999999978E-2</v>
      </c>
      <c r="Q45">
        <f>'Step 1'!T45-'Step 1'!S45</f>
        <v>9.9999999999999978E-2</v>
      </c>
      <c r="R45">
        <f>'Step 1'!W45-'Step 1'!V45</f>
        <v>-0.3701064954556994</v>
      </c>
      <c r="S45">
        <f>'Step 1'!X45-'Step 1'!W45</f>
        <v>-0.13442126950489985</v>
      </c>
      <c r="T45">
        <f>'Step 1'!Y45-'Step 1'!X45</f>
        <v>9.4624840242600428E-2</v>
      </c>
      <c r="U45">
        <f>'Step 1'!Z45-'Step 1'!Y45</f>
        <v>1.0276369086036983</v>
      </c>
      <c r="V45">
        <f>'Step 1'!AA45-'Step 1'!Z45</f>
        <v>1.9276751405693027</v>
      </c>
      <c r="W45">
        <f>'Step 1'!AB45-'Step 1'!AA45</f>
        <v>0.96762294354059719</v>
      </c>
      <c r="X45">
        <f>'Step 1'!AC45-'Step 1'!AB45</f>
        <v>-0.20251782478279878</v>
      </c>
      <c r="Y45">
        <f>'Step 1'!AD45-'Step 1'!AC45</f>
        <v>7.1834341455002004E-2</v>
      </c>
    </row>
    <row r="46" spans="1:25" x14ac:dyDescent="0.45">
      <c r="A46" s="9" t="s">
        <v>42</v>
      </c>
      <c r="B46">
        <f>'Step 1'!C46-'Step 1'!B46</f>
        <v>-4.6000000000000014</v>
      </c>
      <c r="C46">
        <f>'Step 1'!D46-'Step 1'!C46</f>
        <v>1.8999999999999986</v>
      </c>
      <c r="D46">
        <f>'Step 1'!E46-'Step 1'!D46</f>
        <v>0.70000000000000284</v>
      </c>
      <c r="E46">
        <f>'Step 1'!F46-'Step 1'!E46</f>
        <v>-4.7000000000000028</v>
      </c>
      <c r="F46">
        <f>'Step 1'!G46-'Step 1'!F46</f>
        <v>-2.5</v>
      </c>
      <c r="G46">
        <f>'Step 1'!H46-'Step 1'!G46</f>
        <v>1.3000000000000007</v>
      </c>
      <c r="H46">
        <f>'Step 1'!I46-'Step 1'!H46</f>
        <v>-0.39999999999999858</v>
      </c>
      <c r="I46">
        <f>'Step 1'!J46-'Step 1'!I46</f>
        <v>-4</v>
      </c>
      <c r="J46">
        <f>'Step 1'!M46-'Step 1'!L46</f>
        <v>-9.9999999999999978E-2</v>
      </c>
      <c r="K46">
        <f>'Step 1'!N46-'Step 1'!M46</f>
        <v>9.9999999999999978E-2</v>
      </c>
      <c r="L46">
        <f>'Step 1'!O46-'Step 1'!N46</f>
        <v>9.9999999999999978E-2</v>
      </c>
      <c r="M46">
        <f>'Step 1'!P46-'Step 1'!O46</f>
        <v>0.10000000000000009</v>
      </c>
      <c r="N46">
        <f>'Step 1'!Q46-'Step 1'!P46</f>
        <v>9.9999999999999978E-2</v>
      </c>
      <c r="O46">
        <f>'Step 1'!R46-'Step 1'!Q46</f>
        <v>-9.9999999999999978E-2</v>
      </c>
      <c r="P46">
        <f>'Step 1'!S46-'Step 1'!R46</f>
        <v>0</v>
      </c>
      <c r="Q46">
        <f>'Step 1'!T46-'Step 1'!S46</f>
        <v>0.19999999999999996</v>
      </c>
      <c r="R46">
        <f>'Step 1'!W46-'Step 1'!V46</f>
        <v>0.59398976002229986</v>
      </c>
      <c r="S46">
        <f>'Step 1'!X46-'Step 1'!W46</f>
        <v>-0.78253163019340022</v>
      </c>
      <c r="T46">
        <f>'Step 1'!Y46-'Step 1'!X46</f>
        <v>-0.18093778153549955</v>
      </c>
      <c r="U46">
        <f>'Step 1'!Z46-'Step 1'!Y46</f>
        <v>0.46090521861590084</v>
      </c>
      <c r="V46">
        <f>'Step 1'!AA46-'Step 1'!Z46</f>
        <v>0.41656213426639965</v>
      </c>
      <c r="W46">
        <f>'Step 1'!AB46-'Step 1'!AA46</f>
        <v>-0.12532697794780034</v>
      </c>
      <c r="X46">
        <f>'Step 1'!AC46-'Step 1'!AB46</f>
        <v>0.71971438933820053</v>
      </c>
      <c r="Y46">
        <f>'Step 1'!AD46-'Step 1'!AC46</f>
        <v>-0.83900752438070114</v>
      </c>
    </row>
    <row r="47" spans="1:25" x14ac:dyDescent="0.45">
      <c r="A47" s="6" t="s">
        <v>47</v>
      </c>
      <c r="B47">
        <f>'Step 1'!C47-'Step 1'!B47</f>
        <v>-0.40000000000000213</v>
      </c>
      <c r="C47">
        <f>'Step 1'!D47-'Step 1'!C47</f>
        <v>-0.89999999999999858</v>
      </c>
      <c r="D47">
        <f>'Step 1'!E47-'Step 1'!D47</f>
        <v>-1.3000000000000007</v>
      </c>
      <c r="E47">
        <f>'Step 1'!F47-'Step 1'!E47</f>
        <v>3</v>
      </c>
      <c r="F47">
        <f>'Step 1'!G47-'Step 1'!F47</f>
        <v>0.60000000000000142</v>
      </c>
      <c r="G47">
        <f>'Step 1'!H47-'Step 1'!G47</f>
        <v>-0.69999999999999929</v>
      </c>
      <c r="H47">
        <f>'Step 1'!I47-'Step 1'!H47</f>
        <v>-0.20000000000000284</v>
      </c>
      <c r="I47">
        <f>'Step 1'!J47-'Step 1'!I47</f>
        <v>0.30000000000000071</v>
      </c>
      <c r="J47">
        <f>'Step 1'!M47-'Step 1'!L47</f>
        <v>0</v>
      </c>
      <c r="K47">
        <f>'Step 1'!N47-'Step 1'!M47</f>
        <v>0</v>
      </c>
      <c r="L47">
        <f>'Step 1'!O47-'Step 1'!N47</f>
        <v>9.9999999999999978E-2</v>
      </c>
      <c r="M47">
        <f>'Step 1'!P47-'Step 1'!O47</f>
        <v>-9.9999999999999978E-2</v>
      </c>
      <c r="N47">
        <f>'Step 1'!Q47-'Step 1'!P47</f>
        <v>9.9999999999999978E-2</v>
      </c>
      <c r="O47">
        <f>'Step 1'!R47-'Step 1'!Q47</f>
        <v>0</v>
      </c>
      <c r="P47">
        <f>'Step 1'!S47-'Step 1'!R47</f>
        <v>9.9999999999999978E-2</v>
      </c>
      <c r="Q47">
        <f>'Step 1'!T47-'Step 1'!S47</f>
        <v>-9.9999999999999978E-2</v>
      </c>
      <c r="R47">
        <f>'Step 1'!W47-'Step 1'!V47</f>
        <v>0.55586402002720092</v>
      </c>
      <c r="S47">
        <f>'Step 1'!X47-'Step 1'!W47</f>
        <v>-0.14151535392490189</v>
      </c>
      <c r="T47">
        <f>'Step 1'!Y47-'Step 1'!X47</f>
        <v>-0.53633122798009936</v>
      </c>
      <c r="U47">
        <f>'Step 1'!Z47-'Step 1'!Y47</f>
        <v>-0.51129995166339981</v>
      </c>
      <c r="V47">
        <f>'Step 1'!AA47-'Step 1'!Z47</f>
        <v>-0.43773779952410052</v>
      </c>
      <c r="W47">
        <f>'Step 1'!AB47-'Step 1'!AA47</f>
        <v>-1.0835594573499918E-2</v>
      </c>
      <c r="X47">
        <f>'Step 1'!AC47-'Step 1'!AB47</f>
        <v>-0.97832083644479795</v>
      </c>
      <c r="Y47">
        <f>'Step 1'!AD47-'Step 1'!AC47</f>
        <v>-18.142672129258301</v>
      </c>
    </row>
    <row r="48" spans="1:25" x14ac:dyDescent="0.45">
      <c r="A48" s="9" t="s">
        <v>40</v>
      </c>
      <c r="B48">
        <f>'Step 1'!C48-'Step 1'!B48</f>
        <v>11.899999999999999</v>
      </c>
      <c r="C48" t="e">
        <f>'Step 1'!D48-'Step 1'!C48</f>
        <v>#N/A</v>
      </c>
      <c r="D48" t="e">
        <f>'Step 1'!E48-'Step 1'!D48</f>
        <v>#N/A</v>
      </c>
      <c r="E48" t="e">
        <f>'Step 1'!F48-'Step 1'!E48</f>
        <v>#N/A</v>
      </c>
      <c r="F48">
        <f>'Step 1'!G48-'Step 1'!F48</f>
        <v>-3.1000000000000014</v>
      </c>
      <c r="G48">
        <f>'Step 1'!H48-'Step 1'!G48</f>
        <v>2</v>
      </c>
      <c r="H48">
        <f>'Step 1'!I48-'Step 1'!H48</f>
        <v>11.100000000000001</v>
      </c>
      <c r="I48">
        <f>'Step 1'!J48-'Step 1'!I48</f>
        <v>7.2000000000000028</v>
      </c>
      <c r="J48">
        <f>'Step 1'!M48-'Step 1'!L48</f>
        <v>0</v>
      </c>
      <c r="K48" t="e">
        <f>'Step 1'!N48-'Step 1'!M48</f>
        <v>#N/A</v>
      </c>
      <c r="L48" t="e">
        <f>'Step 1'!O48-'Step 1'!N48</f>
        <v>#N/A</v>
      </c>
      <c r="M48" t="e">
        <f>'Step 1'!P48-'Step 1'!O48</f>
        <v>#N/A</v>
      </c>
      <c r="N48">
        <f>'Step 1'!Q48-'Step 1'!P48</f>
        <v>0</v>
      </c>
      <c r="O48">
        <f>'Step 1'!R48-'Step 1'!Q48</f>
        <v>0</v>
      </c>
      <c r="P48">
        <f>'Step 1'!S48-'Step 1'!R48</f>
        <v>0</v>
      </c>
      <c r="Q48">
        <f>'Step 1'!T48-'Step 1'!S48</f>
        <v>-9.9999999999999978E-2</v>
      </c>
      <c r="R48">
        <f>'Step 1'!W48-'Step 1'!V48</f>
        <v>9.1664426201511802</v>
      </c>
      <c r="S48">
        <f>'Step 1'!X48-'Step 1'!W48</f>
        <v>-3.4089586900094559E-3</v>
      </c>
      <c r="T48">
        <f>'Step 1'!Y48-'Step 1'!X48</f>
        <v>-0.89446295287795152</v>
      </c>
      <c r="U48">
        <f>'Step 1'!Z48-'Step 1'!Y48</f>
        <v>-4.4077893148669389E-2</v>
      </c>
      <c r="V48">
        <f>'Step 1'!AA48-'Step 1'!Z48</f>
        <v>-0.55799614475697989</v>
      </c>
      <c r="W48">
        <f>'Step 1'!AB48-'Step 1'!AA48</f>
        <v>0.13489426346021993</v>
      </c>
      <c r="X48">
        <f>'Step 1'!AC48-'Step 1'!AB48</f>
        <v>0.13046872790642983</v>
      </c>
      <c r="Y48">
        <f>'Step 1'!AD48-'Step 1'!AC48</f>
        <v>0.56835162559966967</v>
      </c>
    </row>
    <row r="49" spans="1:25" x14ac:dyDescent="0.45">
      <c r="A49" s="6" t="s">
        <v>121</v>
      </c>
      <c r="B49">
        <f>'Step 1'!C49-'Step 1'!B49</f>
        <v>-0.60000000000000142</v>
      </c>
      <c r="C49">
        <f>'Step 1'!D49-'Step 1'!C49</f>
        <v>2.6000000000000014</v>
      </c>
      <c r="D49">
        <f>'Step 1'!E49-'Step 1'!D49</f>
        <v>0.19999999999999929</v>
      </c>
      <c r="E49">
        <f>'Step 1'!F49-'Step 1'!E49</f>
        <v>0.30000000000000071</v>
      </c>
      <c r="F49">
        <f>'Step 1'!G49-'Step 1'!F49</f>
        <v>-0.20000000000000284</v>
      </c>
      <c r="G49">
        <f>'Step 1'!H49-'Step 1'!G49</f>
        <v>-0.39999999999999858</v>
      </c>
      <c r="H49">
        <f>'Step 1'!I49-'Step 1'!H49</f>
        <v>0.69999999999999929</v>
      </c>
      <c r="I49">
        <f>'Step 1'!J49-'Step 1'!I49</f>
        <v>2.1000000000000014</v>
      </c>
      <c r="J49">
        <f>'Step 1'!M49-'Step 1'!L49</f>
        <v>-0.10000000000000009</v>
      </c>
      <c r="K49">
        <f>'Step 1'!N49-'Step 1'!M49</f>
        <v>-0.59999999999999987</v>
      </c>
      <c r="L49">
        <f>'Step 1'!O49-'Step 1'!N49</f>
        <v>0.49999999999999978</v>
      </c>
      <c r="M49">
        <f>'Step 1'!P49-'Step 1'!O49</f>
        <v>-0.19999999999999973</v>
      </c>
      <c r="N49">
        <f>'Step 1'!Q49-'Step 1'!P49</f>
        <v>0</v>
      </c>
      <c r="O49">
        <f>'Step 1'!R49-'Step 1'!Q49</f>
        <v>0.10000000000000009</v>
      </c>
      <c r="P49">
        <f>'Step 1'!S49-'Step 1'!R49</f>
        <v>9.9999999999999645E-2</v>
      </c>
      <c r="Q49">
        <f>'Step 1'!T49-'Step 1'!S49</f>
        <v>-9.9999999999999645E-2</v>
      </c>
      <c r="R49">
        <f>'Step 1'!W49-'Step 1'!V49</f>
        <v>0.94992430428909813</v>
      </c>
      <c r="S49">
        <f>'Step 1'!X49-'Step 1'!W49</f>
        <v>2.8692084162099007</v>
      </c>
      <c r="T49">
        <f>'Step 1'!Y49-'Step 1'!X49</f>
        <v>-2.9356321629196991</v>
      </c>
      <c r="U49">
        <f>'Step 1'!Z49-'Step 1'!Y49</f>
        <v>13.0190766476146</v>
      </c>
      <c r="V49">
        <f>'Step 1'!AA49-'Step 1'!Z49</f>
        <v>-1.659963135881199</v>
      </c>
      <c r="W49">
        <f>'Step 1'!AB49-'Step 1'!AA49</f>
        <v>7.2326513147445013</v>
      </c>
      <c r="X49">
        <f>'Step 1'!AC49-'Step 1'!AB49</f>
        <v>0.90910001410599506</v>
      </c>
      <c r="Y49">
        <f>'Step 1'!AD49-'Step 1'!AC49</f>
        <v>0.19199695740360312</v>
      </c>
    </row>
    <row r="50" spans="1:25" ht="25.5" x14ac:dyDescent="0.45">
      <c r="A50" s="9" t="s">
        <v>46</v>
      </c>
      <c r="B50">
        <f>'Step 1'!C50-'Step 1'!B50</f>
        <v>-0.60000000000000142</v>
      </c>
      <c r="C50">
        <f>'Step 1'!D50-'Step 1'!C50</f>
        <v>-1.5</v>
      </c>
      <c r="D50">
        <f>'Step 1'!E50-'Step 1'!D50</f>
        <v>-1.3999999999999986</v>
      </c>
      <c r="E50">
        <f>'Step 1'!F50-'Step 1'!E50</f>
        <v>-0.69999999999999929</v>
      </c>
      <c r="F50">
        <f>'Step 1'!G50-'Step 1'!F50</f>
        <v>9.9999999999997868E-2</v>
      </c>
      <c r="G50">
        <f>'Step 1'!H50-'Step 1'!G50</f>
        <v>-9.9999999999997868E-2</v>
      </c>
      <c r="H50">
        <f>'Step 1'!I50-'Step 1'!H50</f>
        <v>2.3000000000000007</v>
      </c>
      <c r="I50">
        <f>'Step 1'!J50-'Step 1'!I50</f>
        <v>1.6999999999999993</v>
      </c>
      <c r="J50">
        <f>'Step 1'!M50-'Step 1'!L50</f>
        <v>0</v>
      </c>
      <c r="K50">
        <f>'Step 1'!N50-'Step 1'!M50</f>
        <v>0.10000000000000009</v>
      </c>
      <c r="L50">
        <f>'Step 1'!O50-'Step 1'!N50</f>
        <v>0</v>
      </c>
      <c r="M50">
        <f>'Step 1'!P50-'Step 1'!O50</f>
        <v>0</v>
      </c>
      <c r="N50">
        <f>'Step 1'!Q50-'Step 1'!P50</f>
        <v>9.9999999999999978E-2</v>
      </c>
      <c r="O50">
        <f>'Step 1'!R50-'Step 1'!Q50</f>
        <v>9.9999999999999978E-2</v>
      </c>
      <c r="P50">
        <f>'Step 1'!S50-'Step 1'!R50</f>
        <v>0</v>
      </c>
      <c r="Q50">
        <f>'Step 1'!T50-'Step 1'!S50</f>
        <v>0</v>
      </c>
      <c r="R50">
        <f>'Step 1'!W50-'Step 1'!V50</f>
        <v>1.2660104758275992</v>
      </c>
      <c r="S50">
        <f>'Step 1'!X50-'Step 1'!W50</f>
        <v>0.36639860090570053</v>
      </c>
      <c r="T50">
        <f>'Step 1'!Y50-'Step 1'!X50</f>
        <v>0.98280226143779714</v>
      </c>
      <c r="U50">
        <f>'Step 1'!Z50-'Step 1'!Y50</f>
        <v>1.2311068043749032</v>
      </c>
      <c r="V50">
        <f>'Step 1'!AA50-'Step 1'!Z50</f>
        <v>0.58870987116569751</v>
      </c>
      <c r="W50">
        <f>'Step 1'!AB50-'Step 1'!AA50</f>
        <v>-4.3109701958599089E-2</v>
      </c>
      <c r="X50">
        <f>'Step 1'!AC50-'Step 1'!AB50</f>
        <v>-0.44205687535080074</v>
      </c>
      <c r="Y50">
        <f>'Step 1'!AD50-'Step 1'!AC50</f>
        <v>0.23944974131759977</v>
      </c>
    </row>
    <row r="51" spans="1:25" x14ac:dyDescent="0.45">
      <c r="A51" s="6" t="s">
        <v>105</v>
      </c>
      <c r="B51">
        <f>'Step 1'!C51-'Step 1'!B51</f>
        <v>1.1999999999999993</v>
      </c>
      <c r="C51">
        <f>'Step 1'!D51-'Step 1'!C51</f>
        <v>1.6999999999999993</v>
      </c>
      <c r="D51">
        <f>'Step 1'!E51-'Step 1'!D51</f>
        <v>3.6000000000000014</v>
      </c>
      <c r="E51">
        <f>'Step 1'!F51-'Step 1'!E51</f>
        <v>-1.3000000000000007</v>
      </c>
      <c r="F51">
        <f>'Step 1'!G51-'Step 1'!F51</f>
        <v>1.3000000000000007</v>
      </c>
      <c r="G51">
        <f>'Step 1'!H51-'Step 1'!G51</f>
        <v>0.5</v>
      </c>
      <c r="H51">
        <f>'Step 1'!I51-'Step 1'!H51</f>
        <v>-0.30000000000000071</v>
      </c>
      <c r="I51">
        <f>'Step 1'!J51-'Step 1'!I51</f>
        <v>0.19999999999999929</v>
      </c>
      <c r="J51">
        <f>'Step 1'!M51-'Step 1'!L51</f>
        <v>0</v>
      </c>
      <c r="K51">
        <f>'Step 1'!N51-'Step 1'!M51</f>
        <v>0</v>
      </c>
      <c r="L51">
        <f>'Step 1'!O51-'Step 1'!N51</f>
        <v>-0.19999999999999996</v>
      </c>
      <c r="M51">
        <f>'Step 1'!P51-'Step 1'!O51</f>
        <v>0</v>
      </c>
      <c r="N51">
        <f>'Step 1'!Q51-'Step 1'!P51</f>
        <v>-0.10000000000000009</v>
      </c>
      <c r="O51">
        <f>'Step 1'!R51-'Step 1'!Q51</f>
        <v>0.10000000000000009</v>
      </c>
      <c r="P51">
        <f>'Step 1'!S51-'Step 1'!R51</f>
        <v>9.9999999999999867E-2</v>
      </c>
      <c r="Q51">
        <f>'Step 1'!T51-'Step 1'!S51</f>
        <v>0</v>
      </c>
      <c r="R51">
        <f>'Step 1'!W51-'Step 1'!V51</f>
        <v>5.4632992754084029</v>
      </c>
      <c r="S51">
        <f>'Step 1'!X51-'Step 1'!W51</f>
        <v>-0.4818647025218894</v>
      </c>
      <c r="T51">
        <f>'Step 1'!Y51-'Step 1'!X51</f>
        <v>1.4640370556980997</v>
      </c>
      <c r="U51">
        <f>'Step 1'!Z51-'Step 1'!Y51</f>
        <v>-0.77872222681780556</v>
      </c>
      <c r="V51">
        <f>'Step 1'!AA51-'Step 1'!Z51</f>
        <v>1.9317054394888942</v>
      </c>
      <c r="W51">
        <f>'Step 1'!AB51-'Step 1'!AA51</f>
        <v>-0.1463477493134917</v>
      </c>
      <c r="X51">
        <f>'Step 1'!AC51-'Step 1'!AB51</f>
        <v>-21.1759304907496</v>
      </c>
      <c r="Y51">
        <f>'Step 1'!AD51-'Step 1'!AC51</f>
        <v>-0.16971588114200387</v>
      </c>
    </row>
    <row r="52" spans="1:25" x14ac:dyDescent="0.45">
      <c r="A52" s="6" t="s">
        <v>45</v>
      </c>
      <c r="B52">
        <f>'Step 1'!C52-'Step 1'!B52</f>
        <v>-2.4000000000000021</v>
      </c>
      <c r="C52">
        <f>'Step 1'!D52-'Step 1'!C52</f>
        <v>-5.3000000000000007</v>
      </c>
      <c r="D52">
        <f>'Step 1'!E52-'Step 1'!D52</f>
        <v>-1.8999999999999986</v>
      </c>
      <c r="E52">
        <f>'Step 1'!F52-'Step 1'!E52</f>
        <v>1.6999999999999993</v>
      </c>
      <c r="F52">
        <f>'Step 1'!G52-'Step 1'!F52</f>
        <v>-3.8000000000000007</v>
      </c>
      <c r="G52">
        <f>'Step 1'!H52-'Step 1'!G52</f>
        <v>1.6000000000000014</v>
      </c>
      <c r="H52">
        <f>'Step 1'!I52-'Step 1'!H52</f>
        <v>4.0999999999999979</v>
      </c>
      <c r="I52">
        <f>'Step 1'!J52-'Step 1'!I52</f>
        <v>-4.8000000000000007</v>
      </c>
      <c r="J52">
        <f>'Step 1'!M52-'Step 1'!L52</f>
        <v>9.9999999999999978E-2</v>
      </c>
      <c r="K52">
        <f>'Step 1'!N52-'Step 1'!M52</f>
        <v>9.9999999999999978E-2</v>
      </c>
      <c r="L52">
        <f>'Step 1'!O52-'Step 1'!N52</f>
        <v>0</v>
      </c>
      <c r="M52">
        <f>'Step 1'!P52-'Step 1'!O52</f>
        <v>-9.9999999999999978E-2</v>
      </c>
      <c r="N52">
        <f>'Step 1'!Q52-'Step 1'!P52</f>
        <v>9.9999999999999978E-2</v>
      </c>
      <c r="O52">
        <f>'Step 1'!R52-'Step 1'!Q52</f>
        <v>-9.9999999999999978E-2</v>
      </c>
      <c r="P52">
        <f>'Step 1'!S52-'Step 1'!R52</f>
        <v>0</v>
      </c>
      <c r="Q52">
        <f>'Step 1'!T52-'Step 1'!S52</f>
        <v>0</v>
      </c>
      <c r="R52">
        <f>'Step 1'!W52-'Step 1'!V52</f>
        <v>-0.33695685180217971</v>
      </c>
      <c r="S52">
        <f>'Step 1'!X52-'Step 1'!W52</f>
        <v>-0.49193510492388004</v>
      </c>
      <c r="T52">
        <f>'Step 1'!Y52-'Step 1'!X52</f>
        <v>0.29055447727294004</v>
      </c>
      <c r="U52">
        <f>'Step 1'!Z52-'Step 1'!Y52</f>
        <v>0.39402287843104</v>
      </c>
      <c r="V52">
        <f>'Step 1'!AA52-'Step 1'!Z52</f>
        <v>1.8062253510538402</v>
      </c>
      <c r="W52">
        <f>'Step 1'!AB52-'Step 1'!AA52</f>
        <v>-2.7352151189689105</v>
      </c>
      <c r="X52">
        <f>'Step 1'!AC52-'Step 1'!AB52</f>
        <v>-0.14561697832881015</v>
      </c>
      <c r="Y52">
        <f>'Step 1'!AD52-'Step 1'!AC52</f>
        <v>-0.23566099214361991</v>
      </c>
    </row>
    <row r="53" spans="1:25" x14ac:dyDescent="0.45">
      <c r="A53" s="9" t="s">
        <v>32</v>
      </c>
      <c r="B53">
        <f>'Step 1'!C53-'Step 1'!B53</f>
        <v>-2.9000000000000057</v>
      </c>
      <c r="C53">
        <f>'Step 1'!D53-'Step 1'!C53</f>
        <v>-6.5999999999999979</v>
      </c>
      <c r="D53">
        <f>'Step 1'!E53-'Step 1'!D53</f>
        <v>-2.6999999999999993</v>
      </c>
      <c r="E53">
        <f>'Step 1'!F53-'Step 1'!E53</f>
        <v>4.5</v>
      </c>
      <c r="F53">
        <f>'Step 1'!G53-'Step 1'!F53</f>
        <v>0.5</v>
      </c>
      <c r="G53">
        <f>'Step 1'!H53-'Step 1'!G53</f>
        <v>1.5</v>
      </c>
      <c r="H53">
        <f>'Step 1'!I53-'Step 1'!H53</f>
        <v>1.8999999999999986</v>
      </c>
      <c r="I53">
        <f>'Step 1'!J53-'Step 1'!I53</f>
        <v>-3.5999999999999979</v>
      </c>
      <c r="J53">
        <f>'Step 1'!M53-'Step 1'!L53</f>
        <v>0</v>
      </c>
      <c r="K53">
        <f>'Step 1'!N53-'Step 1'!M53</f>
        <v>9.9999999999999978E-2</v>
      </c>
      <c r="L53">
        <f>'Step 1'!O53-'Step 1'!N53</f>
        <v>0</v>
      </c>
      <c r="M53">
        <f>'Step 1'!P53-'Step 1'!O53</f>
        <v>-9.9999999999999978E-2</v>
      </c>
      <c r="N53">
        <f>'Step 1'!Q53-'Step 1'!P53</f>
        <v>-9.9999999999999978E-2</v>
      </c>
      <c r="O53">
        <f>'Step 1'!R53-'Step 1'!Q53</f>
        <v>-0.10000000000000003</v>
      </c>
      <c r="P53">
        <f>'Step 1'!S53-'Step 1'!R53</f>
        <v>0</v>
      </c>
      <c r="Q53">
        <f>'Step 1'!T53-'Step 1'!S53</f>
        <v>0</v>
      </c>
      <c r="R53">
        <f>'Step 1'!W53-'Step 1'!V53</f>
        <v>0.11373018217689967</v>
      </c>
      <c r="S53">
        <f>'Step 1'!X53-'Step 1'!W53</f>
        <v>-6.1433685498659685E-2</v>
      </c>
      <c r="T53">
        <f>'Step 1'!Y53-'Step 1'!X53</f>
        <v>-0.12158963595957051</v>
      </c>
      <c r="U53">
        <f>'Step 1'!Z53-'Step 1'!Y53</f>
        <v>0.18621050427432984</v>
      </c>
      <c r="V53">
        <f>'Step 1'!AA53-'Step 1'!Z53</f>
        <v>0.73854892014926055</v>
      </c>
      <c r="W53">
        <f>'Step 1'!AB53-'Step 1'!AA53</f>
        <v>0.23007084503386999</v>
      </c>
      <c r="X53">
        <f>'Step 1'!AC53-'Step 1'!AB53</f>
        <v>-0.48586857395275018</v>
      </c>
      <c r="Y53">
        <f>'Step 1'!AD53-'Step 1'!AC53</f>
        <v>-0.21119143823078979</v>
      </c>
    </row>
    <row r="54" spans="1:25" x14ac:dyDescent="0.45">
      <c r="A54" s="6" t="s">
        <v>75</v>
      </c>
      <c r="B54">
        <f>'Step 1'!C54-'Step 1'!B54</f>
        <v>0.40000000000000213</v>
      </c>
      <c r="C54">
        <f>'Step 1'!D54-'Step 1'!C54</f>
        <v>-1.2000000000000028</v>
      </c>
      <c r="D54">
        <f>'Step 1'!E54-'Step 1'!D54</f>
        <v>-1</v>
      </c>
      <c r="E54">
        <f>'Step 1'!F54-'Step 1'!E54</f>
        <v>0.20000000000000284</v>
      </c>
      <c r="F54">
        <f>'Step 1'!G54-'Step 1'!F54</f>
        <v>1.7999999999999972</v>
      </c>
      <c r="G54">
        <f>'Step 1'!H54-'Step 1'!G54</f>
        <v>1.5</v>
      </c>
      <c r="H54">
        <f>'Step 1'!I54-'Step 1'!H54</f>
        <v>1.6000000000000014</v>
      </c>
      <c r="I54">
        <f>'Step 1'!J54-'Step 1'!I54</f>
        <v>1.6999999999999993</v>
      </c>
      <c r="J54">
        <f>'Step 1'!M54-'Step 1'!L54</f>
        <v>-0.10000000000000009</v>
      </c>
      <c r="K54">
        <f>'Step 1'!N54-'Step 1'!M54</f>
        <v>0.19999999999999996</v>
      </c>
      <c r="L54">
        <f>'Step 1'!O54-'Step 1'!N54</f>
        <v>0</v>
      </c>
      <c r="M54">
        <f>'Step 1'!P54-'Step 1'!O54</f>
        <v>0</v>
      </c>
      <c r="N54">
        <f>'Step 1'!Q54-'Step 1'!P54</f>
        <v>-0.19999999999999996</v>
      </c>
      <c r="O54">
        <f>'Step 1'!R54-'Step 1'!Q54</f>
        <v>-0.29999999999999993</v>
      </c>
      <c r="P54">
        <f>'Step 1'!S54-'Step 1'!R54</f>
        <v>0.29999999999999993</v>
      </c>
      <c r="Q54">
        <f>'Step 1'!T54-'Step 1'!S54</f>
        <v>-0.39999999999999991</v>
      </c>
      <c r="R54">
        <f>'Step 1'!W54-'Step 1'!V54</f>
        <v>0.30101799421800024</v>
      </c>
      <c r="S54">
        <f>'Step 1'!X54-'Step 1'!W54</f>
        <v>-1.5543532700916032</v>
      </c>
      <c r="T54">
        <f>'Step 1'!Y54-'Step 1'!X54</f>
        <v>-2.3257881898568975</v>
      </c>
      <c r="U54">
        <f>'Step 1'!Z54-'Step 1'!Y54</f>
        <v>0.24444798168219961</v>
      </c>
      <c r="V54">
        <f>'Step 1'!AA54-'Step 1'!Z54</f>
        <v>1.6184582544582007</v>
      </c>
      <c r="W54">
        <f>'Step 1'!AB54-'Step 1'!AA54</f>
        <v>-2.0001432930869996</v>
      </c>
      <c r="X54">
        <f>'Step 1'!AC54-'Step 1'!AB54</f>
        <v>-2.2299628627686019</v>
      </c>
      <c r="Y54">
        <f>'Step 1'!AD54-'Step 1'!AC54</f>
        <v>-1.9793369542713002</v>
      </c>
    </row>
    <row r="55" spans="1:25" x14ac:dyDescent="0.45">
      <c r="A55" s="6" t="s">
        <v>99</v>
      </c>
      <c r="B55">
        <f>'Step 1'!C55-'Step 1'!B55</f>
        <v>-0.19999999999999929</v>
      </c>
      <c r="C55">
        <f>'Step 1'!D55-'Step 1'!C55</f>
        <v>-0.80000000000000071</v>
      </c>
      <c r="D55">
        <f>'Step 1'!E55-'Step 1'!D55</f>
        <v>1.3000000000000007</v>
      </c>
      <c r="E55">
        <f>'Step 1'!F55-'Step 1'!E55</f>
        <v>2.0999999999999979</v>
      </c>
      <c r="F55">
        <f>'Step 1'!G55-'Step 1'!F55</f>
        <v>-0.39999999999999858</v>
      </c>
      <c r="G55">
        <f>'Step 1'!H55-'Step 1'!G55</f>
        <v>1.0999999999999979</v>
      </c>
      <c r="H55">
        <f>'Step 1'!I55-'Step 1'!H55</f>
        <v>-0.39999999999999858</v>
      </c>
      <c r="I55">
        <f>'Step 1'!J55-'Step 1'!I55</f>
        <v>-2.1000000000000014</v>
      </c>
      <c r="J55">
        <f>'Step 1'!M55-'Step 1'!L55</f>
        <v>-9.9999999999999867E-2</v>
      </c>
      <c r="K55">
        <f>'Step 1'!N55-'Step 1'!M55</f>
        <v>0</v>
      </c>
      <c r="L55">
        <f>'Step 1'!O55-'Step 1'!N55</f>
        <v>-0.10000000000000009</v>
      </c>
      <c r="M55">
        <f>'Step 1'!P55-'Step 1'!O55</f>
        <v>-0.30000000000000004</v>
      </c>
      <c r="N55">
        <f>'Step 1'!Q55-'Step 1'!P55</f>
        <v>0.10000000000000009</v>
      </c>
      <c r="O55">
        <f>'Step 1'!R55-'Step 1'!Q55</f>
        <v>0</v>
      </c>
      <c r="P55">
        <f>'Step 1'!S55-'Step 1'!R55</f>
        <v>0</v>
      </c>
      <c r="Q55">
        <f>'Step 1'!T55-'Step 1'!S55</f>
        <v>0</v>
      </c>
      <c r="R55">
        <f>'Step 1'!W55-'Step 1'!V55</f>
        <v>2.1557046377469007</v>
      </c>
      <c r="S55">
        <f>'Step 1'!X55-'Step 1'!W55</f>
        <v>0.19031475790169594</v>
      </c>
      <c r="T55">
        <f>'Step 1'!Y55-'Step 1'!X55</f>
        <v>0.53544965175850479</v>
      </c>
      <c r="U55">
        <f>'Step 1'!Z55-'Step 1'!Y55</f>
        <v>0.57063166956079669</v>
      </c>
      <c r="V55">
        <f>'Step 1'!AA55-'Step 1'!Z55</f>
        <v>-0.24070450003559785</v>
      </c>
      <c r="W55">
        <f>'Step 1'!AB55-'Step 1'!AA55</f>
        <v>0.78247487842539698</v>
      </c>
      <c r="X55">
        <f>'Step 1'!AC55-'Step 1'!AB55</f>
        <v>0.25021987920820266</v>
      </c>
      <c r="Y55">
        <f>'Step 1'!AD55-'Step 1'!AC55</f>
        <v>0.7894342209338987</v>
      </c>
    </row>
    <row r="56" spans="1:25" x14ac:dyDescent="0.45">
      <c r="A56" s="6" t="s">
        <v>71</v>
      </c>
      <c r="B56">
        <f>'Step 1'!C56-'Step 1'!B56</f>
        <v>0.19999999999999929</v>
      </c>
      <c r="C56">
        <f>'Step 1'!D56-'Step 1'!C56</f>
        <v>0</v>
      </c>
      <c r="D56">
        <f>'Step 1'!E56-'Step 1'!D56</f>
        <v>0.40000000000000213</v>
      </c>
      <c r="E56">
        <f>'Step 1'!F56-'Step 1'!E56</f>
        <v>1.8999999999999986</v>
      </c>
      <c r="F56">
        <f>'Step 1'!G56-'Step 1'!F56</f>
        <v>0</v>
      </c>
      <c r="G56">
        <f>'Step 1'!H56-'Step 1'!G56</f>
        <v>-9.9999999999997868E-2</v>
      </c>
      <c r="H56">
        <f>'Step 1'!I56-'Step 1'!H56</f>
        <v>0.29999999999999716</v>
      </c>
      <c r="I56">
        <f>'Step 1'!J56-'Step 1'!I56</f>
        <v>2</v>
      </c>
      <c r="J56">
        <f>'Step 1'!M56-'Step 1'!L56</f>
        <v>0</v>
      </c>
      <c r="K56">
        <f>'Step 1'!N56-'Step 1'!M56</f>
        <v>9.9999999999999867E-2</v>
      </c>
      <c r="L56">
        <f>'Step 1'!O56-'Step 1'!N56</f>
        <v>0.40000000000000013</v>
      </c>
      <c r="M56">
        <f>'Step 1'!P56-'Step 1'!O56</f>
        <v>-0.20000000000000018</v>
      </c>
      <c r="N56">
        <f>'Step 1'!Q56-'Step 1'!P56</f>
        <v>-0.29999999999999982</v>
      </c>
      <c r="O56">
        <f>'Step 1'!R56-'Step 1'!Q56</f>
        <v>0</v>
      </c>
      <c r="P56">
        <f>'Step 1'!S56-'Step 1'!R56</f>
        <v>0</v>
      </c>
      <c r="Q56">
        <f>'Step 1'!T56-'Step 1'!S56</f>
        <v>-0.10000000000000009</v>
      </c>
      <c r="R56">
        <f>'Step 1'!W56-'Step 1'!V56</f>
        <v>0.80502026758630052</v>
      </c>
      <c r="S56">
        <f>'Step 1'!X56-'Step 1'!W56</f>
        <v>0.2092309645076007</v>
      </c>
      <c r="T56">
        <f>'Step 1'!Y56-'Step 1'!X56</f>
        <v>0.57696172904049803</v>
      </c>
      <c r="U56">
        <f>'Step 1'!Z56-'Step 1'!Y56</f>
        <v>-0.19348258117269879</v>
      </c>
      <c r="V56">
        <f>'Step 1'!AA56-'Step 1'!Z56</f>
        <v>-1.0699311966256992</v>
      </c>
      <c r="W56">
        <f>'Step 1'!AB56-'Step 1'!AA56</f>
        <v>-0.9244180088994014</v>
      </c>
      <c r="X56">
        <f>'Step 1'!AC56-'Step 1'!AB56</f>
        <v>-1.8229208759409978</v>
      </c>
      <c r="Y56">
        <f>'Step 1'!AD56-'Step 1'!AC56</f>
        <v>0</v>
      </c>
    </row>
    <row r="57" spans="1:25" x14ac:dyDescent="0.45">
      <c r="A57" s="9" t="s">
        <v>48</v>
      </c>
      <c r="B57">
        <f>'Step 1'!C57-'Step 1'!B57</f>
        <v>-2</v>
      </c>
      <c r="C57">
        <f>'Step 1'!D57-'Step 1'!C57</f>
        <v>2.3999999999999986</v>
      </c>
      <c r="D57">
        <f>'Step 1'!E57-'Step 1'!D57</f>
        <v>-1.4999999999999982</v>
      </c>
      <c r="E57">
        <f>'Step 1'!F57-'Step 1'!E57</f>
        <v>1.2000000000000011</v>
      </c>
      <c r="F57">
        <f>'Step 1'!G57-'Step 1'!F57</f>
        <v>-0.10000000000000142</v>
      </c>
      <c r="G57">
        <f>'Step 1'!H57-'Step 1'!G57</f>
        <v>0.30000000000000071</v>
      </c>
      <c r="H57">
        <f>'Step 1'!I57-'Step 1'!H57</f>
        <v>3</v>
      </c>
      <c r="I57">
        <f>'Step 1'!J57-'Step 1'!I57</f>
        <v>5</v>
      </c>
      <c r="J57">
        <f>'Step 1'!M57-'Step 1'!L57</f>
        <v>0</v>
      </c>
      <c r="K57">
        <f>'Step 1'!N57-'Step 1'!M57</f>
        <v>0</v>
      </c>
      <c r="L57">
        <f>'Step 1'!O57-'Step 1'!N57</f>
        <v>9.9999999999999978E-2</v>
      </c>
      <c r="M57">
        <f>'Step 1'!P57-'Step 1'!O57</f>
        <v>9.9999999999999978E-2</v>
      </c>
      <c r="N57">
        <f>'Step 1'!Q57-'Step 1'!P57</f>
        <v>0.10000000000000009</v>
      </c>
      <c r="O57">
        <f>'Step 1'!R57-'Step 1'!Q57</f>
        <v>0</v>
      </c>
      <c r="P57">
        <f>'Step 1'!S57-'Step 1'!R57</f>
        <v>-0.20000000000000007</v>
      </c>
      <c r="Q57">
        <f>'Step 1'!T57-'Step 1'!S57</f>
        <v>-9.9999999999999978E-2</v>
      </c>
      <c r="R57">
        <f>'Step 1'!W57-'Step 1'!V57</f>
        <v>1.1708141469277704</v>
      </c>
      <c r="S57">
        <f>'Step 1'!X57-'Step 1'!W57</f>
        <v>0.84350620524486963</v>
      </c>
      <c r="T57">
        <f>'Step 1'!Y57-'Step 1'!X57</f>
        <v>0.91858721283736955</v>
      </c>
      <c r="U57">
        <f>'Step 1'!Z57-'Step 1'!Y57</f>
        <v>1.2900361149216106</v>
      </c>
      <c r="V57">
        <f>'Step 1'!AA57-'Step 1'!Z57</f>
        <v>0.59119640086879954</v>
      </c>
      <c r="W57">
        <f>'Step 1'!AB57-'Step 1'!AA57</f>
        <v>3.0511576448778008</v>
      </c>
      <c r="X57">
        <f>'Step 1'!AC57-'Step 1'!AB57</f>
        <v>0</v>
      </c>
      <c r="Y57">
        <f>'Step 1'!AD57-'Step 1'!AC57</f>
        <v>-2.8682269078478999</v>
      </c>
    </row>
    <row r="58" spans="1:25" x14ac:dyDescent="0.45">
      <c r="A58" s="6" t="s">
        <v>133</v>
      </c>
      <c r="B58">
        <f>'Step 1'!C58-'Step 1'!B58</f>
        <v>-0.79999999999999893</v>
      </c>
      <c r="C58">
        <f>'Step 1'!D58-'Step 1'!C58</f>
        <v>-0.60000000000000142</v>
      </c>
      <c r="D58">
        <f>'Step 1'!E58-'Step 1'!D58</f>
        <v>-0.89999999999999858</v>
      </c>
      <c r="E58">
        <f>'Step 1'!F58-'Step 1'!E58</f>
        <v>1.8999999999999986</v>
      </c>
      <c r="F58">
        <f>'Step 1'!G58-'Step 1'!F58</f>
        <v>-0.89999999999999858</v>
      </c>
      <c r="G58">
        <f>'Step 1'!H58-'Step 1'!G58</f>
        <v>-1.4000000000000004</v>
      </c>
      <c r="H58">
        <f>'Step 1'!I58-'Step 1'!H58</f>
        <v>1.4000000000000004</v>
      </c>
      <c r="I58">
        <f>'Step 1'!J58-'Step 1'!I58</f>
        <v>0.69999999999999929</v>
      </c>
      <c r="J58">
        <f>'Step 1'!M58-'Step 1'!L58</f>
        <v>0.30000000000000071</v>
      </c>
      <c r="K58">
        <f>'Step 1'!N58-'Step 1'!M58</f>
        <v>-0.20000000000000018</v>
      </c>
      <c r="L58">
        <f>'Step 1'!O58-'Step 1'!N58</f>
        <v>0.29999999999999982</v>
      </c>
      <c r="M58">
        <f>'Step 1'!P58-'Step 1'!O58</f>
        <v>-0.20000000000000018</v>
      </c>
      <c r="N58">
        <f>'Step 1'!Q58-'Step 1'!P58</f>
        <v>0</v>
      </c>
      <c r="O58">
        <f>'Step 1'!R58-'Step 1'!Q58</f>
        <v>0.5</v>
      </c>
      <c r="P58">
        <f>'Step 1'!S58-'Step 1'!R58</f>
        <v>-0.39999999999999947</v>
      </c>
      <c r="Q58">
        <f>'Step 1'!T58-'Step 1'!S58</f>
        <v>-0.40000000000000036</v>
      </c>
      <c r="R58">
        <f>'Step 1'!W58-'Step 1'!V58</f>
        <v>0.36283043440089013</v>
      </c>
      <c r="S58">
        <f>'Step 1'!X58-'Step 1'!W58</f>
        <v>0.86757286203863959</v>
      </c>
      <c r="T58">
        <f>'Step 1'!Y58-'Step 1'!X58</f>
        <v>0.85916436629003989</v>
      </c>
      <c r="U58">
        <f>'Step 1'!Z58-'Step 1'!Y58</f>
        <v>2.960110791926871</v>
      </c>
      <c r="V58">
        <f>'Step 1'!AA58-'Step 1'!Z58</f>
        <v>5.0157388329888999</v>
      </c>
      <c r="W58">
        <f>'Step 1'!AB58-'Step 1'!AA58</f>
        <v>3.8155088371557007</v>
      </c>
      <c r="X58">
        <f>'Step 1'!AC58-'Step 1'!AB58</f>
        <v>1.9345101178521986</v>
      </c>
      <c r="Y58">
        <f>'Step 1'!AD58-'Step 1'!AC58</f>
        <v>0.10268415712650025</v>
      </c>
    </row>
    <row r="59" spans="1:25" x14ac:dyDescent="0.45">
      <c r="A59" s="6" t="s">
        <v>85</v>
      </c>
      <c r="B59">
        <f>'Step 1'!C59-'Step 1'!B59</f>
        <v>-0.80000000000000071</v>
      </c>
      <c r="C59">
        <f>'Step 1'!D59-'Step 1'!C59</f>
        <v>2</v>
      </c>
      <c r="D59">
        <f>'Step 1'!E59-'Step 1'!D59</f>
        <v>0.30000000000000071</v>
      </c>
      <c r="E59">
        <f>'Step 1'!F59-'Step 1'!E59</f>
        <v>0.39999999999999858</v>
      </c>
      <c r="F59">
        <f>'Step 1'!G59-'Step 1'!F59</f>
        <v>1.1000000000000014</v>
      </c>
      <c r="G59">
        <f>'Step 1'!H59-'Step 1'!G59</f>
        <v>2.3999999999999986</v>
      </c>
      <c r="H59">
        <f>'Step 1'!I59-'Step 1'!H59</f>
        <v>1.3999999999999986</v>
      </c>
      <c r="I59">
        <f>'Step 1'!J59-'Step 1'!I59</f>
        <v>2.6000000000000014</v>
      </c>
      <c r="J59">
        <f>'Step 1'!M59-'Step 1'!L59</f>
        <v>0</v>
      </c>
      <c r="K59">
        <f>'Step 1'!N59-'Step 1'!M59</f>
        <v>-9.9999999999999867E-2</v>
      </c>
      <c r="L59">
        <f>'Step 1'!O59-'Step 1'!N59</f>
        <v>9.9999999999999867E-2</v>
      </c>
      <c r="M59">
        <f>'Step 1'!P59-'Step 1'!O59</f>
        <v>-9.9999999999999867E-2</v>
      </c>
      <c r="N59">
        <f>'Step 1'!Q59-'Step 1'!P59</f>
        <v>9.9999999999999867E-2</v>
      </c>
      <c r="O59">
        <f>'Step 1'!R59-'Step 1'!Q59</f>
        <v>-0.19999999999999996</v>
      </c>
      <c r="P59">
        <f>'Step 1'!S59-'Step 1'!R59</f>
        <v>0.10000000000000009</v>
      </c>
      <c r="Q59">
        <f>'Step 1'!T59-'Step 1'!S59</f>
        <v>-0.30000000000000004</v>
      </c>
      <c r="R59">
        <f>'Step 1'!W59-'Step 1'!V59</f>
        <v>1.9276059835686965</v>
      </c>
      <c r="S59">
        <f>'Step 1'!X59-'Step 1'!W59</f>
        <v>0.58197028391390404</v>
      </c>
      <c r="T59">
        <f>'Step 1'!Y59-'Step 1'!X59</f>
        <v>1.9423113511648964</v>
      </c>
      <c r="U59">
        <f>'Step 1'!Z59-'Step 1'!Y59</f>
        <v>2.5392787998018989</v>
      </c>
      <c r="V59">
        <f>'Step 1'!AA59-'Step 1'!Z59</f>
        <v>0.99817921183770153</v>
      </c>
      <c r="W59">
        <f>'Step 1'!AB59-'Step 1'!AA59</f>
        <v>1.1188014459885025</v>
      </c>
      <c r="X59">
        <f>'Step 1'!AC59-'Step 1'!AB59</f>
        <v>1.3474551864699009</v>
      </c>
      <c r="Y59">
        <f>'Step 1'!AD59-'Step 1'!AC59</f>
        <v>0.93260326467919441</v>
      </c>
    </row>
    <row r="60" spans="1:25" x14ac:dyDescent="0.45">
      <c r="A60" s="6" t="s">
        <v>73</v>
      </c>
      <c r="B60">
        <f>'Step 1'!C60-'Step 1'!B60</f>
        <v>-2.4000000000000021</v>
      </c>
      <c r="C60">
        <f>'Step 1'!D60-'Step 1'!C60</f>
        <v>-2.0999999999999979</v>
      </c>
      <c r="D60">
        <f>'Step 1'!E60-'Step 1'!D60</f>
        <v>0.30000000000000071</v>
      </c>
      <c r="E60">
        <f>'Step 1'!F60-'Step 1'!E60</f>
        <v>2.5</v>
      </c>
      <c r="F60">
        <f>'Step 1'!G60-'Step 1'!F60</f>
        <v>-0.5</v>
      </c>
      <c r="G60">
        <f>'Step 1'!H60-'Step 1'!G60</f>
        <v>0.19999999999999929</v>
      </c>
      <c r="H60">
        <f>'Step 1'!I60-'Step 1'!H60</f>
        <v>2.1999999999999993</v>
      </c>
      <c r="I60">
        <f>'Step 1'!J60-'Step 1'!I60</f>
        <v>-0.39999999999999858</v>
      </c>
      <c r="J60">
        <f>'Step 1'!M60-'Step 1'!L60</f>
        <v>9.9999999999999867E-2</v>
      </c>
      <c r="K60">
        <f>'Step 1'!N60-'Step 1'!M60</f>
        <v>0.30000000000000004</v>
      </c>
      <c r="L60">
        <f>'Step 1'!O60-'Step 1'!N60</f>
        <v>0</v>
      </c>
      <c r="M60">
        <f>'Step 1'!P60-'Step 1'!O60</f>
        <v>-0.30000000000000004</v>
      </c>
      <c r="N60">
        <f>'Step 1'!Q60-'Step 1'!P60</f>
        <v>0</v>
      </c>
      <c r="O60">
        <f>'Step 1'!R60-'Step 1'!Q60</f>
        <v>0</v>
      </c>
      <c r="P60">
        <f>'Step 1'!S60-'Step 1'!R60</f>
        <v>0</v>
      </c>
      <c r="Q60">
        <f>'Step 1'!T60-'Step 1'!S60</f>
        <v>-9.9999999999999867E-2</v>
      </c>
      <c r="R60">
        <f>'Step 1'!W60-'Step 1'!V60</f>
        <v>0</v>
      </c>
      <c r="S60">
        <f>'Step 1'!X60-'Step 1'!W60</f>
        <v>0</v>
      </c>
      <c r="T60">
        <f>'Step 1'!Y60-'Step 1'!X60</f>
        <v>16.897643566906002</v>
      </c>
      <c r="U60">
        <f>'Step 1'!Z60-'Step 1'!Y60</f>
        <v>9.4324803266498947E-2</v>
      </c>
      <c r="V60">
        <f>'Step 1'!AA60-'Step 1'!Z60</f>
        <v>-0.43768783441250037</v>
      </c>
      <c r="W60">
        <f>'Step 1'!AB60-'Step 1'!AA60</f>
        <v>-0.24699046991549878</v>
      </c>
      <c r="X60">
        <f>'Step 1'!AC60-'Step 1'!AB60</f>
        <v>0.57854134120929857</v>
      </c>
      <c r="Y60">
        <f>'Step 1'!AD60-'Step 1'!AC60</f>
        <v>-0.54702800304649912</v>
      </c>
    </row>
    <row r="61" spans="1:25" x14ac:dyDescent="0.45">
      <c r="A61" s="9" t="s">
        <v>132</v>
      </c>
      <c r="B61">
        <f>'Step 1'!C61-'Step 1'!B61</f>
        <v>-9.9999999999999645E-2</v>
      </c>
      <c r="C61">
        <f>'Step 1'!D61-'Step 1'!C61</f>
        <v>0.19999999999999929</v>
      </c>
      <c r="D61">
        <f>'Step 1'!E61-'Step 1'!D61</f>
        <v>-0.69999999999999929</v>
      </c>
      <c r="E61">
        <f>'Step 1'!F61-'Step 1'!E61</f>
        <v>0.69999999999999929</v>
      </c>
      <c r="F61">
        <f>'Step 1'!G61-'Step 1'!F61</f>
        <v>-0.40000000000000036</v>
      </c>
      <c r="G61">
        <f>'Step 1'!H61-'Step 1'!G61</f>
        <v>1.9000000000000004</v>
      </c>
      <c r="H61">
        <f>'Step 1'!I61-'Step 1'!H61</f>
        <v>-2.8000000000000007</v>
      </c>
      <c r="I61">
        <f>'Step 1'!J61-'Step 1'!I61</f>
        <v>0.90000000000000036</v>
      </c>
      <c r="J61">
        <f>'Step 1'!M61-'Step 1'!L61</f>
        <v>-0.19999999999999973</v>
      </c>
      <c r="K61">
        <f>'Step 1'!N61-'Step 1'!M61</f>
        <v>-0.30000000000000027</v>
      </c>
      <c r="L61">
        <f>'Step 1'!O61-'Step 1'!N61</f>
        <v>0</v>
      </c>
      <c r="M61">
        <f>'Step 1'!P61-'Step 1'!O61</f>
        <v>-0.39999999999999991</v>
      </c>
      <c r="N61">
        <f>'Step 1'!Q61-'Step 1'!P61</f>
        <v>0.10000000000000009</v>
      </c>
      <c r="O61">
        <f>'Step 1'!R61-'Step 1'!Q61</f>
        <v>0.10000000000000009</v>
      </c>
      <c r="P61">
        <f>'Step 1'!S61-'Step 1'!R61</f>
        <v>0.69999999999999973</v>
      </c>
      <c r="Q61">
        <f>'Step 1'!T61-'Step 1'!S61</f>
        <v>-0.10000000000000009</v>
      </c>
      <c r="R61">
        <f>'Step 1'!W61-'Step 1'!V61</f>
        <v>2.920028515019979E-2</v>
      </c>
      <c r="S61">
        <f>'Step 1'!X61-'Step 1'!W61</f>
        <v>0.13293909433640039</v>
      </c>
      <c r="T61">
        <f>'Step 1'!Y61-'Step 1'!X61</f>
        <v>-0.94482305351159823</v>
      </c>
      <c r="U61">
        <f>'Step 1'!Z61-'Step 1'!Y61</f>
        <v>0.17456732203610059</v>
      </c>
      <c r="V61">
        <f>'Step 1'!AA61-'Step 1'!Z61</f>
        <v>-0.56450847580630281</v>
      </c>
      <c r="W61">
        <f>'Step 1'!AB61-'Step 1'!AA61</f>
        <v>0.68981685028770201</v>
      </c>
      <c r="X61">
        <f>'Step 1'!AC61-'Step 1'!AB61</f>
        <v>0</v>
      </c>
      <c r="Y61">
        <f>'Step 1'!AD61-'Step 1'!AC61</f>
        <v>0</v>
      </c>
    </row>
    <row r="62" spans="1:25" x14ac:dyDescent="0.45">
      <c r="A62" s="6" t="s">
        <v>53</v>
      </c>
      <c r="B62">
        <f>'Step 1'!C62-'Step 1'!B62</f>
        <v>0.60000000000000142</v>
      </c>
      <c r="C62">
        <f>'Step 1'!D62-'Step 1'!C62</f>
        <v>3.5</v>
      </c>
      <c r="D62">
        <f>'Step 1'!E62-'Step 1'!D62</f>
        <v>6.6000000000000014</v>
      </c>
      <c r="E62">
        <f>'Step 1'!F62-'Step 1'!E62</f>
        <v>18</v>
      </c>
      <c r="F62">
        <f>'Step 1'!G62-'Step 1'!F62</f>
        <v>-6.4000000000000057</v>
      </c>
      <c r="G62">
        <f>'Step 1'!H62-'Step 1'!G62</f>
        <v>27.799999999999997</v>
      </c>
      <c r="H62">
        <f>'Step 1'!I62-'Step 1'!H62</f>
        <v>29.300000000000011</v>
      </c>
      <c r="I62">
        <f>'Step 1'!J62-'Step 1'!I62</f>
        <v>-9.3000000000000114</v>
      </c>
      <c r="J62">
        <f>'Step 1'!M62-'Step 1'!L62</f>
        <v>0</v>
      </c>
      <c r="K62">
        <f>'Step 1'!N62-'Step 1'!M62</f>
        <v>0.29999999999999993</v>
      </c>
      <c r="L62">
        <f>'Step 1'!O62-'Step 1'!N62</f>
        <v>-0.19999999999999996</v>
      </c>
      <c r="M62">
        <f>'Step 1'!P62-'Step 1'!O62</f>
        <v>-0.19999999999999996</v>
      </c>
      <c r="N62">
        <f>'Step 1'!Q62-'Step 1'!P62</f>
        <v>0</v>
      </c>
      <c r="O62">
        <f>'Step 1'!R62-'Step 1'!Q62</f>
        <v>-0.20000000000000007</v>
      </c>
      <c r="P62">
        <f>'Step 1'!S62-'Step 1'!R62</f>
        <v>-9.9999999999999978E-2</v>
      </c>
      <c r="Q62">
        <f>'Step 1'!T62-'Step 1'!S62</f>
        <v>0</v>
      </c>
      <c r="R62">
        <f>'Step 1'!W62-'Step 1'!V62</f>
        <v>-0.58009367828079661</v>
      </c>
      <c r="S62">
        <f>'Step 1'!X62-'Step 1'!W62</f>
        <v>-0.30896309430860214</v>
      </c>
      <c r="T62">
        <f>'Step 1'!Y62-'Step 1'!X62</f>
        <v>-0.46947334683520126</v>
      </c>
      <c r="U62">
        <f>'Step 1'!Z62-'Step 1'!Y62</f>
        <v>-0.21423975230209891</v>
      </c>
      <c r="V62">
        <f>'Step 1'!AA62-'Step 1'!Z62</f>
        <v>-0.7743759478880996</v>
      </c>
      <c r="W62">
        <f>'Step 1'!AB62-'Step 1'!AA62</f>
        <v>-0.82058541268630059</v>
      </c>
      <c r="X62">
        <f>'Step 1'!AC62-'Step 1'!AB62</f>
        <v>0.66348375231160084</v>
      </c>
      <c r="Y62">
        <f>'Step 1'!AD62-'Step 1'!AC62</f>
        <v>0</v>
      </c>
    </row>
    <row r="63" spans="1:25" x14ac:dyDescent="0.45">
      <c r="A63" s="6" t="s">
        <v>89</v>
      </c>
      <c r="B63">
        <f>'Step 1'!C63-'Step 1'!B63</f>
        <v>-2.5</v>
      </c>
      <c r="C63">
        <f>'Step 1'!D63-'Step 1'!C63</f>
        <v>0.5</v>
      </c>
      <c r="D63">
        <f>'Step 1'!E63-'Step 1'!D63</f>
        <v>-1.4000000000000021</v>
      </c>
      <c r="E63">
        <f>'Step 1'!F63-'Step 1'!E63</f>
        <v>1.4000000000000021</v>
      </c>
      <c r="F63">
        <f>'Step 1'!G63-'Step 1'!F63</f>
        <v>-1.1999999999999993</v>
      </c>
      <c r="G63">
        <f>'Step 1'!H63-'Step 1'!G63</f>
        <v>0.69999999999999929</v>
      </c>
      <c r="H63">
        <f>'Step 1'!I63-'Step 1'!H63</f>
        <v>0.39999999999999858</v>
      </c>
      <c r="I63">
        <f>'Step 1'!J63-'Step 1'!I63</f>
        <v>-2</v>
      </c>
      <c r="J63">
        <f>'Step 1'!M63-'Step 1'!L63</f>
        <v>0.10000000000000009</v>
      </c>
      <c r="K63">
        <f>'Step 1'!N63-'Step 1'!M63</f>
        <v>9.9999999999999867E-2</v>
      </c>
      <c r="L63">
        <f>'Step 1'!O63-'Step 1'!N63</f>
        <v>0.10000000000000009</v>
      </c>
      <c r="M63">
        <f>'Step 1'!P63-'Step 1'!O63</f>
        <v>-0.30000000000000004</v>
      </c>
      <c r="N63">
        <f>'Step 1'!Q63-'Step 1'!P63</f>
        <v>0</v>
      </c>
      <c r="O63">
        <f>'Step 1'!R63-'Step 1'!Q63</f>
        <v>0</v>
      </c>
      <c r="P63">
        <f>'Step 1'!S63-'Step 1'!R63</f>
        <v>0.10000000000000009</v>
      </c>
      <c r="Q63">
        <f>'Step 1'!T63-'Step 1'!S63</f>
        <v>0.30000000000000004</v>
      </c>
      <c r="R63">
        <f>'Step 1'!W63-'Step 1'!V63</f>
        <v>6.5880485207010508E-3</v>
      </c>
      <c r="S63">
        <f>'Step 1'!X63-'Step 1'!W63</f>
        <v>18.294334697721599</v>
      </c>
      <c r="T63">
        <f>'Step 1'!Y63-'Step 1'!X63</f>
        <v>-1.1477415174200019</v>
      </c>
      <c r="U63">
        <f>'Step 1'!Z63-'Step 1'!Y63</f>
        <v>-0.354049291871398</v>
      </c>
      <c r="V63">
        <f>'Step 1'!AA63-'Step 1'!Z63</f>
        <v>-2.9804189119860993</v>
      </c>
      <c r="W63">
        <f>'Step 1'!AB63-'Step 1'!AA63</f>
        <v>-0.54102508188929832</v>
      </c>
      <c r="X63">
        <f>'Step 1'!AC63-'Step 1'!AB63</f>
        <v>4.6286451698071964</v>
      </c>
      <c r="Y63">
        <f>'Step 1'!AD63-'Step 1'!AC63</f>
        <v>-1.5054255411768978</v>
      </c>
    </row>
    <row r="64" spans="1:25" x14ac:dyDescent="0.45">
      <c r="A64" s="6" t="s">
        <v>49</v>
      </c>
      <c r="B64">
        <f>'Step 1'!C64-'Step 1'!B64</f>
        <v>5.1000000000000014</v>
      </c>
      <c r="C64">
        <f>'Step 1'!D64-'Step 1'!C64</f>
        <v>2.5999999999999979</v>
      </c>
      <c r="D64" t="e">
        <f>'Step 1'!E64-'Step 1'!D64</f>
        <v>#N/A</v>
      </c>
      <c r="E64" t="e">
        <f>'Step 1'!F64-'Step 1'!E64</f>
        <v>#N/A</v>
      </c>
      <c r="F64">
        <f>'Step 1'!G64-'Step 1'!F64</f>
        <v>5.3999999999999986</v>
      </c>
      <c r="G64">
        <f>'Step 1'!H64-'Step 1'!G64</f>
        <v>1.4000000000000057</v>
      </c>
      <c r="H64">
        <f>'Step 1'!I64-'Step 1'!H64</f>
        <v>9.5999999999999943</v>
      </c>
      <c r="I64">
        <f>'Step 1'!J64-'Step 1'!I64</f>
        <v>-15.399999999999999</v>
      </c>
      <c r="J64">
        <f>'Step 1'!M64-'Step 1'!L64</f>
        <v>-9.9999999999999978E-2</v>
      </c>
      <c r="K64">
        <f>'Step 1'!N64-'Step 1'!M64</f>
        <v>0</v>
      </c>
      <c r="L64" t="e">
        <f>'Step 1'!O64-'Step 1'!N64</f>
        <v>#N/A</v>
      </c>
      <c r="M64" t="e">
        <f>'Step 1'!P64-'Step 1'!O64</f>
        <v>#N/A</v>
      </c>
      <c r="N64">
        <f>'Step 1'!Q64-'Step 1'!P64</f>
        <v>0</v>
      </c>
      <c r="O64">
        <f>'Step 1'!R64-'Step 1'!Q64</f>
        <v>0</v>
      </c>
      <c r="P64">
        <f>'Step 1'!S64-'Step 1'!R64</f>
        <v>0</v>
      </c>
      <c r="Q64">
        <f>'Step 1'!T64-'Step 1'!S64</f>
        <v>0</v>
      </c>
      <c r="R64">
        <f>'Step 1'!W64-'Step 1'!V64</f>
        <v>0.11422716586076409</v>
      </c>
      <c r="S64">
        <f>'Step 1'!X64-'Step 1'!W64</f>
        <v>1.2015386437008946E-2</v>
      </c>
      <c r="T64">
        <f>'Step 1'!Y64-'Step 1'!X64</f>
        <v>-0.764870538151042</v>
      </c>
      <c r="U64">
        <f>'Step 1'!Z64-'Step 1'!Y64</f>
        <v>0</v>
      </c>
      <c r="V64">
        <f>'Step 1'!AA64-'Step 1'!Z64</f>
        <v>0</v>
      </c>
      <c r="W64">
        <f>'Step 1'!AB64-'Step 1'!AA64</f>
        <v>0</v>
      </c>
      <c r="X64">
        <f>'Step 1'!AC64-'Step 1'!AB64</f>
        <v>0</v>
      </c>
      <c r="Y64">
        <f>'Step 1'!AD64-'Step 1'!AC64</f>
        <v>0</v>
      </c>
    </row>
    <row r="65" spans="1:25" x14ac:dyDescent="0.45">
      <c r="A65" s="9" t="s">
        <v>90</v>
      </c>
      <c r="B65">
        <f>'Step 1'!C65-'Step 1'!B65</f>
        <v>7.3999999999999986</v>
      </c>
      <c r="C65">
        <f>'Step 1'!D65-'Step 1'!C65</f>
        <v>0.40000000000000568</v>
      </c>
      <c r="D65">
        <f>'Step 1'!E65-'Step 1'!D65</f>
        <v>-1.3000000000000043</v>
      </c>
      <c r="E65">
        <f>'Step 1'!F65-'Step 1'!E65</f>
        <v>-2.5</v>
      </c>
      <c r="F65">
        <f>'Step 1'!G65-'Step 1'!F65</f>
        <v>-3.3999999999999986</v>
      </c>
      <c r="G65">
        <f>'Step 1'!H65-'Step 1'!G65</f>
        <v>-1.1999999999999993</v>
      </c>
      <c r="H65">
        <f>'Step 1'!I65-'Step 1'!H65</f>
        <v>-0.30000000000000071</v>
      </c>
      <c r="I65">
        <f>'Step 1'!J65-'Step 1'!I65</f>
        <v>5</v>
      </c>
      <c r="J65">
        <f>'Step 1'!M65-'Step 1'!L65</f>
        <v>-0.40000000000000013</v>
      </c>
      <c r="K65">
        <f>'Step 1'!N65-'Step 1'!M65</f>
        <v>0</v>
      </c>
      <c r="L65">
        <f>'Step 1'!O65-'Step 1'!N65</f>
        <v>0.20000000000000018</v>
      </c>
      <c r="M65">
        <f>'Step 1'!P65-'Step 1'!O65</f>
        <v>-0.10000000000000009</v>
      </c>
      <c r="N65">
        <f>'Step 1'!Q65-'Step 1'!P65</f>
        <v>0.10000000000000009</v>
      </c>
      <c r="O65">
        <f>'Step 1'!R65-'Step 1'!Q65</f>
        <v>0.19999999999999996</v>
      </c>
      <c r="P65">
        <f>'Step 1'!S65-'Step 1'!R65</f>
        <v>0.19999999999999996</v>
      </c>
      <c r="Q65">
        <f>'Step 1'!T65-'Step 1'!S65</f>
        <v>-0.39999999999999991</v>
      </c>
      <c r="R65">
        <f>'Step 1'!W65-'Step 1'!V65</f>
        <v>37.0248713954458</v>
      </c>
      <c r="S65">
        <f>'Step 1'!X65-'Step 1'!W65</f>
        <v>-0.42591804613009998</v>
      </c>
      <c r="T65">
        <f>'Step 1'!Y65-'Step 1'!X65</f>
        <v>2.2254152972481975</v>
      </c>
      <c r="U65">
        <f>'Step 1'!Z65-'Step 1'!Y65</f>
        <v>0.29476284378529982</v>
      </c>
      <c r="V65">
        <f>'Step 1'!AA65-'Step 1'!Z65</f>
        <v>-0.55571892193599837</v>
      </c>
      <c r="W65">
        <f>'Step 1'!AB65-'Step 1'!AA65</f>
        <v>8.2634598954003025</v>
      </c>
      <c r="X65">
        <f>'Step 1'!AC65-'Step 1'!AB65</f>
        <v>-2.5408806124032992</v>
      </c>
      <c r="Y65">
        <f>'Step 1'!AD65-'Step 1'!AC65</f>
        <v>-0.75453870890660113</v>
      </c>
    </row>
    <row r="66" spans="1:25" x14ac:dyDescent="0.45">
      <c r="A66" s="9" t="s">
        <v>96</v>
      </c>
      <c r="B66">
        <f>'Step 1'!C66-'Step 1'!B66</f>
        <v>1.0000000000000036</v>
      </c>
      <c r="C66">
        <f>'Step 1'!D66-'Step 1'!C66</f>
        <v>0.5</v>
      </c>
      <c r="D66">
        <f>'Step 1'!E66-'Step 1'!D66</f>
        <v>4.5</v>
      </c>
      <c r="E66">
        <f>'Step 1'!F66-'Step 1'!E66</f>
        <v>-2.4000000000000057</v>
      </c>
      <c r="F66">
        <f>'Step 1'!G66-'Step 1'!F66</f>
        <v>-1.5999999999999943</v>
      </c>
      <c r="G66">
        <f>'Step 1'!H66-'Step 1'!G66</f>
        <v>0.79999999999999716</v>
      </c>
      <c r="H66">
        <f>'Step 1'!I66-'Step 1'!H66</f>
        <v>-0.29999999999999716</v>
      </c>
      <c r="I66">
        <f>'Step 1'!J66-'Step 1'!I66</f>
        <v>1.6999999999999957</v>
      </c>
      <c r="J66">
        <f>'Step 1'!M66-'Step 1'!L66</f>
        <v>-0.10000000000000009</v>
      </c>
      <c r="K66">
        <f>'Step 1'!N66-'Step 1'!M66</f>
        <v>-0.8</v>
      </c>
      <c r="L66">
        <f>'Step 1'!O66-'Step 1'!N66</f>
        <v>0.40000000000000013</v>
      </c>
      <c r="M66">
        <f>'Step 1'!P66-'Step 1'!O66</f>
        <v>0.19999999999999996</v>
      </c>
      <c r="N66">
        <f>'Step 1'!Q66-'Step 1'!P66</f>
        <v>0.19999999999999996</v>
      </c>
      <c r="O66">
        <f>'Step 1'!R66-'Step 1'!Q66</f>
        <v>0.10000000000000009</v>
      </c>
      <c r="P66">
        <f>'Step 1'!S66-'Step 1'!R66</f>
        <v>0</v>
      </c>
      <c r="Q66">
        <f>'Step 1'!T66-'Step 1'!S66</f>
        <v>-0.30000000000000004</v>
      </c>
      <c r="R66">
        <f>'Step 1'!W66-'Step 1'!V66</f>
        <v>1.0458967084398978</v>
      </c>
      <c r="S66">
        <f>'Step 1'!X66-'Step 1'!W66</f>
        <v>-0.78616540520159361</v>
      </c>
      <c r="T66">
        <f>'Step 1'!Y66-'Step 1'!X66</f>
        <v>1.4297411135139981</v>
      </c>
      <c r="U66">
        <f>'Step 1'!Z66-'Step 1'!Y66</f>
        <v>0.43644016342160086</v>
      </c>
      <c r="V66">
        <f>'Step 1'!AA66-'Step 1'!Z66</f>
        <v>1.5105604163452</v>
      </c>
      <c r="W66">
        <f>'Step 1'!AB66-'Step 1'!AA66</f>
        <v>0.26427486944909617</v>
      </c>
      <c r="X66">
        <f>'Step 1'!AC66-'Step 1'!AB66</f>
        <v>1.9123322922997019</v>
      </c>
      <c r="Y66">
        <f>'Step 1'!AD66-'Step 1'!AC66</f>
        <v>4.0366638312441978</v>
      </c>
    </row>
    <row r="67" spans="1:25" x14ac:dyDescent="0.45">
      <c r="A67" s="6" t="s">
        <v>35</v>
      </c>
      <c r="B67">
        <f>'Step 1'!C67-'Step 1'!B67</f>
        <v>-1.0999999999999979</v>
      </c>
      <c r="C67">
        <f>'Step 1'!D67-'Step 1'!C67</f>
        <v>3.1999999999999993</v>
      </c>
      <c r="D67">
        <f>'Step 1'!E67-'Step 1'!D67</f>
        <v>0.30000000000000071</v>
      </c>
      <c r="E67">
        <f>'Step 1'!F67-'Step 1'!E67</f>
        <v>1.7999999999999972</v>
      </c>
      <c r="F67">
        <f>'Step 1'!G67-'Step 1'!F67</f>
        <v>2.6000000000000014</v>
      </c>
      <c r="G67">
        <f>'Step 1'!H67-'Step 1'!G67</f>
        <v>0.60000000000000142</v>
      </c>
      <c r="H67">
        <f>'Step 1'!I67-'Step 1'!H67</f>
        <v>-0.40000000000000213</v>
      </c>
      <c r="I67">
        <f>'Step 1'!J67-'Step 1'!I67</f>
        <v>0.30000000000000071</v>
      </c>
      <c r="J67">
        <f>'Step 1'!M67-'Step 1'!L67</f>
        <v>-9.9999999999999978E-2</v>
      </c>
      <c r="K67">
        <f>'Step 1'!N67-'Step 1'!M67</f>
        <v>0</v>
      </c>
      <c r="L67">
        <f>'Step 1'!O67-'Step 1'!N67</f>
        <v>0</v>
      </c>
      <c r="M67">
        <f>'Step 1'!P67-'Step 1'!O67</f>
        <v>0</v>
      </c>
      <c r="N67">
        <f>'Step 1'!Q67-'Step 1'!P67</f>
        <v>0</v>
      </c>
      <c r="O67">
        <f>'Step 1'!R67-'Step 1'!Q67</f>
        <v>9.9999999999999978E-2</v>
      </c>
      <c r="P67">
        <f>'Step 1'!S67-'Step 1'!R67</f>
        <v>0</v>
      </c>
      <c r="Q67">
        <f>'Step 1'!T67-'Step 1'!S67</f>
        <v>-9.9999999999999978E-2</v>
      </c>
      <c r="R67">
        <f>'Step 1'!W67-'Step 1'!V67</f>
        <v>0.60010136792309865</v>
      </c>
      <c r="S67">
        <f>'Step 1'!X67-'Step 1'!W67</f>
        <v>-0.44968451538479925</v>
      </c>
      <c r="T67">
        <f>'Step 1'!Y67-'Step 1'!X67</f>
        <v>0.71841039564599996</v>
      </c>
      <c r="U67">
        <f>'Step 1'!Z67-'Step 1'!Y67</f>
        <v>0.32049924595959922</v>
      </c>
      <c r="V67">
        <f>'Step 1'!AA67-'Step 1'!Z67</f>
        <v>-0.39763783241479977</v>
      </c>
      <c r="W67">
        <f>'Step 1'!AB67-'Step 1'!AA67</f>
        <v>-0.16961743234909932</v>
      </c>
      <c r="X67">
        <f>'Step 1'!AC67-'Step 1'!AB67</f>
        <v>4.7960262238699869E-2</v>
      </c>
      <c r="Y67">
        <f>'Step 1'!AD67-'Step 1'!AC67</f>
        <v>-3.3641803254003122E-3</v>
      </c>
    </row>
    <row r="68" spans="1:25" x14ac:dyDescent="0.45">
      <c r="A68" s="9" t="s">
        <v>112</v>
      </c>
      <c r="B68">
        <f>'Step 1'!C68-'Step 1'!B68</f>
        <v>1</v>
      </c>
      <c r="C68">
        <f>'Step 1'!D68-'Step 1'!C68</f>
        <v>-0.20000000000000284</v>
      </c>
      <c r="D68">
        <f>'Step 1'!E68-'Step 1'!D68</f>
        <v>0.80000000000000071</v>
      </c>
      <c r="E68">
        <f>'Step 1'!F68-'Step 1'!E68</f>
        <v>1.1999999999999993</v>
      </c>
      <c r="F68">
        <f>'Step 1'!G68-'Step 1'!F68</f>
        <v>-2.2999999999999972</v>
      </c>
      <c r="G68">
        <f>'Step 1'!H68-'Step 1'!G68</f>
        <v>1.0999999999999979</v>
      </c>
      <c r="H68">
        <f>'Step 1'!I68-'Step 1'!H68</f>
        <v>-1.5</v>
      </c>
      <c r="I68">
        <f>'Step 1'!J68-'Step 1'!I68</f>
        <v>0.10000000000000142</v>
      </c>
      <c r="J68">
        <f>'Step 1'!M68-'Step 1'!L68</f>
        <v>-0.29999999999999993</v>
      </c>
      <c r="K68">
        <f>'Step 1'!N68-'Step 1'!M68</f>
        <v>-9.9999999999999978E-2</v>
      </c>
      <c r="L68">
        <f>'Step 1'!O68-'Step 1'!N68</f>
        <v>0</v>
      </c>
      <c r="M68">
        <f>'Step 1'!P68-'Step 1'!O68</f>
        <v>-0.30000000000000004</v>
      </c>
      <c r="N68">
        <f>'Step 1'!Q68-'Step 1'!P68</f>
        <v>9.9999999999999978E-2</v>
      </c>
      <c r="O68">
        <f>'Step 1'!R68-'Step 1'!Q68</f>
        <v>9.9999999999999978E-2</v>
      </c>
      <c r="P68">
        <f>'Step 1'!S68-'Step 1'!R68</f>
        <v>-0.19999999999999996</v>
      </c>
      <c r="Q68">
        <f>'Step 1'!T68-'Step 1'!S68</f>
        <v>-9.9999999999999978E-2</v>
      </c>
      <c r="R68">
        <f>'Step 1'!W68-'Step 1'!V68</f>
        <v>-0.2734849721321293</v>
      </c>
      <c r="S68">
        <f>'Step 1'!X68-'Step 1'!W68</f>
        <v>-0.26539002728686967</v>
      </c>
      <c r="T68">
        <f>'Step 1'!Y68-'Step 1'!X68</f>
        <v>-1.3346821583412005</v>
      </c>
      <c r="U68">
        <f>'Step 1'!Z68-'Step 1'!Y68</f>
        <v>-0.54220771887573971</v>
      </c>
      <c r="V68">
        <f>'Step 1'!AA68-'Step 1'!Z68</f>
        <v>0.44867343090405942</v>
      </c>
      <c r="W68">
        <f>'Step 1'!AB68-'Step 1'!AA68</f>
        <v>-1.5733826945306602</v>
      </c>
      <c r="X68">
        <f>'Step 1'!AC68-'Step 1'!AB68</f>
        <v>-1.2089958057439896</v>
      </c>
      <c r="Y68">
        <f>'Step 1'!AD68-'Step 1'!AC68</f>
        <v>-0.98379369074894019</v>
      </c>
    </row>
    <row r="69" spans="1:25" x14ac:dyDescent="0.45">
      <c r="A69" s="9" t="s">
        <v>18</v>
      </c>
      <c r="B69">
        <f>'Step 1'!C69-'Step 1'!B69</f>
        <v>-0.89999999999999858</v>
      </c>
      <c r="C69">
        <f>'Step 1'!D69-'Step 1'!C69</f>
        <v>-1.7000000000000028</v>
      </c>
      <c r="D69">
        <f>'Step 1'!E69-'Step 1'!D69</f>
        <v>-2.2999999999999972</v>
      </c>
      <c r="E69">
        <f>'Step 1'!F69-'Step 1'!E69</f>
        <v>-1.1000000000000014</v>
      </c>
      <c r="F69">
        <f>'Step 1'!G69-'Step 1'!F69</f>
        <v>0</v>
      </c>
      <c r="G69">
        <f>'Step 1'!H69-'Step 1'!G69</f>
        <v>-0.80000000000000071</v>
      </c>
      <c r="H69">
        <f>'Step 1'!I69-'Step 1'!H69</f>
        <v>1.6999999999999993</v>
      </c>
      <c r="I69">
        <f>'Step 1'!J69-'Step 1'!I69</f>
        <v>0.90000000000000213</v>
      </c>
      <c r="J69">
        <f>'Step 1'!M69-'Step 1'!L69</f>
        <v>0</v>
      </c>
      <c r="K69">
        <f>'Step 1'!N69-'Step 1'!M69</f>
        <v>0</v>
      </c>
      <c r="L69">
        <f>'Step 1'!O69-'Step 1'!N69</f>
        <v>9.9999999999999978E-2</v>
      </c>
      <c r="M69">
        <f>'Step 1'!P69-'Step 1'!O69</f>
        <v>0</v>
      </c>
      <c r="N69">
        <f>'Step 1'!Q69-'Step 1'!P69</f>
        <v>0.10000000000000003</v>
      </c>
      <c r="O69">
        <f>'Step 1'!R69-'Step 1'!Q69</f>
        <v>9.9999999999999978E-2</v>
      </c>
      <c r="P69">
        <f>'Step 1'!S69-'Step 1'!R69</f>
        <v>0</v>
      </c>
      <c r="Q69">
        <f>'Step 1'!T69-'Step 1'!S69</f>
        <v>0</v>
      </c>
      <c r="R69">
        <f>'Step 1'!W69-'Step 1'!V69</f>
        <v>-0.72969256546105044</v>
      </c>
      <c r="S69">
        <f>'Step 1'!X69-'Step 1'!W69</f>
        <v>-1.1469688909910296</v>
      </c>
      <c r="T69">
        <f>'Step 1'!Y69-'Step 1'!X69</f>
        <v>-0.6124528666674105</v>
      </c>
      <c r="U69">
        <f>'Step 1'!Z69-'Step 1'!Y69</f>
        <v>-0.73065689845774973</v>
      </c>
      <c r="V69">
        <f>'Step 1'!AA69-'Step 1'!Z69</f>
        <v>-0.18291302336047011</v>
      </c>
      <c r="W69">
        <f>'Step 1'!AB69-'Step 1'!AA69</f>
        <v>-0.29669509809761996</v>
      </c>
      <c r="X69">
        <f>'Step 1'!AC69-'Step 1'!AB69</f>
        <v>7.6246875862397978E-3</v>
      </c>
      <c r="Y69">
        <f>'Step 1'!AD69-'Step 1'!AC69</f>
        <v>0.54190041940917011</v>
      </c>
    </row>
    <row r="70" spans="1:25" ht="25.5" x14ac:dyDescent="0.45">
      <c r="A70" s="9" t="s">
        <v>116</v>
      </c>
      <c r="B70">
        <f>'Step 1'!C70-'Step 1'!B70</f>
        <v>-1.4000000000000004</v>
      </c>
      <c r="C70">
        <f>'Step 1'!D70-'Step 1'!C70</f>
        <v>0.90000000000000036</v>
      </c>
      <c r="D70">
        <f>'Step 1'!E70-'Step 1'!D70</f>
        <v>-0.60000000000000142</v>
      </c>
      <c r="E70">
        <f>'Step 1'!F70-'Step 1'!E70</f>
        <v>0.10000000000000142</v>
      </c>
      <c r="F70">
        <f>'Step 1'!G70-'Step 1'!F70</f>
        <v>1.2999999999999989</v>
      </c>
      <c r="G70">
        <f>'Step 1'!H70-'Step 1'!G70</f>
        <v>-0.19999999999999929</v>
      </c>
      <c r="H70">
        <f>'Step 1'!I70-'Step 1'!H70</f>
        <v>-2.5999999999999996</v>
      </c>
      <c r="I70">
        <f>'Step 1'!J70-'Step 1'!I70</f>
        <v>-0.10000000000000142</v>
      </c>
      <c r="J70">
        <f>'Step 1'!M70-'Step 1'!L70</f>
        <v>0.29999999999999982</v>
      </c>
      <c r="K70">
        <f>'Step 1'!N70-'Step 1'!M70</f>
        <v>0</v>
      </c>
      <c r="L70">
        <f>'Step 1'!O70-'Step 1'!N70</f>
        <v>0.39999999999999991</v>
      </c>
      <c r="M70">
        <f>'Step 1'!P70-'Step 1'!O70</f>
        <v>0.40000000000000036</v>
      </c>
      <c r="N70">
        <f>'Step 1'!Q70-'Step 1'!P70</f>
        <v>-0.70000000000000018</v>
      </c>
      <c r="O70">
        <f>'Step 1'!R70-'Step 1'!Q70</f>
        <v>0.20000000000000018</v>
      </c>
      <c r="P70">
        <f>'Step 1'!S70-'Step 1'!R70</f>
        <v>0.39999999999999991</v>
      </c>
      <c r="Q70">
        <f>'Step 1'!T70-'Step 1'!S70</f>
        <v>1.6999999999999997</v>
      </c>
      <c r="R70">
        <f>'Step 1'!W70-'Step 1'!V70</f>
        <v>8.7098294947610455E-2</v>
      </c>
      <c r="S70">
        <f>'Step 1'!X70-'Step 1'!W70</f>
        <v>-1.5735037250662307</v>
      </c>
      <c r="T70">
        <f>'Step 1'!Y70-'Step 1'!X70</f>
        <v>-0.14812929393418983</v>
      </c>
      <c r="U70">
        <f>'Step 1'!Z70-'Step 1'!Y70</f>
        <v>-0.52638686797451983</v>
      </c>
      <c r="V70">
        <f>'Step 1'!AA70-'Step 1'!Z70</f>
        <v>0.67980950106956994</v>
      </c>
      <c r="W70">
        <f>'Step 1'!AB70-'Step 1'!AA70</f>
        <v>0.12345046003543025</v>
      </c>
      <c r="X70">
        <f>'Step 1'!AC70-'Step 1'!AB70</f>
        <v>1.5029366976920144E-2</v>
      </c>
      <c r="Y70">
        <f>'Step 1'!AD70-'Step 1'!AC70</f>
        <v>0.18208642668397967</v>
      </c>
    </row>
    <row r="71" spans="1:25" x14ac:dyDescent="0.45">
      <c r="A71" s="9" t="s">
        <v>92</v>
      </c>
      <c r="B71">
        <f>'Step 1'!C71-'Step 1'!B71</f>
        <v>0.10000000000000142</v>
      </c>
      <c r="C71">
        <f>'Step 1'!D71-'Step 1'!C71</f>
        <v>1.3999999999999986</v>
      </c>
      <c r="D71">
        <f>'Step 1'!E71-'Step 1'!D71</f>
        <v>1.8000000000000007</v>
      </c>
      <c r="E71">
        <f>'Step 1'!F71-'Step 1'!E71</f>
        <v>-0.60000000000000142</v>
      </c>
      <c r="F71">
        <f>'Step 1'!G71-'Step 1'!F71</f>
        <v>3.1999999999999993</v>
      </c>
      <c r="G71">
        <f>'Step 1'!H71-'Step 1'!G71</f>
        <v>-1.3999999999999986</v>
      </c>
      <c r="H71">
        <f>'Step 1'!I71-'Step 1'!H71</f>
        <v>-1.1000000000000014</v>
      </c>
      <c r="I71">
        <f>'Step 1'!J71-'Step 1'!I71</f>
        <v>-3.3999999999999986</v>
      </c>
      <c r="J71">
        <f>'Step 1'!M71-'Step 1'!L71</f>
        <v>-0.19999999999999996</v>
      </c>
      <c r="K71">
        <f>'Step 1'!N71-'Step 1'!M71</f>
        <v>-0.10000000000000009</v>
      </c>
      <c r="L71">
        <f>'Step 1'!O71-'Step 1'!N71</f>
        <v>0.20000000000000018</v>
      </c>
      <c r="M71">
        <f>'Step 1'!P71-'Step 1'!O71</f>
        <v>0</v>
      </c>
      <c r="N71">
        <f>'Step 1'!Q71-'Step 1'!P71</f>
        <v>-0.10000000000000009</v>
      </c>
      <c r="O71">
        <f>'Step 1'!R71-'Step 1'!Q71</f>
        <v>0</v>
      </c>
      <c r="P71">
        <f>'Step 1'!S71-'Step 1'!R71</f>
        <v>0.19999999999999996</v>
      </c>
      <c r="Q71">
        <f>'Step 1'!T71-'Step 1'!S71</f>
        <v>0.10000000000000009</v>
      </c>
      <c r="R71">
        <f>'Step 1'!W71-'Step 1'!V71</f>
        <v>32.647329507781699</v>
      </c>
      <c r="S71">
        <f>'Step 1'!X71-'Step 1'!W71</f>
        <v>-0.7152731141135007</v>
      </c>
      <c r="T71">
        <f>'Step 1'!Y71-'Step 1'!X71</f>
        <v>-8.5107485808803958</v>
      </c>
      <c r="U71">
        <f>'Step 1'!Z71-'Step 1'!Y71</f>
        <v>0.82045954360369677</v>
      </c>
      <c r="V71">
        <f>'Step 1'!AA71-'Step 1'!Z71</f>
        <v>-5.9864058063941954</v>
      </c>
      <c r="W71">
        <f>'Step 1'!AB71-'Step 1'!AA71</f>
        <v>5.032217794701296</v>
      </c>
      <c r="X71">
        <f>'Step 1'!AC71-'Step 1'!AB71</f>
        <v>-1.562777447596801</v>
      </c>
      <c r="Y71">
        <f>'Step 1'!AD71-'Step 1'!AC71</f>
        <v>1.6183266344778033</v>
      </c>
    </row>
    <row r="72" spans="1:25" x14ac:dyDescent="0.45">
      <c r="A72" s="6" t="s">
        <v>131</v>
      </c>
      <c r="B72">
        <f>'Step 1'!C72-'Step 1'!B72</f>
        <v>-1.4000000000000004</v>
      </c>
      <c r="C72">
        <f>'Step 1'!D72-'Step 1'!C72</f>
        <v>-0.19999999999999929</v>
      </c>
      <c r="D72">
        <f>'Step 1'!E72-'Step 1'!D72</f>
        <v>0.40000000000000036</v>
      </c>
      <c r="E72">
        <f>'Step 1'!F72-'Step 1'!E72</f>
        <v>0.29999999999999893</v>
      </c>
      <c r="F72">
        <f>'Step 1'!G72-'Step 1'!F72</f>
        <v>9.9999999999999645E-2</v>
      </c>
      <c r="G72">
        <f>'Step 1'!H72-'Step 1'!G72</f>
        <v>2.9000000000000004</v>
      </c>
      <c r="H72">
        <f>'Step 1'!I72-'Step 1'!H72</f>
        <v>-9.9999999999999645E-2</v>
      </c>
      <c r="I72">
        <f>'Step 1'!J72-'Step 1'!I72</f>
        <v>-0.30000000000000071</v>
      </c>
      <c r="J72">
        <f>'Step 1'!M72-'Step 1'!L72</f>
        <v>0</v>
      </c>
      <c r="K72">
        <f>'Step 1'!N72-'Step 1'!M72</f>
        <v>0.20000000000000018</v>
      </c>
      <c r="L72">
        <f>'Step 1'!O72-'Step 1'!N72</f>
        <v>-0.10000000000000053</v>
      </c>
      <c r="M72">
        <f>'Step 1'!P72-'Step 1'!O72</f>
        <v>-0.39999999999999947</v>
      </c>
      <c r="N72">
        <f>'Step 1'!Q72-'Step 1'!P72</f>
        <v>9.9999999999999645E-2</v>
      </c>
      <c r="O72">
        <f>'Step 1'!R72-'Step 1'!Q72</f>
        <v>-0.39999999999999991</v>
      </c>
      <c r="P72">
        <f>'Step 1'!S72-'Step 1'!R72</f>
        <v>0.10000000000000009</v>
      </c>
      <c r="Q72">
        <f>'Step 1'!T72-'Step 1'!S72</f>
        <v>-0.70000000000000018</v>
      </c>
      <c r="R72">
        <f>'Step 1'!W72-'Step 1'!V72</f>
        <v>-0.57505886894449887</v>
      </c>
      <c r="S72">
        <f>'Step 1'!X72-'Step 1'!W72</f>
        <v>-0.58385993059130215</v>
      </c>
      <c r="T72">
        <f>'Step 1'!Y72-'Step 1'!X72</f>
        <v>-1.1877624936323983</v>
      </c>
      <c r="U72">
        <f>'Step 1'!Z72-'Step 1'!Y72</f>
        <v>0.16058939053190002</v>
      </c>
      <c r="V72">
        <f>'Step 1'!AA72-'Step 1'!Z72</f>
        <v>-1.1305746085833022</v>
      </c>
      <c r="W72">
        <f>'Step 1'!AB72-'Step 1'!AA72</f>
        <v>9.3200469626502525E-2</v>
      </c>
      <c r="X72">
        <f>'Step 1'!AC72-'Step 1'!AB72</f>
        <v>-0.23717596508330274</v>
      </c>
      <c r="Y72">
        <f>'Step 1'!AD72-'Step 1'!AC72</f>
        <v>0.3276359377713014</v>
      </c>
    </row>
    <row r="73" spans="1:25" x14ac:dyDescent="0.45">
      <c r="A73" s="6" t="s">
        <v>61</v>
      </c>
      <c r="B73">
        <f>'Step 1'!C73-'Step 1'!B73</f>
        <v>2.2999999999999972</v>
      </c>
      <c r="C73">
        <f>'Step 1'!D73-'Step 1'!C73</f>
        <v>1</v>
      </c>
      <c r="D73">
        <f>'Step 1'!E73-'Step 1'!D73</f>
        <v>-2.2999999999999972</v>
      </c>
      <c r="E73">
        <f>'Step 1'!F73-'Step 1'!E73</f>
        <v>3.3999999999999986</v>
      </c>
      <c r="F73">
        <f>'Step 1'!G73-'Step 1'!F73</f>
        <v>1.6999999999999993</v>
      </c>
      <c r="G73">
        <f>'Step 1'!H73-'Step 1'!G73</f>
        <v>0.69999999999999929</v>
      </c>
      <c r="H73">
        <f>'Step 1'!I73-'Step 1'!H73</f>
        <v>5.4000000000000021</v>
      </c>
      <c r="I73">
        <f>'Step 1'!J73-'Step 1'!I73</f>
        <v>-6.9000000000000021</v>
      </c>
      <c r="J73">
        <f>'Step 1'!M73-'Step 1'!L73</f>
        <v>-0.10000000000000009</v>
      </c>
      <c r="K73">
        <f>'Step 1'!N73-'Step 1'!M73</f>
        <v>-0.19999999999999996</v>
      </c>
      <c r="L73">
        <f>'Step 1'!O73-'Step 1'!N73</f>
        <v>0</v>
      </c>
      <c r="M73">
        <f>'Step 1'!P73-'Step 1'!O73</f>
        <v>0.19999999999999996</v>
      </c>
      <c r="N73">
        <f>'Step 1'!Q73-'Step 1'!P73</f>
        <v>-9.9999999999999978E-2</v>
      </c>
      <c r="O73">
        <f>'Step 1'!R73-'Step 1'!Q73</f>
        <v>0</v>
      </c>
      <c r="P73">
        <f>'Step 1'!S73-'Step 1'!R73</f>
        <v>-9.9999999999999978E-2</v>
      </c>
      <c r="Q73">
        <f>'Step 1'!T73-'Step 1'!S73</f>
        <v>9.9999999999999978E-2</v>
      </c>
      <c r="R73">
        <f>'Step 1'!W73-'Step 1'!V73</f>
        <v>0</v>
      </c>
      <c r="S73">
        <f>'Step 1'!X73-'Step 1'!W73</f>
        <v>0</v>
      </c>
      <c r="T73">
        <f>'Step 1'!Y73-'Step 1'!X73</f>
        <v>0</v>
      </c>
      <c r="U73">
        <f>'Step 1'!Z73-'Step 1'!Y73</f>
        <v>0</v>
      </c>
      <c r="V73">
        <f>'Step 1'!AA73-'Step 1'!Z73</f>
        <v>0</v>
      </c>
      <c r="W73">
        <f>'Step 1'!AB73-'Step 1'!AA73</f>
        <v>0</v>
      </c>
      <c r="X73">
        <f>'Step 1'!AC73-'Step 1'!AB73</f>
        <v>0</v>
      </c>
      <c r="Y73">
        <f>'Step 1'!AD73-'Step 1'!AC73</f>
        <v>14.568642179859101</v>
      </c>
    </row>
    <row r="74" spans="1:25" x14ac:dyDescent="0.45">
      <c r="A74" s="6" t="s">
        <v>39</v>
      </c>
      <c r="B74">
        <f>'Step 1'!C74-'Step 1'!B74</f>
        <v>0.70000000000000107</v>
      </c>
      <c r="C74" t="e">
        <f>'Step 1'!D74-'Step 1'!C74</f>
        <v>#N/A</v>
      </c>
      <c r="D74" t="e">
        <f>'Step 1'!E74-'Step 1'!D74</f>
        <v>#N/A</v>
      </c>
      <c r="E74" t="e">
        <f>'Step 1'!F74-'Step 1'!E74</f>
        <v>#N/A</v>
      </c>
      <c r="F74" t="e">
        <f>'Step 1'!G74-'Step 1'!F74</f>
        <v>#N/A</v>
      </c>
      <c r="G74">
        <f>'Step 1'!H74-'Step 1'!G74</f>
        <v>-9.9999999999997868E-2</v>
      </c>
      <c r="H74">
        <f>'Step 1'!I74-'Step 1'!H74</f>
        <v>0.39999999999999858</v>
      </c>
      <c r="I74">
        <f>'Step 1'!J74-'Step 1'!I74</f>
        <v>-4.5</v>
      </c>
      <c r="J74">
        <f>'Step 1'!M74-'Step 1'!L74</f>
        <v>0</v>
      </c>
      <c r="K74" t="e">
        <f>'Step 1'!N74-'Step 1'!M74</f>
        <v>#N/A</v>
      </c>
      <c r="L74" t="e">
        <f>'Step 1'!O74-'Step 1'!N74</f>
        <v>#N/A</v>
      </c>
      <c r="M74" t="e">
        <f>'Step 1'!P74-'Step 1'!O74</f>
        <v>#N/A</v>
      </c>
      <c r="N74" t="e">
        <f>'Step 1'!Q74-'Step 1'!P74</f>
        <v>#N/A</v>
      </c>
      <c r="O74">
        <f>'Step 1'!R74-'Step 1'!Q74</f>
        <v>0</v>
      </c>
      <c r="P74">
        <f>'Step 1'!S74-'Step 1'!R74</f>
        <v>0</v>
      </c>
      <c r="Q74">
        <f>'Step 1'!T74-'Step 1'!S74</f>
        <v>0</v>
      </c>
      <c r="R74">
        <f>'Step 1'!W74-'Step 1'!V74</f>
        <v>0</v>
      </c>
      <c r="S74">
        <f>'Step 1'!X74-'Step 1'!W74</f>
        <v>0</v>
      </c>
      <c r="T74">
        <f>'Step 1'!Y74-'Step 1'!X74</f>
        <v>0</v>
      </c>
      <c r="U74">
        <f>'Step 1'!Z74-'Step 1'!Y74</f>
        <v>9.4826534235179096</v>
      </c>
      <c r="V74">
        <f>'Step 1'!AA74-'Step 1'!Z74</f>
        <v>0.59857001941828969</v>
      </c>
      <c r="W74">
        <f>'Step 1'!AB74-'Step 1'!AA74</f>
        <v>0.78308475152780055</v>
      </c>
      <c r="X74">
        <f>'Step 1'!AC74-'Step 1'!AB74</f>
        <v>0.86416911737999946</v>
      </c>
      <c r="Y74">
        <f>'Step 1'!AD74-'Step 1'!AC74</f>
        <v>0.36264697665080092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FB4B-4B3A-4725-BBE4-1BD70ABE145F}">
  <sheetPr>
    <tabColor rgb="FFFFC000"/>
  </sheetPr>
  <dimension ref="A1:P577"/>
  <sheetViews>
    <sheetView topLeftCell="A554" workbookViewId="0">
      <selection sqref="A1:G577"/>
    </sheetView>
  </sheetViews>
  <sheetFormatPr defaultRowHeight="14.25" x14ac:dyDescent="0.45"/>
  <cols>
    <col min="5" max="5" width="22.19921875" customWidth="1"/>
    <col min="6" max="6" width="13.33203125" customWidth="1"/>
    <col min="7" max="7" width="21.33203125" customWidth="1"/>
    <col min="14" max="14" width="13.53125" customWidth="1"/>
  </cols>
  <sheetData>
    <row r="1" spans="1:16" ht="26.25" x14ac:dyDescent="0.45">
      <c r="A1" t="s">
        <v>630</v>
      </c>
      <c r="B1" t="s">
        <v>631</v>
      </c>
      <c r="C1" t="s">
        <v>1</v>
      </c>
      <c r="D1" t="s">
        <v>629</v>
      </c>
      <c r="E1" s="4" t="s">
        <v>5</v>
      </c>
      <c r="F1" s="4" t="s">
        <v>8</v>
      </c>
      <c r="G1" s="4" t="s">
        <v>628</v>
      </c>
    </row>
    <row r="2" spans="1:16" x14ac:dyDescent="0.45">
      <c r="A2">
        <v>1</v>
      </c>
      <c r="B2">
        <v>2016</v>
      </c>
      <c r="C2" t="str">
        <f>VLOOKUP(A2,$M$4:$N$75,2,FALSE)</f>
        <v>Albania</v>
      </c>
      <c r="D2">
        <f>B2</f>
        <v>2016</v>
      </c>
      <c r="E2">
        <f>VLOOKUP($C2,'Step 2'!$A$3:$I$74,MATCH(Diffs!$D2,'Step 2'!$A$2:$I$2,0),FALSE)</f>
        <v>-1.3000000000000007</v>
      </c>
      <c r="F2">
        <f>VLOOKUP($C2,'Step 2'!$A$3:$Q$74,MATCH(Diffs!$D2,'Step 2'!$A$2:$I$2,0)+8,FALSE)</f>
        <v>0</v>
      </c>
      <c r="G2">
        <f>VLOOKUP($C2,'Step 2'!$A$3:$Y$74,MATCH(Diffs!$D2,'Step 2'!$A$2:$I$2,0)+16,FALSE)</f>
        <v>-0.72185006139920205</v>
      </c>
    </row>
    <row r="3" spans="1:16" x14ac:dyDescent="0.45">
      <c r="A3">
        <v>1</v>
      </c>
      <c r="B3">
        <v>2017</v>
      </c>
      <c r="C3" t="str">
        <f t="shared" ref="C3:C66" si="0">VLOOKUP(A3,$M$4:$N$75,2,FALSE)</f>
        <v>Albania</v>
      </c>
      <c r="D3">
        <f t="shared" ref="D3:D66" si="1">B3</f>
        <v>2017</v>
      </c>
      <c r="E3">
        <f>VLOOKUP($C3,'Step 2'!$A$3:$I$74,MATCH(Diffs!$D3,'Step 2'!$A$2:$I$2,0),FALSE)</f>
        <v>0.30000000000000071</v>
      </c>
      <c r="F3">
        <f>VLOOKUP($C3,'Step 2'!$A$3:$Q$74,MATCH(Diffs!$D3,'Step 2'!$A$2:$I$2,0)+8,FALSE)</f>
        <v>-0.10000000000000009</v>
      </c>
      <c r="G3">
        <f>VLOOKUP($C3,'Step 2'!$A$3:$Y$74,MATCH(Diffs!$D3,'Step 2'!$A$2:$I$2,0)+16,FALSE)</f>
        <v>0.72349763471250128</v>
      </c>
    </row>
    <row r="4" spans="1:16" x14ac:dyDescent="0.45">
      <c r="A4">
        <v>1</v>
      </c>
      <c r="B4">
        <v>2018</v>
      </c>
      <c r="C4" t="str">
        <f t="shared" si="0"/>
        <v>Albania</v>
      </c>
      <c r="D4">
        <f t="shared" si="1"/>
        <v>2018</v>
      </c>
      <c r="E4">
        <f>VLOOKUP($C4,'Step 2'!$A$3:$I$74,MATCH(Diffs!$D4,'Step 2'!$A$2:$I$2,0),FALSE)</f>
        <v>1.9000000000000021</v>
      </c>
      <c r="F4">
        <f>VLOOKUP($C4,'Step 2'!$A$3:$Q$74,MATCH(Diffs!$D4,'Step 2'!$A$2:$I$2,0)+8,FALSE)</f>
        <v>0.10000000000000009</v>
      </c>
      <c r="G4">
        <f>VLOOKUP($C4,'Step 2'!$A$3:$Y$74,MATCH(Diffs!$D4,'Step 2'!$A$2:$I$2,0)+16,FALSE)</f>
        <v>1.6417187540555993</v>
      </c>
      <c r="M4">
        <v>1</v>
      </c>
      <c r="N4" s="9" t="s">
        <v>52</v>
      </c>
      <c r="P4" s="14">
        <v>2016</v>
      </c>
    </row>
    <row r="5" spans="1:16" x14ac:dyDescent="0.45">
      <c r="A5">
        <v>1</v>
      </c>
      <c r="B5">
        <v>2019</v>
      </c>
      <c r="C5" t="str">
        <f t="shared" si="0"/>
        <v>Albania</v>
      </c>
      <c r="D5">
        <f t="shared" si="1"/>
        <v>2019</v>
      </c>
      <c r="E5">
        <f>VLOOKUP($C5,'Step 2'!$A$3:$I$74,MATCH(Diffs!$D5,'Step 2'!$A$2:$I$2,0),FALSE)</f>
        <v>-3.7000000000000028</v>
      </c>
      <c r="F5">
        <f>VLOOKUP($C5,'Step 2'!$A$3:$Q$74,MATCH(Diffs!$D5,'Step 2'!$A$2:$I$2,0)+8,FALSE)</f>
        <v>0</v>
      </c>
      <c r="G5">
        <f>VLOOKUP($C5,'Step 2'!$A$3:$Y$74,MATCH(Diffs!$D5,'Step 2'!$A$2:$I$2,0)+16,FALSE)</f>
        <v>0.80956859435550044</v>
      </c>
      <c r="M5">
        <v>2</v>
      </c>
      <c r="N5" s="6" t="s">
        <v>57</v>
      </c>
      <c r="P5" s="14">
        <v>2017</v>
      </c>
    </row>
    <row r="6" spans="1:16" x14ac:dyDescent="0.45">
      <c r="A6">
        <v>1</v>
      </c>
      <c r="B6">
        <v>2020</v>
      </c>
      <c r="C6" t="str">
        <f t="shared" si="0"/>
        <v>Albania</v>
      </c>
      <c r="D6">
        <f t="shared" si="1"/>
        <v>2020</v>
      </c>
      <c r="E6">
        <f>VLOOKUP($C6,'Step 2'!$A$3:$I$74,MATCH(Diffs!$D6,'Step 2'!$A$2:$I$2,0),FALSE)</f>
        <v>0.40000000000000213</v>
      </c>
      <c r="F6">
        <f>VLOOKUP($C6,'Step 2'!$A$3:$Q$74,MATCH(Diffs!$D6,'Step 2'!$A$2:$I$2,0)+8,FALSE)</f>
        <v>0</v>
      </c>
      <c r="G6">
        <f>VLOOKUP($C6,'Step 2'!$A$3:$Y$74,MATCH(Diffs!$D6,'Step 2'!$A$2:$I$2,0)+16,FALSE)</f>
        <v>0.52476603180799941</v>
      </c>
      <c r="M6">
        <v>3</v>
      </c>
      <c r="N6" s="9" t="s">
        <v>54</v>
      </c>
      <c r="P6" s="14">
        <v>2018</v>
      </c>
    </row>
    <row r="7" spans="1:16" x14ac:dyDescent="0.45">
      <c r="A7">
        <v>1</v>
      </c>
      <c r="B7">
        <v>2021</v>
      </c>
      <c r="C7" t="str">
        <f t="shared" si="0"/>
        <v>Albania</v>
      </c>
      <c r="D7">
        <f t="shared" si="1"/>
        <v>2021</v>
      </c>
      <c r="E7">
        <f>VLOOKUP($C7,'Step 2'!$A$3:$I$74,MATCH(Diffs!$D7,'Step 2'!$A$2:$I$2,0),FALSE)</f>
        <v>-0.60000000000000142</v>
      </c>
      <c r="F7">
        <f>VLOOKUP($C7,'Step 2'!$A$3:$Q$74,MATCH(Diffs!$D7,'Step 2'!$A$2:$I$2,0)+8,FALSE)</f>
        <v>9.9999999999999978E-2</v>
      </c>
      <c r="G7">
        <f>VLOOKUP($C7,'Step 2'!$A$3:$Y$74,MATCH(Diffs!$D7,'Step 2'!$A$2:$I$2,0)+16,FALSE)</f>
        <v>0.31028091192300167</v>
      </c>
      <c r="M7">
        <v>4</v>
      </c>
      <c r="N7" s="9" t="s">
        <v>98</v>
      </c>
      <c r="P7" s="14">
        <v>2019</v>
      </c>
    </row>
    <row r="8" spans="1:16" x14ac:dyDescent="0.45">
      <c r="A8">
        <v>1</v>
      </c>
      <c r="B8">
        <v>2022</v>
      </c>
      <c r="C8" t="str">
        <f t="shared" si="0"/>
        <v>Albania</v>
      </c>
      <c r="D8">
        <f t="shared" si="1"/>
        <v>2022</v>
      </c>
      <c r="E8">
        <f>VLOOKUP($C8,'Step 2'!$A$3:$I$74,MATCH(Diffs!$D8,'Step 2'!$A$2:$I$2,0),FALSE)</f>
        <v>1.5</v>
      </c>
      <c r="F8">
        <f>VLOOKUP($C8,'Step 2'!$A$3:$Q$74,MATCH(Diffs!$D8,'Step 2'!$A$2:$I$2,0)+8,FALSE)</f>
        <v>0</v>
      </c>
      <c r="G8">
        <f>VLOOKUP($C8,'Step 2'!$A$3:$Y$74,MATCH(Diffs!$D8,'Step 2'!$A$2:$I$2,0)+16,FALSE)</f>
        <v>0.57213929638799854</v>
      </c>
      <c r="M8">
        <v>5</v>
      </c>
      <c r="N8" s="9" t="s">
        <v>80</v>
      </c>
      <c r="P8" s="14">
        <v>2020</v>
      </c>
    </row>
    <row r="9" spans="1:16" x14ac:dyDescent="0.45">
      <c r="A9">
        <v>1</v>
      </c>
      <c r="B9">
        <v>2023</v>
      </c>
      <c r="C9" t="str">
        <f t="shared" si="0"/>
        <v>Albania</v>
      </c>
      <c r="D9">
        <f t="shared" si="1"/>
        <v>2023</v>
      </c>
      <c r="E9">
        <f>VLOOKUP($C9,'Step 2'!$A$3:$I$74,MATCH(Diffs!$D9,'Step 2'!$A$2:$I$2,0),FALSE)</f>
        <v>-1.5999999999999979</v>
      </c>
      <c r="F9">
        <f>VLOOKUP($C9,'Step 2'!$A$3:$Q$74,MATCH(Diffs!$D9,'Step 2'!$A$2:$I$2,0)+8,FALSE)</f>
        <v>-9.9999999999999978E-2</v>
      </c>
      <c r="G9">
        <f>VLOOKUP($C9,'Step 2'!$A$3:$Y$74,MATCH(Diffs!$D9,'Step 2'!$A$2:$I$2,0)+16,FALSE)</f>
        <v>2.1584299746711011</v>
      </c>
      <c r="M9">
        <v>6</v>
      </c>
      <c r="N9" s="9" t="s">
        <v>34</v>
      </c>
      <c r="P9" s="14">
        <v>2021</v>
      </c>
    </row>
    <row r="10" spans="1:16" x14ac:dyDescent="0.45">
      <c r="A10">
        <f>A2+1</f>
        <v>2</v>
      </c>
      <c r="B10">
        <f>B2</f>
        <v>2016</v>
      </c>
      <c r="C10" t="str">
        <f t="shared" si="0"/>
        <v>Argentina</v>
      </c>
      <c r="D10">
        <f t="shared" si="1"/>
        <v>2016</v>
      </c>
      <c r="E10">
        <f>VLOOKUP($C10,'Step 2'!$A$3:$I$74,MATCH(Diffs!$D10,'Step 2'!$A$2:$I$2,0),FALSE)</f>
        <v>-0.60000000000000142</v>
      </c>
      <c r="F10">
        <f>VLOOKUP($C10,'Step 2'!$A$3:$Q$74,MATCH(Diffs!$D10,'Step 2'!$A$2:$I$2,0)+8,FALSE)</f>
        <v>0</v>
      </c>
      <c r="G10">
        <f>VLOOKUP($C10,'Step 2'!$A$3:$Y$74,MATCH(Diffs!$D10,'Step 2'!$A$2:$I$2,0)+16,FALSE)</f>
        <v>-2.071619179913986E-2</v>
      </c>
      <c r="M10">
        <v>7</v>
      </c>
      <c r="N10" s="9" t="s">
        <v>70</v>
      </c>
      <c r="P10" s="14">
        <v>2022</v>
      </c>
    </row>
    <row r="11" spans="1:16" x14ac:dyDescent="0.45">
      <c r="A11">
        <f t="shared" ref="A11:A74" si="2">A3+1</f>
        <v>2</v>
      </c>
      <c r="B11">
        <f t="shared" ref="B11:B74" si="3">B3</f>
        <v>2017</v>
      </c>
      <c r="C11" t="str">
        <f t="shared" si="0"/>
        <v>Argentina</v>
      </c>
      <c r="D11">
        <f t="shared" si="1"/>
        <v>2017</v>
      </c>
      <c r="E11">
        <f>VLOOKUP($C11,'Step 2'!$A$3:$I$74,MATCH(Diffs!$D11,'Step 2'!$A$2:$I$2,0),FALSE)</f>
        <v>-1.1999999999999993</v>
      </c>
      <c r="F11">
        <f>VLOOKUP($C11,'Step 2'!$A$3:$Q$74,MATCH(Diffs!$D11,'Step 2'!$A$2:$I$2,0)+8,FALSE)</f>
        <v>-0.10000000000000003</v>
      </c>
      <c r="G11">
        <f>VLOOKUP($C11,'Step 2'!$A$3:$Y$74,MATCH(Diffs!$D11,'Step 2'!$A$2:$I$2,0)+16,FALSE)</f>
        <v>2.7493207551356904</v>
      </c>
      <c r="M11">
        <v>8</v>
      </c>
      <c r="N11" s="6" t="s">
        <v>31</v>
      </c>
      <c r="P11" s="14">
        <v>2023</v>
      </c>
    </row>
    <row r="12" spans="1:16" x14ac:dyDescent="0.45">
      <c r="A12">
        <f t="shared" si="2"/>
        <v>2</v>
      </c>
      <c r="B12">
        <f t="shared" si="3"/>
        <v>2018</v>
      </c>
      <c r="C12" t="str">
        <f t="shared" si="0"/>
        <v>Argentina</v>
      </c>
      <c r="D12">
        <f t="shared" si="1"/>
        <v>2018</v>
      </c>
      <c r="E12">
        <f>VLOOKUP($C12,'Step 2'!$A$3:$I$74,MATCH(Diffs!$D12,'Step 2'!$A$2:$I$2,0),FALSE)</f>
        <v>-2.6999999999999993</v>
      </c>
      <c r="F12">
        <f>VLOOKUP($C12,'Step 2'!$A$3:$Q$74,MATCH(Diffs!$D12,'Step 2'!$A$2:$I$2,0)+8,FALSE)</f>
        <v>0</v>
      </c>
      <c r="G12">
        <f>VLOOKUP($C12,'Step 2'!$A$3:$Y$74,MATCH(Diffs!$D12,'Step 2'!$A$2:$I$2,0)+16,FALSE)</f>
        <v>3.95920850685616</v>
      </c>
      <c r="M12">
        <v>9</v>
      </c>
      <c r="N12" s="6" t="s">
        <v>113</v>
      </c>
    </row>
    <row r="13" spans="1:16" x14ac:dyDescent="0.45">
      <c r="A13">
        <f t="shared" si="2"/>
        <v>2</v>
      </c>
      <c r="B13">
        <f t="shared" si="3"/>
        <v>2019</v>
      </c>
      <c r="C13" t="str">
        <f t="shared" si="0"/>
        <v>Argentina</v>
      </c>
      <c r="D13">
        <f t="shared" si="1"/>
        <v>2019</v>
      </c>
      <c r="E13">
        <f>VLOOKUP($C13,'Step 2'!$A$3:$I$74,MATCH(Diffs!$D13,'Step 2'!$A$2:$I$2,0),FALSE)</f>
        <v>15.099999999999998</v>
      </c>
      <c r="F13">
        <f>VLOOKUP($C13,'Step 2'!$A$3:$Q$74,MATCH(Diffs!$D13,'Step 2'!$A$2:$I$2,0)+8,FALSE)</f>
        <v>-9.9999999999999978E-2</v>
      </c>
      <c r="G13">
        <f>VLOOKUP($C13,'Step 2'!$A$3:$Y$74,MATCH(Diffs!$D13,'Step 2'!$A$2:$I$2,0)+16,FALSE)</f>
        <v>1.6343465433310094</v>
      </c>
      <c r="M13">
        <v>10</v>
      </c>
      <c r="N13" s="6" t="s">
        <v>65</v>
      </c>
    </row>
    <row r="14" spans="1:16" x14ac:dyDescent="0.45">
      <c r="A14">
        <f t="shared" si="2"/>
        <v>2</v>
      </c>
      <c r="B14">
        <f t="shared" si="3"/>
        <v>2020</v>
      </c>
      <c r="C14" t="str">
        <f t="shared" si="0"/>
        <v>Argentina</v>
      </c>
      <c r="D14">
        <f t="shared" si="1"/>
        <v>2020</v>
      </c>
      <c r="E14">
        <f>VLOOKUP($C14,'Step 2'!$A$3:$I$74,MATCH(Diffs!$D14,'Step 2'!$A$2:$I$2,0),FALSE)</f>
        <v>13</v>
      </c>
      <c r="F14">
        <f>VLOOKUP($C14,'Step 2'!$A$3:$Q$74,MATCH(Diffs!$D14,'Step 2'!$A$2:$I$2,0)+8,FALSE)</f>
        <v>-0.1</v>
      </c>
      <c r="G14">
        <f>VLOOKUP($C14,'Step 2'!$A$3:$Y$74,MATCH(Diffs!$D14,'Step 2'!$A$2:$I$2,0)+16,FALSE)</f>
        <v>-0.43372411670589983</v>
      </c>
      <c r="M14">
        <v>11</v>
      </c>
      <c r="N14" s="9" t="s">
        <v>38</v>
      </c>
    </row>
    <row r="15" spans="1:16" x14ac:dyDescent="0.45">
      <c r="A15">
        <f t="shared" si="2"/>
        <v>2</v>
      </c>
      <c r="B15">
        <f t="shared" si="3"/>
        <v>2021</v>
      </c>
      <c r="C15" t="str">
        <f t="shared" si="0"/>
        <v>Argentina</v>
      </c>
      <c r="D15">
        <f t="shared" si="1"/>
        <v>2021</v>
      </c>
      <c r="E15">
        <f>VLOOKUP($C15,'Step 2'!$A$3:$I$74,MATCH(Diffs!$D15,'Step 2'!$A$2:$I$2,0),FALSE)</f>
        <v>-6.8999999999999986</v>
      </c>
      <c r="F15">
        <f>VLOOKUP($C15,'Step 2'!$A$3:$Q$74,MATCH(Diffs!$D15,'Step 2'!$A$2:$I$2,0)+8,FALSE)</f>
        <v>0</v>
      </c>
      <c r="G15">
        <f>VLOOKUP($C15,'Step 2'!$A$3:$Y$74,MATCH(Diffs!$D15,'Step 2'!$A$2:$I$2,0)+16,FALSE)</f>
        <v>-0.16524461795659917</v>
      </c>
      <c r="M15">
        <v>12</v>
      </c>
      <c r="N15" s="9" t="s">
        <v>88</v>
      </c>
    </row>
    <row r="16" spans="1:16" x14ac:dyDescent="0.45">
      <c r="A16">
        <f t="shared" si="2"/>
        <v>2</v>
      </c>
      <c r="B16">
        <f t="shared" si="3"/>
        <v>2022</v>
      </c>
      <c r="C16" t="str">
        <f t="shared" si="0"/>
        <v>Argentina</v>
      </c>
      <c r="D16">
        <f t="shared" si="1"/>
        <v>2022</v>
      </c>
      <c r="E16">
        <f>VLOOKUP($C16,'Step 2'!$A$3:$I$74,MATCH(Diffs!$D16,'Step 2'!$A$2:$I$2,0),FALSE)</f>
        <v>0.60000000000000142</v>
      </c>
      <c r="F16">
        <f>VLOOKUP($C16,'Step 2'!$A$3:$Q$74,MATCH(Diffs!$D16,'Step 2'!$A$2:$I$2,0)+8,FALSE)</f>
        <v>0</v>
      </c>
      <c r="G16">
        <f>VLOOKUP($C16,'Step 2'!$A$3:$Y$74,MATCH(Diffs!$D16,'Step 2'!$A$2:$I$2,0)+16,FALSE)</f>
        <v>0.29447603004789968</v>
      </c>
      <c r="M16">
        <v>13</v>
      </c>
      <c r="N16" s="9" t="s">
        <v>118</v>
      </c>
    </row>
    <row r="17" spans="1:14" x14ac:dyDescent="0.45">
      <c r="A17">
        <f t="shared" si="2"/>
        <v>2</v>
      </c>
      <c r="B17">
        <f t="shared" si="3"/>
        <v>2023</v>
      </c>
      <c r="C17" t="str">
        <f t="shared" si="0"/>
        <v>Argentina</v>
      </c>
      <c r="D17">
        <f t="shared" si="1"/>
        <v>2023</v>
      </c>
      <c r="E17">
        <f>VLOOKUP($C17,'Step 2'!$A$3:$I$74,MATCH(Diffs!$D17,'Step 2'!$A$2:$I$2,0),FALSE)</f>
        <v>-4.5</v>
      </c>
      <c r="F17">
        <f>VLOOKUP($C17,'Step 2'!$A$3:$Q$74,MATCH(Diffs!$D17,'Step 2'!$A$2:$I$2,0)+8,FALSE)</f>
        <v>0</v>
      </c>
      <c r="G17">
        <f>VLOOKUP($C17,'Step 2'!$A$3:$Y$74,MATCH(Diffs!$D17,'Step 2'!$A$2:$I$2,0)+16,FALSE)</f>
        <v>-0.53952565212590109</v>
      </c>
      <c r="M17">
        <v>14</v>
      </c>
      <c r="N17" s="9" t="s">
        <v>22</v>
      </c>
    </row>
    <row r="18" spans="1:14" x14ac:dyDescent="0.45">
      <c r="A18">
        <f t="shared" si="2"/>
        <v>3</v>
      </c>
      <c r="B18">
        <f t="shared" si="3"/>
        <v>2016</v>
      </c>
      <c r="C18" t="str">
        <f t="shared" si="0"/>
        <v>Armenia</v>
      </c>
      <c r="D18">
        <f t="shared" si="1"/>
        <v>2016</v>
      </c>
      <c r="E18">
        <f>VLOOKUP($C18,'Step 2'!$A$3:$I$74,MATCH(Diffs!$D18,'Step 2'!$A$2:$I$2,0),FALSE)</f>
        <v>1.7999999999999989</v>
      </c>
      <c r="F18">
        <f>VLOOKUP($C18,'Step 2'!$A$3:$Q$74,MATCH(Diffs!$D18,'Step 2'!$A$2:$I$2,0)+8,FALSE)</f>
        <v>-0.2</v>
      </c>
      <c r="G18">
        <f>VLOOKUP($C18,'Step 2'!$A$3:$Y$74,MATCH(Diffs!$D18,'Step 2'!$A$2:$I$2,0)+16,FALSE)</f>
        <v>-0.95650386071371951</v>
      </c>
      <c r="M18">
        <v>15</v>
      </c>
      <c r="N18" s="9" t="s">
        <v>106</v>
      </c>
    </row>
    <row r="19" spans="1:14" x14ac:dyDescent="0.45">
      <c r="A19">
        <f t="shared" si="2"/>
        <v>3</v>
      </c>
      <c r="B19">
        <f t="shared" si="3"/>
        <v>2017</v>
      </c>
      <c r="C19" t="str">
        <f t="shared" si="0"/>
        <v>Armenia</v>
      </c>
      <c r="D19">
        <f t="shared" si="1"/>
        <v>2017</v>
      </c>
      <c r="E19">
        <f>VLOOKUP($C19,'Step 2'!$A$3:$I$74,MATCH(Diffs!$D19,'Step 2'!$A$2:$I$2,0),FALSE)</f>
        <v>-1.2999999999999989</v>
      </c>
      <c r="F19">
        <f>VLOOKUP($C19,'Step 2'!$A$3:$Q$74,MATCH(Diffs!$D19,'Step 2'!$A$2:$I$2,0)+8,FALSE)</f>
        <v>0.2</v>
      </c>
      <c r="G19">
        <f>VLOOKUP($C19,'Step 2'!$A$3:$Y$74,MATCH(Diffs!$D19,'Step 2'!$A$2:$I$2,0)+16,FALSE)</f>
        <v>0.19498460390235017</v>
      </c>
      <c r="M19">
        <v>16</v>
      </c>
      <c r="N19" s="6" t="s">
        <v>63</v>
      </c>
    </row>
    <row r="20" spans="1:14" x14ac:dyDescent="0.45">
      <c r="A20">
        <f t="shared" si="2"/>
        <v>3</v>
      </c>
      <c r="B20">
        <f t="shared" si="3"/>
        <v>2018</v>
      </c>
      <c r="C20" t="str">
        <f t="shared" si="0"/>
        <v>Armenia</v>
      </c>
      <c r="D20">
        <f t="shared" si="1"/>
        <v>2018</v>
      </c>
      <c r="E20">
        <f>VLOOKUP($C20,'Step 2'!$A$3:$I$74,MATCH(Diffs!$D20,'Step 2'!$A$2:$I$2,0),FALSE)</f>
        <v>-0.90000000000000036</v>
      </c>
      <c r="F20">
        <f>VLOOKUP($C20,'Step 2'!$A$3:$Q$74,MATCH(Diffs!$D20,'Step 2'!$A$2:$I$2,0)+8,FALSE)</f>
        <v>0</v>
      </c>
      <c r="G20">
        <f>VLOOKUP($C20,'Step 2'!$A$3:$Y$74,MATCH(Diffs!$D20,'Step 2'!$A$2:$I$2,0)+16,FALSE)</f>
        <v>0.48087417699539881</v>
      </c>
      <c r="M20">
        <v>17</v>
      </c>
      <c r="N20" s="6" t="s">
        <v>109</v>
      </c>
    </row>
    <row r="21" spans="1:14" x14ac:dyDescent="0.45">
      <c r="A21">
        <f t="shared" si="2"/>
        <v>3</v>
      </c>
      <c r="B21">
        <f t="shared" si="3"/>
        <v>2019</v>
      </c>
      <c r="C21" t="str">
        <f t="shared" si="0"/>
        <v>Armenia</v>
      </c>
      <c r="D21">
        <f t="shared" si="1"/>
        <v>2019</v>
      </c>
      <c r="E21">
        <f>VLOOKUP($C21,'Step 2'!$A$3:$I$74,MATCH(Diffs!$D21,'Step 2'!$A$2:$I$2,0),FALSE)</f>
        <v>0.69999999999999929</v>
      </c>
      <c r="F21">
        <f>VLOOKUP($C21,'Step 2'!$A$3:$Q$74,MATCH(Diffs!$D21,'Step 2'!$A$2:$I$2,0)+8,FALSE)</f>
        <v>0</v>
      </c>
      <c r="G21">
        <f>VLOOKUP($C21,'Step 2'!$A$3:$Y$74,MATCH(Diffs!$D21,'Step 2'!$A$2:$I$2,0)+16,FALSE)</f>
        <v>1.5901484561333117</v>
      </c>
      <c r="M21">
        <v>18</v>
      </c>
      <c r="N21" s="6" t="s">
        <v>77</v>
      </c>
    </row>
    <row r="22" spans="1:14" x14ac:dyDescent="0.45">
      <c r="A22">
        <f t="shared" si="2"/>
        <v>3</v>
      </c>
      <c r="B22">
        <f t="shared" si="3"/>
        <v>2020</v>
      </c>
      <c r="C22" t="str">
        <f t="shared" si="0"/>
        <v>Armenia</v>
      </c>
      <c r="D22">
        <f t="shared" si="1"/>
        <v>2020</v>
      </c>
      <c r="E22">
        <f>VLOOKUP($C22,'Step 2'!$A$3:$I$74,MATCH(Diffs!$D22,'Step 2'!$A$2:$I$2,0),FALSE)</f>
        <v>1.4000000000000021</v>
      </c>
      <c r="F22">
        <f>VLOOKUP($C22,'Step 2'!$A$3:$Q$74,MATCH(Diffs!$D22,'Step 2'!$A$2:$I$2,0)+8,FALSE)</f>
        <v>0</v>
      </c>
      <c r="G22">
        <f>VLOOKUP($C22,'Step 2'!$A$3:$Y$74,MATCH(Diffs!$D22,'Step 2'!$A$2:$I$2,0)+16,FALSE)</f>
        <v>1.7134391243739699</v>
      </c>
      <c r="M22">
        <v>19</v>
      </c>
      <c r="N22" s="9" t="s">
        <v>124</v>
      </c>
    </row>
    <row r="23" spans="1:14" ht="25.5" x14ac:dyDescent="0.45">
      <c r="A23">
        <f t="shared" si="2"/>
        <v>3</v>
      </c>
      <c r="B23">
        <f t="shared" si="3"/>
        <v>2021</v>
      </c>
      <c r="C23" t="str">
        <f t="shared" si="0"/>
        <v>Armenia</v>
      </c>
      <c r="D23">
        <f t="shared" si="1"/>
        <v>2021</v>
      </c>
      <c r="E23">
        <f>VLOOKUP($C23,'Step 2'!$A$3:$I$74,MATCH(Diffs!$D23,'Step 2'!$A$2:$I$2,0),FALSE)</f>
        <v>2.6999999999999993</v>
      </c>
      <c r="F23">
        <f>VLOOKUP($C23,'Step 2'!$A$3:$Q$74,MATCH(Diffs!$D23,'Step 2'!$A$2:$I$2,0)+8,FALSE)</f>
        <v>-9.9999999999999978E-2</v>
      </c>
      <c r="G23">
        <f>VLOOKUP($C23,'Step 2'!$A$3:$Y$74,MATCH(Diffs!$D23,'Step 2'!$A$2:$I$2,0)+16,FALSE)</f>
        <v>4.1255157759499994</v>
      </c>
      <c r="M23">
        <v>20</v>
      </c>
      <c r="N23" s="6" t="s">
        <v>55</v>
      </c>
    </row>
    <row r="24" spans="1:14" x14ac:dyDescent="0.45">
      <c r="A24">
        <f t="shared" si="2"/>
        <v>3</v>
      </c>
      <c r="B24">
        <f t="shared" si="3"/>
        <v>2022</v>
      </c>
      <c r="C24" t="str">
        <f t="shared" si="0"/>
        <v>Armenia</v>
      </c>
      <c r="D24">
        <f t="shared" si="1"/>
        <v>2022</v>
      </c>
      <c r="E24">
        <f>VLOOKUP($C24,'Step 2'!$A$3:$I$74,MATCH(Diffs!$D24,'Step 2'!$A$2:$I$2,0),FALSE)</f>
        <v>1</v>
      </c>
      <c r="F24">
        <f>VLOOKUP($C24,'Step 2'!$A$3:$Q$74,MATCH(Diffs!$D24,'Step 2'!$A$2:$I$2,0)+8,FALSE)</f>
        <v>9.9999999999999978E-2</v>
      </c>
      <c r="G24">
        <f>VLOOKUP($C24,'Step 2'!$A$3:$Y$74,MATCH(Diffs!$D24,'Step 2'!$A$2:$I$2,0)+16,FALSE)</f>
        <v>1.6916473568393009</v>
      </c>
      <c r="M24">
        <v>21</v>
      </c>
      <c r="N24" s="6" t="s">
        <v>59</v>
      </c>
    </row>
    <row r="25" spans="1:14" x14ac:dyDescent="0.45">
      <c r="A25">
        <f t="shared" si="2"/>
        <v>3</v>
      </c>
      <c r="B25">
        <f t="shared" si="3"/>
        <v>2023</v>
      </c>
      <c r="C25" t="str">
        <f t="shared" si="0"/>
        <v>Armenia</v>
      </c>
      <c r="D25">
        <f t="shared" si="1"/>
        <v>2023</v>
      </c>
      <c r="E25">
        <f>VLOOKUP($C25,'Step 2'!$A$3:$I$74,MATCH(Diffs!$D25,'Step 2'!$A$2:$I$2,0),FALSE)</f>
        <v>-9</v>
      </c>
      <c r="F25">
        <f>VLOOKUP($C25,'Step 2'!$A$3:$Q$74,MATCH(Diffs!$D25,'Step 2'!$A$2:$I$2,0)+8,FALSE)</f>
        <v>-9.9999999999999978E-2</v>
      </c>
      <c r="G25">
        <f>VLOOKUP($C25,'Step 2'!$A$3:$Y$74,MATCH(Diffs!$D25,'Step 2'!$A$2:$I$2,0)+16,FALSE)</f>
        <v>1.2261557609346987</v>
      </c>
      <c r="M25">
        <v>22</v>
      </c>
      <c r="N25" s="6" t="s">
        <v>67</v>
      </c>
    </row>
    <row r="26" spans="1:14" x14ac:dyDescent="0.45">
      <c r="A26">
        <f t="shared" si="2"/>
        <v>4</v>
      </c>
      <c r="B26">
        <f t="shared" si="3"/>
        <v>2016</v>
      </c>
      <c r="C26" t="str">
        <f t="shared" si="0"/>
        <v>Australia</v>
      </c>
      <c r="D26">
        <f t="shared" si="1"/>
        <v>2016</v>
      </c>
      <c r="E26">
        <f>VLOOKUP($C26,'Step 2'!$A$3:$I$74,MATCH(Diffs!$D26,'Step 2'!$A$2:$I$2,0),FALSE)</f>
        <v>-0.60000000000000142</v>
      </c>
      <c r="F26">
        <f>VLOOKUP($C26,'Step 2'!$A$3:$Q$74,MATCH(Diffs!$D26,'Step 2'!$A$2:$I$2,0)+8,FALSE)</f>
        <v>-0.10000000000000009</v>
      </c>
      <c r="G26">
        <f>VLOOKUP($C26,'Step 2'!$A$3:$Y$74,MATCH(Diffs!$D26,'Step 2'!$A$2:$I$2,0)+16,FALSE)</f>
        <v>0.87848267386529955</v>
      </c>
      <c r="M26">
        <v>23</v>
      </c>
      <c r="N26" s="6" t="s">
        <v>111</v>
      </c>
    </row>
    <row r="27" spans="1:14" x14ac:dyDescent="0.45">
      <c r="A27">
        <f t="shared" si="2"/>
        <v>4</v>
      </c>
      <c r="B27">
        <f t="shared" si="3"/>
        <v>2017</v>
      </c>
      <c r="C27" t="str">
        <f t="shared" si="0"/>
        <v>Australia</v>
      </c>
      <c r="D27">
        <f t="shared" si="1"/>
        <v>2017</v>
      </c>
      <c r="E27">
        <f>VLOOKUP($C27,'Step 2'!$A$3:$I$74,MATCH(Diffs!$D27,'Step 2'!$A$2:$I$2,0),FALSE)</f>
        <v>-2.5</v>
      </c>
      <c r="F27">
        <f>VLOOKUP($C27,'Step 2'!$A$3:$Q$74,MATCH(Diffs!$D27,'Step 2'!$A$2:$I$2,0)+8,FALSE)</f>
        <v>-0.10000000000000009</v>
      </c>
      <c r="G27">
        <f>VLOOKUP($C27,'Step 2'!$A$3:$Y$74,MATCH(Diffs!$D27,'Step 2'!$A$2:$I$2,0)+16,FALSE)</f>
        <v>0.60002604576020246</v>
      </c>
      <c r="M27">
        <v>24</v>
      </c>
      <c r="N27" s="6" t="s">
        <v>81</v>
      </c>
    </row>
    <row r="28" spans="1:14" x14ac:dyDescent="0.45">
      <c r="A28">
        <f t="shared" si="2"/>
        <v>4</v>
      </c>
      <c r="B28">
        <f t="shared" si="3"/>
        <v>2018</v>
      </c>
      <c r="C28" t="str">
        <f t="shared" si="0"/>
        <v>Australia</v>
      </c>
      <c r="D28">
        <f t="shared" si="1"/>
        <v>2018</v>
      </c>
      <c r="E28">
        <f>VLOOKUP($C28,'Step 2'!$A$3:$I$74,MATCH(Diffs!$D28,'Step 2'!$A$2:$I$2,0),FALSE)</f>
        <v>-0.29999999999999716</v>
      </c>
      <c r="F28">
        <f>VLOOKUP($C28,'Step 2'!$A$3:$Q$74,MATCH(Diffs!$D28,'Step 2'!$A$2:$I$2,0)+8,FALSE)</f>
        <v>0.40000000000000013</v>
      </c>
      <c r="G28">
        <f>VLOOKUP($C28,'Step 2'!$A$3:$Y$74,MATCH(Diffs!$D28,'Step 2'!$A$2:$I$2,0)+16,FALSE)</f>
        <v>-0.37518833202130253</v>
      </c>
      <c r="M28">
        <v>25</v>
      </c>
      <c r="N28" s="9" t="s">
        <v>50</v>
      </c>
    </row>
    <row r="29" spans="1:14" x14ac:dyDescent="0.45">
      <c r="A29">
        <f t="shared" si="2"/>
        <v>4</v>
      </c>
      <c r="B29">
        <f t="shared" si="3"/>
        <v>2019</v>
      </c>
      <c r="C29" t="str">
        <f t="shared" si="0"/>
        <v>Australia</v>
      </c>
      <c r="D29">
        <f t="shared" si="1"/>
        <v>2019</v>
      </c>
      <c r="E29">
        <f>VLOOKUP($C29,'Step 2'!$A$3:$I$74,MATCH(Diffs!$D29,'Step 2'!$A$2:$I$2,0),FALSE)</f>
        <v>1.5999999999999979</v>
      </c>
      <c r="F29">
        <f>VLOOKUP($C29,'Step 2'!$A$3:$Q$74,MATCH(Diffs!$D29,'Step 2'!$A$2:$I$2,0)+8,FALSE)</f>
        <v>-0.10000000000000009</v>
      </c>
      <c r="G29">
        <f>VLOOKUP($C29,'Step 2'!$A$3:$Y$74,MATCH(Diffs!$D29,'Step 2'!$A$2:$I$2,0)+16,FALSE)</f>
        <v>0.44934914355039979</v>
      </c>
      <c r="M29">
        <v>26</v>
      </c>
      <c r="N29" s="6" t="s">
        <v>107</v>
      </c>
    </row>
    <row r="30" spans="1:14" x14ac:dyDescent="0.45">
      <c r="A30">
        <f t="shared" si="2"/>
        <v>4</v>
      </c>
      <c r="B30">
        <f t="shared" si="3"/>
        <v>2020</v>
      </c>
      <c r="C30" t="str">
        <f t="shared" si="0"/>
        <v>Australia</v>
      </c>
      <c r="D30">
        <f t="shared" si="1"/>
        <v>2020</v>
      </c>
      <c r="E30">
        <f>VLOOKUP($C30,'Step 2'!$A$3:$I$74,MATCH(Diffs!$D30,'Step 2'!$A$2:$I$2,0),FALSE)</f>
        <v>0.69999999999999929</v>
      </c>
      <c r="F30">
        <f>VLOOKUP($C30,'Step 2'!$A$3:$Q$74,MATCH(Diffs!$D30,'Step 2'!$A$2:$I$2,0)+8,FALSE)</f>
        <v>0.10000000000000009</v>
      </c>
      <c r="G30">
        <f>VLOOKUP($C30,'Step 2'!$A$3:$Y$74,MATCH(Diffs!$D30,'Step 2'!$A$2:$I$2,0)+16,FALSE)</f>
        <v>1.9106582486024024</v>
      </c>
      <c r="M30">
        <v>27</v>
      </c>
      <c r="N30" s="6" t="s">
        <v>91</v>
      </c>
    </row>
    <row r="31" spans="1:14" x14ac:dyDescent="0.45">
      <c r="A31">
        <f t="shared" si="2"/>
        <v>4</v>
      </c>
      <c r="B31">
        <f t="shared" si="3"/>
        <v>2021</v>
      </c>
      <c r="C31" t="str">
        <f t="shared" si="0"/>
        <v>Australia</v>
      </c>
      <c r="D31">
        <f t="shared" si="1"/>
        <v>2021</v>
      </c>
      <c r="E31">
        <f>VLOOKUP($C31,'Step 2'!$A$3:$I$74,MATCH(Diffs!$D31,'Step 2'!$A$2:$I$2,0),FALSE)</f>
        <v>0.90000000000000213</v>
      </c>
      <c r="F31">
        <f>VLOOKUP($C31,'Step 2'!$A$3:$Q$74,MATCH(Diffs!$D31,'Step 2'!$A$2:$I$2,0)+8,FALSE)</f>
        <v>9.9999999999999867E-2</v>
      </c>
      <c r="G31">
        <f>VLOOKUP($C31,'Step 2'!$A$3:$Y$74,MATCH(Diffs!$D31,'Step 2'!$A$2:$I$2,0)+16,FALSE)</f>
        <v>0.17969452235600158</v>
      </c>
      <c r="M31">
        <v>28</v>
      </c>
      <c r="N31" s="6" t="s">
        <v>97</v>
      </c>
    </row>
    <row r="32" spans="1:14" x14ac:dyDescent="0.45">
      <c r="A32">
        <f t="shared" si="2"/>
        <v>4</v>
      </c>
      <c r="B32">
        <f t="shared" si="3"/>
        <v>2022</v>
      </c>
      <c r="C32" t="str">
        <f t="shared" si="0"/>
        <v>Australia</v>
      </c>
      <c r="D32">
        <f t="shared" si="1"/>
        <v>2022</v>
      </c>
      <c r="E32">
        <f>VLOOKUP($C32,'Step 2'!$A$3:$I$74,MATCH(Diffs!$D32,'Step 2'!$A$2:$I$2,0),FALSE)</f>
        <v>1.0999999999999979</v>
      </c>
      <c r="F32">
        <f>VLOOKUP($C32,'Step 2'!$A$3:$Q$74,MATCH(Diffs!$D32,'Step 2'!$A$2:$I$2,0)+8,FALSE)</f>
        <v>0.10000000000000009</v>
      </c>
      <c r="G32">
        <f>VLOOKUP($C32,'Step 2'!$A$3:$Y$74,MATCH(Diffs!$D32,'Step 2'!$A$2:$I$2,0)+16,FALSE)</f>
        <v>-0.72772343080080759</v>
      </c>
      <c r="M32">
        <v>29</v>
      </c>
      <c r="N32" s="9" t="s">
        <v>126</v>
      </c>
    </row>
    <row r="33" spans="1:14" x14ac:dyDescent="0.45">
      <c r="A33">
        <f t="shared" si="2"/>
        <v>4</v>
      </c>
      <c r="B33">
        <f t="shared" si="3"/>
        <v>2023</v>
      </c>
      <c r="C33" t="str">
        <f t="shared" si="0"/>
        <v>Australia</v>
      </c>
      <c r="D33">
        <f t="shared" si="1"/>
        <v>2023</v>
      </c>
      <c r="E33">
        <f>VLOOKUP($C33,'Step 2'!$A$3:$I$74,MATCH(Diffs!$D33,'Step 2'!$A$2:$I$2,0),FALSE)</f>
        <v>-2.5999999999999979</v>
      </c>
      <c r="F33">
        <f>VLOOKUP($C33,'Step 2'!$A$3:$Q$74,MATCH(Diffs!$D33,'Step 2'!$A$2:$I$2,0)+8,FALSE)</f>
        <v>-0.19999999999999996</v>
      </c>
      <c r="G33">
        <f>VLOOKUP($C33,'Step 2'!$A$3:$Y$74,MATCH(Diffs!$D33,'Step 2'!$A$2:$I$2,0)+16,FALSE)</f>
        <v>0.65516317165379689</v>
      </c>
      <c r="M33">
        <v>30</v>
      </c>
      <c r="N33" s="6" t="s">
        <v>83</v>
      </c>
    </row>
    <row r="34" spans="1:14" x14ac:dyDescent="0.45">
      <c r="A34">
        <f t="shared" si="2"/>
        <v>5</v>
      </c>
      <c r="B34">
        <f t="shared" si="3"/>
        <v>2016</v>
      </c>
      <c r="C34" t="str">
        <f t="shared" si="0"/>
        <v>Austria</v>
      </c>
      <c r="D34">
        <f t="shared" si="1"/>
        <v>2016</v>
      </c>
      <c r="E34">
        <f>VLOOKUP($C34,'Step 2'!$A$3:$I$74,MATCH(Diffs!$D34,'Step 2'!$A$2:$I$2,0),FALSE)</f>
        <v>-1.1999999999999993</v>
      </c>
      <c r="F34">
        <f>VLOOKUP($C34,'Step 2'!$A$3:$Q$74,MATCH(Diffs!$D34,'Step 2'!$A$2:$I$2,0)+8,FALSE)</f>
        <v>9.9999999999999867E-2</v>
      </c>
      <c r="G34">
        <f>VLOOKUP($C34,'Step 2'!$A$3:$Y$74,MATCH(Diffs!$D34,'Step 2'!$A$2:$I$2,0)+16,FALSE)</f>
        <v>1.1666504189753013</v>
      </c>
      <c r="M34">
        <v>31</v>
      </c>
      <c r="N34" s="6" t="s">
        <v>27</v>
      </c>
    </row>
    <row r="35" spans="1:14" x14ac:dyDescent="0.45">
      <c r="A35">
        <f t="shared" si="2"/>
        <v>5</v>
      </c>
      <c r="B35">
        <f t="shared" si="3"/>
        <v>2017</v>
      </c>
      <c r="C35" t="str">
        <f t="shared" si="0"/>
        <v>Austria</v>
      </c>
      <c r="D35">
        <f t="shared" si="1"/>
        <v>2017</v>
      </c>
      <c r="E35">
        <f>VLOOKUP($C35,'Step 2'!$A$3:$I$74,MATCH(Diffs!$D35,'Step 2'!$A$2:$I$2,0),FALSE)</f>
        <v>0</v>
      </c>
      <c r="F35">
        <f>VLOOKUP($C35,'Step 2'!$A$3:$Q$74,MATCH(Diffs!$D35,'Step 2'!$A$2:$I$2,0)+8,FALSE)</f>
        <v>0</v>
      </c>
      <c r="G35">
        <f>VLOOKUP($C35,'Step 2'!$A$3:$Y$74,MATCH(Diffs!$D35,'Step 2'!$A$2:$I$2,0)+16,FALSE)</f>
        <v>-0.18730807104650182</v>
      </c>
      <c r="M35">
        <v>32</v>
      </c>
      <c r="N35" s="9" t="s">
        <v>94</v>
      </c>
    </row>
    <row r="36" spans="1:14" x14ac:dyDescent="0.45">
      <c r="A36">
        <f t="shared" si="2"/>
        <v>5</v>
      </c>
      <c r="B36">
        <f t="shared" si="3"/>
        <v>2018</v>
      </c>
      <c r="C36" t="str">
        <f t="shared" si="0"/>
        <v>Austria</v>
      </c>
      <c r="D36">
        <f t="shared" si="1"/>
        <v>2018</v>
      </c>
      <c r="E36">
        <f>VLOOKUP($C36,'Step 2'!$A$3:$I$74,MATCH(Diffs!$D36,'Step 2'!$A$2:$I$2,0),FALSE)</f>
        <v>0.30000000000000071</v>
      </c>
      <c r="F36">
        <f>VLOOKUP($C36,'Step 2'!$A$3:$Q$74,MATCH(Diffs!$D36,'Step 2'!$A$2:$I$2,0)+8,FALSE)</f>
        <v>0</v>
      </c>
      <c r="G36">
        <f>VLOOKUP($C36,'Step 2'!$A$3:$Y$74,MATCH(Diffs!$D36,'Step 2'!$A$2:$I$2,0)+16,FALSE)</f>
        <v>-3.2732000781098982</v>
      </c>
      <c r="M36">
        <v>33</v>
      </c>
      <c r="N36" s="9" t="s">
        <v>78</v>
      </c>
    </row>
    <row r="37" spans="1:14" x14ac:dyDescent="0.45">
      <c r="A37">
        <f t="shared" si="2"/>
        <v>5</v>
      </c>
      <c r="B37">
        <f t="shared" si="3"/>
        <v>2019</v>
      </c>
      <c r="C37" t="str">
        <f t="shared" si="0"/>
        <v>Austria</v>
      </c>
      <c r="D37">
        <f t="shared" si="1"/>
        <v>2019</v>
      </c>
      <c r="E37">
        <f>VLOOKUP($C37,'Step 2'!$A$3:$I$74,MATCH(Diffs!$D37,'Step 2'!$A$2:$I$2,0),FALSE)</f>
        <v>1.3000000000000007</v>
      </c>
      <c r="F37">
        <f>VLOOKUP($C37,'Step 2'!$A$3:$Q$74,MATCH(Diffs!$D37,'Step 2'!$A$2:$I$2,0)+8,FALSE)</f>
        <v>-9.9999999999999867E-2</v>
      </c>
      <c r="G37">
        <f>VLOOKUP($C37,'Step 2'!$A$3:$Y$74,MATCH(Diffs!$D37,'Step 2'!$A$2:$I$2,0)+16,FALSE)</f>
        <v>7.1556446997078638E-5</v>
      </c>
      <c r="M37">
        <v>34</v>
      </c>
      <c r="N37" s="9" t="s">
        <v>72</v>
      </c>
    </row>
    <row r="38" spans="1:14" x14ac:dyDescent="0.45">
      <c r="A38">
        <f t="shared" si="2"/>
        <v>5</v>
      </c>
      <c r="B38">
        <f t="shared" si="3"/>
        <v>2020</v>
      </c>
      <c r="C38" t="str">
        <f t="shared" si="0"/>
        <v>Austria</v>
      </c>
      <c r="D38">
        <f t="shared" si="1"/>
        <v>2020</v>
      </c>
      <c r="E38">
        <f>VLOOKUP($C38,'Step 2'!$A$3:$I$74,MATCH(Diffs!$D38,'Step 2'!$A$2:$I$2,0),FALSE)</f>
        <v>1.3999999999999986</v>
      </c>
      <c r="F38">
        <f>VLOOKUP($C38,'Step 2'!$A$3:$Q$74,MATCH(Diffs!$D38,'Step 2'!$A$2:$I$2,0)+8,FALSE)</f>
        <v>-0.10000000000000009</v>
      </c>
      <c r="G38">
        <f>VLOOKUP($C38,'Step 2'!$A$3:$Y$74,MATCH(Diffs!$D38,'Step 2'!$A$2:$I$2,0)+16,FALSE)</f>
        <v>2.154038866569902</v>
      </c>
      <c r="M38">
        <v>35</v>
      </c>
      <c r="N38" s="9" t="s">
        <v>100</v>
      </c>
    </row>
    <row r="39" spans="1:14" x14ac:dyDescent="0.45">
      <c r="A39">
        <f t="shared" si="2"/>
        <v>5</v>
      </c>
      <c r="B39">
        <f t="shared" si="3"/>
        <v>2021</v>
      </c>
      <c r="C39" t="str">
        <f t="shared" si="0"/>
        <v>Austria</v>
      </c>
      <c r="D39">
        <f t="shared" si="1"/>
        <v>2021</v>
      </c>
      <c r="E39">
        <f>VLOOKUP($C39,'Step 2'!$A$3:$I$74,MATCH(Diffs!$D39,'Step 2'!$A$2:$I$2,0),FALSE)</f>
        <v>1.1999999999999993</v>
      </c>
      <c r="F39">
        <f>VLOOKUP($C39,'Step 2'!$A$3:$Q$74,MATCH(Diffs!$D39,'Step 2'!$A$2:$I$2,0)+8,FALSE)</f>
        <v>0.10000000000000009</v>
      </c>
      <c r="G39">
        <f>VLOOKUP($C39,'Step 2'!$A$3:$Y$74,MATCH(Diffs!$D39,'Step 2'!$A$2:$I$2,0)+16,FALSE)</f>
        <v>-0.38713678935960161</v>
      </c>
      <c r="M39">
        <v>36</v>
      </c>
      <c r="N39" s="9" t="s">
        <v>62</v>
      </c>
    </row>
    <row r="40" spans="1:14" x14ac:dyDescent="0.45">
      <c r="A40">
        <f t="shared" si="2"/>
        <v>5</v>
      </c>
      <c r="B40">
        <f t="shared" si="3"/>
        <v>2022</v>
      </c>
      <c r="C40" t="str">
        <f t="shared" si="0"/>
        <v>Austria</v>
      </c>
      <c r="D40">
        <f t="shared" si="1"/>
        <v>2022</v>
      </c>
      <c r="E40">
        <f>VLOOKUP($C40,'Step 2'!$A$3:$I$74,MATCH(Diffs!$D40,'Step 2'!$A$2:$I$2,0),FALSE)</f>
        <v>0</v>
      </c>
      <c r="F40">
        <f>VLOOKUP($C40,'Step 2'!$A$3:$Q$74,MATCH(Diffs!$D40,'Step 2'!$A$2:$I$2,0)+8,FALSE)</f>
        <v>-0.10000000000000009</v>
      </c>
      <c r="G40">
        <f>VLOOKUP($C40,'Step 2'!$A$3:$Y$74,MATCH(Diffs!$D40,'Step 2'!$A$2:$I$2,0)+16,FALSE)</f>
        <v>0.43630936507560136</v>
      </c>
      <c r="M40">
        <v>37</v>
      </c>
      <c r="N40" s="9" t="s">
        <v>76</v>
      </c>
    </row>
    <row r="41" spans="1:14" x14ac:dyDescent="0.45">
      <c r="A41">
        <f t="shared" si="2"/>
        <v>5</v>
      </c>
      <c r="B41">
        <f t="shared" si="3"/>
        <v>2023</v>
      </c>
      <c r="C41" t="str">
        <f t="shared" si="0"/>
        <v>Austria</v>
      </c>
      <c r="D41">
        <f t="shared" si="1"/>
        <v>2023</v>
      </c>
      <c r="E41">
        <f>VLOOKUP($C41,'Step 2'!$A$3:$I$74,MATCH(Diffs!$D41,'Step 2'!$A$2:$I$2,0),FALSE)</f>
        <v>2.3000000000000007</v>
      </c>
      <c r="F41">
        <f>VLOOKUP($C41,'Step 2'!$A$3:$Q$74,MATCH(Diffs!$D41,'Step 2'!$A$2:$I$2,0)+8,FALSE)</f>
        <v>0.10000000000000009</v>
      </c>
      <c r="G41">
        <f>VLOOKUP($C41,'Step 2'!$A$3:$Y$74,MATCH(Diffs!$D41,'Step 2'!$A$2:$I$2,0)+16,FALSE)</f>
        <v>0.37645566246769846</v>
      </c>
      <c r="M41">
        <v>38</v>
      </c>
      <c r="N41" s="9" t="s">
        <v>58</v>
      </c>
    </row>
    <row r="42" spans="1:14" x14ac:dyDescent="0.45">
      <c r="A42">
        <f t="shared" si="2"/>
        <v>6</v>
      </c>
      <c r="B42">
        <f t="shared" si="3"/>
        <v>2016</v>
      </c>
      <c r="C42" t="str">
        <f t="shared" si="0"/>
        <v>Azerbaijan</v>
      </c>
      <c r="D42">
        <f t="shared" si="1"/>
        <v>2016</v>
      </c>
      <c r="E42">
        <f>VLOOKUP($C42,'Step 2'!$A$3:$I$74,MATCH(Diffs!$D42,'Step 2'!$A$2:$I$2,0),FALSE)</f>
        <v>1.5</v>
      </c>
      <c r="F42">
        <f>VLOOKUP($C42,'Step 2'!$A$3:$Q$74,MATCH(Diffs!$D42,'Step 2'!$A$2:$I$2,0)+8,FALSE)</f>
        <v>0</v>
      </c>
      <c r="G42">
        <f>VLOOKUP($C42,'Step 2'!$A$3:$Y$74,MATCH(Diffs!$D42,'Step 2'!$A$2:$I$2,0)+16,FALSE)</f>
        <v>0</v>
      </c>
      <c r="M42">
        <v>39</v>
      </c>
      <c r="N42" s="9" t="s">
        <v>86</v>
      </c>
    </row>
    <row r="43" spans="1:14" x14ac:dyDescent="0.45">
      <c r="A43">
        <f t="shared" si="2"/>
        <v>6</v>
      </c>
      <c r="B43">
        <f t="shared" si="3"/>
        <v>2017</v>
      </c>
      <c r="C43" t="str">
        <f t="shared" si="0"/>
        <v>Azerbaijan</v>
      </c>
      <c r="D43">
        <f t="shared" si="1"/>
        <v>2017</v>
      </c>
      <c r="E43">
        <f>VLOOKUP($C43,'Step 2'!$A$3:$I$74,MATCH(Diffs!$D43,'Step 2'!$A$2:$I$2,0),FALSE)</f>
        <v>0.5</v>
      </c>
      <c r="F43">
        <f>VLOOKUP($C43,'Step 2'!$A$3:$Q$74,MATCH(Diffs!$D43,'Step 2'!$A$2:$I$2,0)+8,FALSE)</f>
        <v>-9.9999999999999978E-2</v>
      </c>
      <c r="G43">
        <f>VLOOKUP($C43,'Step 2'!$A$3:$Y$74,MATCH(Diffs!$D43,'Step 2'!$A$2:$I$2,0)+16,FALSE)</f>
        <v>0</v>
      </c>
      <c r="M43">
        <v>40</v>
      </c>
      <c r="N43" s="6" t="s">
        <v>87</v>
      </c>
    </row>
    <row r="44" spans="1:14" x14ac:dyDescent="0.45">
      <c r="A44">
        <f t="shared" si="2"/>
        <v>6</v>
      </c>
      <c r="B44">
        <f t="shared" si="3"/>
        <v>2018</v>
      </c>
      <c r="C44" t="str">
        <f t="shared" si="0"/>
        <v>Azerbaijan</v>
      </c>
      <c r="D44">
        <f t="shared" si="1"/>
        <v>2018</v>
      </c>
      <c r="E44">
        <f>VLOOKUP($C44,'Step 2'!$A$3:$I$74,MATCH(Diffs!$D44,'Step 2'!$A$2:$I$2,0),FALSE)</f>
        <v>0.39999999999999858</v>
      </c>
      <c r="F44">
        <f>VLOOKUP($C44,'Step 2'!$A$3:$Q$74,MATCH(Diffs!$D44,'Step 2'!$A$2:$I$2,0)+8,FALSE)</f>
        <v>0</v>
      </c>
      <c r="G44">
        <f>VLOOKUP($C44,'Step 2'!$A$3:$Y$74,MATCH(Diffs!$D44,'Step 2'!$A$2:$I$2,0)+16,FALSE)</f>
        <v>0</v>
      </c>
      <c r="M44">
        <v>41</v>
      </c>
      <c r="N44" s="6" t="s">
        <v>93</v>
      </c>
    </row>
    <row r="45" spans="1:14" x14ac:dyDescent="0.45">
      <c r="A45">
        <f t="shared" si="2"/>
        <v>6</v>
      </c>
      <c r="B45">
        <f t="shared" si="3"/>
        <v>2019</v>
      </c>
      <c r="C45" t="str">
        <f t="shared" si="0"/>
        <v>Azerbaijan</v>
      </c>
      <c r="D45">
        <f t="shared" si="1"/>
        <v>2019</v>
      </c>
      <c r="E45">
        <f>VLOOKUP($C45,'Step 2'!$A$3:$I$74,MATCH(Diffs!$D45,'Step 2'!$A$2:$I$2,0),FALSE)</f>
        <v>1.1999999999999993</v>
      </c>
      <c r="F45">
        <f>VLOOKUP($C45,'Step 2'!$A$3:$Q$74,MATCH(Diffs!$D45,'Step 2'!$A$2:$I$2,0)+8,FALSE)</f>
        <v>0.19999999999999996</v>
      </c>
      <c r="G45">
        <f>VLOOKUP($C45,'Step 2'!$A$3:$Y$74,MATCH(Diffs!$D45,'Step 2'!$A$2:$I$2,0)+16,FALSE)</f>
        <v>0</v>
      </c>
      <c r="M45">
        <v>42</v>
      </c>
      <c r="N45" s="9" t="s">
        <v>24</v>
      </c>
    </row>
    <row r="46" spans="1:14" x14ac:dyDescent="0.45">
      <c r="A46">
        <f t="shared" si="2"/>
        <v>6</v>
      </c>
      <c r="B46">
        <f t="shared" si="3"/>
        <v>2020</v>
      </c>
      <c r="C46" t="str">
        <f t="shared" si="0"/>
        <v>Azerbaijan</v>
      </c>
      <c r="D46">
        <f t="shared" si="1"/>
        <v>2020</v>
      </c>
      <c r="E46">
        <f>VLOOKUP($C46,'Step 2'!$A$3:$I$74,MATCH(Diffs!$D46,'Step 2'!$A$2:$I$2,0),FALSE)</f>
        <v>-0.89999999999999858</v>
      </c>
      <c r="F46">
        <f>VLOOKUP($C46,'Step 2'!$A$3:$Q$74,MATCH(Diffs!$D46,'Step 2'!$A$2:$I$2,0)+8,FALSE)</f>
        <v>0</v>
      </c>
      <c r="G46">
        <f>VLOOKUP($C46,'Step 2'!$A$3:$Y$74,MATCH(Diffs!$D46,'Step 2'!$A$2:$I$2,0)+16,FALSE)</f>
        <v>0</v>
      </c>
      <c r="M46">
        <v>43</v>
      </c>
      <c r="N46" s="6" t="s">
        <v>119</v>
      </c>
    </row>
    <row r="47" spans="1:14" x14ac:dyDescent="0.45">
      <c r="A47">
        <f t="shared" si="2"/>
        <v>6</v>
      </c>
      <c r="B47">
        <f t="shared" si="3"/>
        <v>2021</v>
      </c>
      <c r="C47" t="str">
        <f t="shared" si="0"/>
        <v>Azerbaijan</v>
      </c>
      <c r="D47">
        <f t="shared" si="1"/>
        <v>2021</v>
      </c>
      <c r="E47">
        <f>VLOOKUP($C47,'Step 2'!$A$3:$I$74,MATCH(Diffs!$D47,'Step 2'!$A$2:$I$2,0),FALSE)</f>
        <v>1.6999999999999993</v>
      </c>
      <c r="F47">
        <f>VLOOKUP($C47,'Step 2'!$A$3:$Q$74,MATCH(Diffs!$D47,'Step 2'!$A$2:$I$2,0)+8,FALSE)</f>
        <v>0</v>
      </c>
      <c r="G47">
        <f>VLOOKUP($C47,'Step 2'!$A$3:$Y$74,MATCH(Diffs!$D47,'Step 2'!$A$2:$I$2,0)+16,FALSE)</f>
        <v>0</v>
      </c>
      <c r="M47">
        <v>44</v>
      </c>
      <c r="N47" s="9" t="s">
        <v>42</v>
      </c>
    </row>
    <row r="48" spans="1:14" x14ac:dyDescent="0.45">
      <c r="A48">
        <f t="shared" si="2"/>
        <v>6</v>
      </c>
      <c r="B48">
        <f t="shared" si="3"/>
        <v>2022</v>
      </c>
      <c r="C48" t="str">
        <f t="shared" si="0"/>
        <v>Azerbaijan</v>
      </c>
      <c r="D48">
        <f t="shared" si="1"/>
        <v>2022</v>
      </c>
      <c r="E48">
        <f>VLOOKUP($C48,'Step 2'!$A$3:$I$74,MATCH(Diffs!$D48,'Step 2'!$A$2:$I$2,0),FALSE)</f>
        <v>2.8000000000000007</v>
      </c>
      <c r="F48">
        <f>VLOOKUP($C48,'Step 2'!$A$3:$Q$74,MATCH(Diffs!$D48,'Step 2'!$A$2:$I$2,0)+8,FALSE)</f>
        <v>-9.9999999999999978E-2</v>
      </c>
      <c r="G48">
        <f>VLOOKUP($C48,'Step 2'!$A$3:$Y$74,MATCH(Diffs!$D48,'Step 2'!$A$2:$I$2,0)+16,FALSE)</f>
        <v>10.2563712517094</v>
      </c>
      <c r="M48">
        <v>45</v>
      </c>
      <c r="N48" s="6" t="s">
        <v>47</v>
      </c>
    </row>
    <row r="49" spans="1:14" x14ac:dyDescent="0.45">
      <c r="A49">
        <f t="shared" si="2"/>
        <v>6</v>
      </c>
      <c r="B49">
        <f t="shared" si="3"/>
        <v>2023</v>
      </c>
      <c r="C49" t="str">
        <f t="shared" si="0"/>
        <v>Azerbaijan</v>
      </c>
      <c r="D49">
        <f t="shared" si="1"/>
        <v>2023</v>
      </c>
      <c r="E49">
        <f>VLOOKUP($C49,'Step 2'!$A$3:$I$74,MATCH(Diffs!$D49,'Step 2'!$A$2:$I$2,0),FALSE)</f>
        <v>-2.3999999999999986</v>
      </c>
      <c r="F49">
        <f>VLOOKUP($C49,'Step 2'!$A$3:$Q$74,MATCH(Diffs!$D49,'Step 2'!$A$2:$I$2,0)+8,FALSE)</f>
        <v>9.9999999999999978E-2</v>
      </c>
      <c r="G49">
        <f>VLOOKUP($C49,'Step 2'!$A$3:$Y$74,MATCH(Diffs!$D49,'Step 2'!$A$2:$I$2,0)+16,FALSE)</f>
        <v>0.97252032309070024</v>
      </c>
      <c r="M49">
        <v>46</v>
      </c>
      <c r="N49" s="9" t="s">
        <v>40</v>
      </c>
    </row>
    <row r="50" spans="1:14" x14ac:dyDescent="0.45">
      <c r="A50">
        <f t="shared" si="2"/>
        <v>7</v>
      </c>
      <c r="B50">
        <f t="shared" si="3"/>
        <v>2016</v>
      </c>
      <c r="C50" t="str">
        <f t="shared" si="0"/>
        <v>Bangladesh</v>
      </c>
      <c r="D50">
        <f t="shared" si="1"/>
        <v>2016</v>
      </c>
      <c r="E50">
        <f>VLOOKUP($C50,'Step 2'!$A$3:$I$74,MATCH(Diffs!$D50,'Step 2'!$A$2:$I$2,0),FALSE)</f>
        <v>-6.1999999999999993</v>
      </c>
      <c r="F50">
        <f>VLOOKUP($C50,'Step 2'!$A$3:$Q$74,MATCH(Diffs!$D50,'Step 2'!$A$2:$I$2,0)+8,FALSE)</f>
        <v>9.9999999999999978E-2</v>
      </c>
      <c r="G50">
        <f>VLOOKUP($C50,'Step 2'!$A$3:$Y$74,MATCH(Diffs!$D50,'Step 2'!$A$2:$I$2,0)+16,FALSE)</f>
        <v>0.17417550696699013</v>
      </c>
      <c r="M50">
        <v>47</v>
      </c>
      <c r="N50" s="6" t="s">
        <v>121</v>
      </c>
    </row>
    <row r="51" spans="1:14" ht="25.5" x14ac:dyDescent="0.45">
      <c r="A51">
        <f t="shared" si="2"/>
        <v>7</v>
      </c>
      <c r="B51">
        <f t="shared" si="3"/>
        <v>2017</v>
      </c>
      <c r="C51" t="str">
        <f t="shared" si="0"/>
        <v>Bangladesh</v>
      </c>
      <c r="D51">
        <f t="shared" si="1"/>
        <v>2017</v>
      </c>
      <c r="E51">
        <f>VLOOKUP($C51,'Step 2'!$A$3:$I$74,MATCH(Diffs!$D51,'Step 2'!$A$2:$I$2,0),FALSE)</f>
        <v>6.6999999999999993</v>
      </c>
      <c r="F51">
        <f>VLOOKUP($C51,'Step 2'!$A$3:$Q$74,MATCH(Diffs!$D51,'Step 2'!$A$2:$I$2,0)+8,FALSE)</f>
        <v>-9.9999999999999978E-2</v>
      </c>
      <c r="G51">
        <f>VLOOKUP($C51,'Step 2'!$A$3:$Y$74,MATCH(Diffs!$D51,'Step 2'!$A$2:$I$2,0)+16,FALSE)</f>
        <v>-3.730276119866982E-2</v>
      </c>
      <c r="M51">
        <v>48</v>
      </c>
      <c r="N51" s="9" t="s">
        <v>46</v>
      </c>
    </row>
    <row r="52" spans="1:14" x14ac:dyDescent="0.45">
      <c r="A52">
        <f t="shared" si="2"/>
        <v>7</v>
      </c>
      <c r="B52">
        <f t="shared" si="3"/>
        <v>2018</v>
      </c>
      <c r="C52" t="str">
        <f t="shared" si="0"/>
        <v>Bangladesh</v>
      </c>
      <c r="D52">
        <f t="shared" si="1"/>
        <v>2018</v>
      </c>
      <c r="E52">
        <f>VLOOKUP($C52,'Step 2'!$A$3:$I$74,MATCH(Diffs!$D52,'Step 2'!$A$2:$I$2,0),FALSE)</f>
        <v>-4.6999999999999993</v>
      </c>
      <c r="F52">
        <f>VLOOKUP($C52,'Step 2'!$A$3:$Q$74,MATCH(Diffs!$D52,'Step 2'!$A$2:$I$2,0)+8,FALSE)</f>
        <v>0</v>
      </c>
      <c r="G52">
        <f>VLOOKUP($C52,'Step 2'!$A$3:$Y$74,MATCH(Diffs!$D52,'Step 2'!$A$2:$I$2,0)+16,FALSE)</f>
        <v>-0.19561856845631009</v>
      </c>
      <c r="M52">
        <v>49</v>
      </c>
      <c r="N52" s="6" t="s">
        <v>105</v>
      </c>
    </row>
    <row r="53" spans="1:14" x14ac:dyDescent="0.45">
      <c r="A53">
        <f t="shared" si="2"/>
        <v>7</v>
      </c>
      <c r="B53">
        <f t="shared" si="3"/>
        <v>2019</v>
      </c>
      <c r="C53" t="str">
        <f t="shared" si="0"/>
        <v>Bangladesh</v>
      </c>
      <c r="D53">
        <f t="shared" si="1"/>
        <v>2019</v>
      </c>
      <c r="E53">
        <f>VLOOKUP($C53,'Step 2'!$A$3:$I$74,MATCH(Diffs!$D53,'Step 2'!$A$2:$I$2,0),FALSE)</f>
        <v>3.8999999999999986</v>
      </c>
      <c r="F53">
        <f>VLOOKUP($C53,'Step 2'!$A$3:$Q$74,MATCH(Diffs!$D53,'Step 2'!$A$2:$I$2,0)+8,FALSE)</f>
        <v>9.9999999999999978E-2</v>
      </c>
      <c r="G53">
        <f>VLOOKUP($C53,'Step 2'!$A$3:$Y$74,MATCH(Diffs!$D53,'Step 2'!$A$2:$I$2,0)+16,FALSE)</f>
        <v>-9.9544837734519831E-2</v>
      </c>
      <c r="M53">
        <v>50</v>
      </c>
      <c r="N53" s="6" t="s">
        <v>45</v>
      </c>
    </row>
    <row r="54" spans="1:14" x14ac:dyDescent="0.45">
      <c r="A54">
        <f t="shared" si="2"/>
        <v>7</v>
      </c>
      <c r="B54">
        <f t="shared" si="3"/>
        <v>2020</v>
      </c>
      <c r="C54" t="str">
        <f t="shared" si="0"/>
        <v>Bangladesh</v>
      </c>
      <c r="D54">
        <f t="shared" si="1"/>
        <v>2020</v>
      </c>
      <c r="E54">
        <f>VLOOKUP($C54,'Step 2'!$A$3:$I$74,MATCH(Diffs!$D54,'Step 2'!$A$2:$I$2,0),FALSE)</f>
        <v>4.3999999999999986</v>
      </c>
      <c r="F54">
        <f>VLOOKUP($C54,'Step 2'!$A$3:$Q$74,MATCH(Diffs!$D54,'Step 2'!$A$2:$I$2,0)+8,FALSE)</f>
        <v>-9.9999999999999978E-2</v>
      </c>
      <c r="G54">
        <f>VLOOKUP($C54,'Step 2'!$A$3:$Y$74,MATCH(Diffs!$D54,'Step 2'!$A$2:$I$2,0)+16,FALSE)</f>
        <v>4.4862989928269759E-2</v>
      </c>
      <c r="M54">
        <v>51</v>
      </c>
      <c r="N54" s="9" t="s">
        <v>32</v>
      </c>
    </row>
    <row r="55" spans="1:14" x14ac:dyDescent="0.45">
      <c r="A55">
        <f t="shared" si="2"/>
        <v>7</v>
      </c>
      <c r="B55">
        <f t="shared" si="3"/>
        <v>2021</v>
      </c>
      <c r="C55" t="str">
        <f t="shared" si="0"/>
        <v>Bangladesh</v>
      </c>
      <c r="D55">
        <f t="shared" si="1"/>
        <v>2021</v>
      </c>
      <c r="E55">
        <f>VLOOKUP($C55,'Step 2'!$A$3:$I$74,MATCH(Diffs!$D55,'Step 2'!$A$2:$I$2,0),FALSE)</f>
        <v>-3.6999999999999993</v>
      </c>
      <c r="F55">
        <f>VLOOKUP($C55,'Step 2'!$A$3:$Q$74,MATCH(Diffs!$D55,'Step 2'!$A$2:$I$2,0)+8,FALSE)</f>
        <v>0</v>
      </c>
      <c r="G55">
        <f>VLOOKUP($C55,'Step 2'!$A$3:$Y$74,MATCH(Diffs!$D55,'Step 2'!$A$2:$I$2,0)+16,FALSE)</f>
        <v>2.1742843288923197</v>
      </c>
      <c r="M55">
        <v>52</v>
      </c>
      <c r="N55" s="6" t="s">
        <v>75</v>
      </c>
    </row>
    <row r="56" spans="1:14" x14ac:dyDescent="0.45">
      <c r="A56">
        <f t="shared" si="2"/>
        <v>7</v>
      </c>
      <c r="B56">
        <f t="shared" si="3"/>
        <v>2022</v>
      </c>
      <c r="C56" t="str">
        <f t="shared" si="0"/>
        <v>Bangladesh</v>
      </c>
      <c r="D56">
        <f t="shared" si="1"/>
        <v>2022</v>
      </c>
      <c r="E56">
        <f>VLOOKUP($C56,'Step 2'!$A$3:$I$74,MATCH(Diffs!$D56,'Step 2'!$A$2:$I$2,0),FALSE)</f>
        <v>1.9000000000000021</v>
      </c>
      <c r="F56">
        <f>VLOOKUP($C56,'Step 2'!$A$3:$Q$74,MATCH(Diffs!$D56,'Step 2'!$A$2:$I$2,0)+8,FALSE)</f>
        <v>9.9999999999999978E-2</v>
      </c>
      <c r="G56">
        <f>VLOOKUP($C56,'Step 2'!$A$3:$Y$74,MATCH(Diffs!$D56,'Step 2'!$A$2:$I$2,0)+16,FALSE)</f>
        <v>0.20248174921943018</v>
      </c>
      <c r="M56">
        <v>53</v>
      </c>
      <c r="N56" s="6" t="s">
        <v>99</v>
      </c>
    </row>
    <row r="57" spans="1:14" x14ac:dyDescent="0.45">
      <c r="A57">
        <f t="shared" si="2"/>
        <v>7</v>
      </c>
      <c r="B57">
        <f t="shared" si="3"/>
        <v>2023</v>
      </c>
      <c r="C57" t="str">
        <f t="shared" si="0"/>
        <v>Bangladesh</v>
      </c>
      <c r="D57">
        <f t="shared" si="1"/>
        <v>2023</v>
      </c>
      <c r="E57">
        <f>VLOOKUP($C57,'Step 2'!$A$3:$I$74,MATCH(Diffs!$D57,'Step 2'!$A$2:$I$2,0),FALSE)</f>
        <v>-1.3000000000000007</v>
      </c>
      <c r="F57">
        <f>VLOOKUP($C57,'Step 2'!$A$3:$Q$74,MATCH(Diffs!$D57,'Step 2'!$A$2:$I$2,0)+8,FALSE)</f>
        <v>0</v>
      </c>
      <c r="G57">
        <f>VLOOKUP($C57,'Step 2'!$A$3:$Y$74,MATCH(Diffs!$D57,'Step 2'!$A$2:$I$2,0)+16,FALSE)</f>
        <v>-8.7047210423939703E-2</v>
      </c>
      <c r="M57">
        <v>54</v>
      </c>
      <c r="N57" s="6" t="s">
        <v>71</v>
      </c>
    </row>
    <row r="58" spans="1:14" x14ac:dyDescent="0.45">
      <c r="A58">
        <f t="shared" si="2"/>
        <v>8</v>
      </c>
      <c r="B58">
        <f t="shared" si="3"/>
        <v>2016</v>
      </c>
      <c r="C58" t="str">
        <f t="shared" si="0"/>
        <v>Belarus</v>
      </c>
      <c r="D58">
        <f t="shared" si="1"/>
        <v>2016</v>
      </c>
      <c r="E58">
        <f>VLOOKUP($C58,'Step 2'!$A$3:$I$74,MATCH(Diffs!$D58,'Step 2'!$A$2:$I$2,0),FALSE)</f>
        <v>1</v>
      </c>
      <c r="F58">
        <f>VLOOKUP($C58,'Step 2'!$A$3:$Q$74,MATCH(Diffs!$D58,'Step 2'!$A$2:$I$2,0)+8,FALSE)</f>
        <v>0</v>
      </c>
      <c r="G58">
        <f>VLOOKUP($C58,'Step 2'!$A$3:$Y$74,MATCH(Diffs!$D58,'Step 2'!$A$2:$I$2,0)+16,FALSE)</f>
        <v>0.61449018155349933</v>
      </c>
      <c r="M58">
        <v>55</v>
      </c>
      <c r="N58" s="9" t="s">
        <v>48</v>
      </c>
    </row>
    <row r="59" spans="1:14" x14ac:dyDescent="0.45">
      <c r="A59">
        <f t="shared" si="2"/>
        <v>8</v>
      </c>
      <c r="B59">
        <f t="shared" si="3"/>
        <v>2017</v>
      </c>
      <c r="C59" t="str">
        <f t="shared" si="0"/>
        <v>Belarus</v>
      </c>
      <c r="D59">
        <f t="shared" si="1"/>
        <v>2017</v>
      </c>
      <c r="E59">
        <f>VLOOKUP($C59,'Step 2'!$A$3:$I$74,MATCH(Diffs!$D59,'Step 2'!$A$2:$I$2,0),FALSE)</f>
        <v>-1.6999999999999993</v>
      </c>
      <c r="F59">
        <f>VLOOKUP($C59,'Step 2'!$A$3:$Q$74,MATCH(Diffs!$D59,'Step 2'!$A$2:$I$2,0)+8,FALSE)</f>
        <v>0.1</v>
      </c>
      <c r="G59">
        <f>VLOOKUP($C59,'Step 2'!$A$3:$Y$74,MATCH(Diffs!$D59,'Step 2'!$A$2:$I$2,0)+16,FALSE)</f>
        <v>0.56279597724399899</v>
      </c>
      <c r="M59">
        <v>56</v>
      </c>
      <c r="N59" s="6" t="s">
        <v>133</v>
      </c>
    </row>
    <row r="60" spans="1:14" x14ac:dyDescent="0.45">
      <c r="A60">
        <f t="shared" si="2"/>
        <v>8</v>
      </c>
      <c r="B60">
        <f t="shared" si="3"/>
        <v>2018</v>
      </c>
      <c r="C60" t="str">
        <f t="shared" si="0"/>
        <v>Belarus</v>
      </c>
      <c r="D60">
        <f t="shared" si="1"/>
        <v>2018</v>
      </c>
      <c r="E60">
        <f>VLOOKUP($C60,'Step 2'!$A$3:$I$74,MATCH(Diffs!$D60,'Step 2'!$A$2:$I$2,0),FALSE)</f>
        <v>1.3000000000000007</v>
      </c>
      <c r="F60">
        <f>VLOOKUP($C60,'Step 2'!$A$3:$Q$74,MATCH(Diffs!$D60,'Step 2'!$A$2:$I$2,0)+8,FALSE)</f>
        <v>9.9999999999999978E-2</v>
      </c>
      <c r="G60">
        <f>VLOOKUP($C60,'Step 2'!$A$3:$Y$74,MATCH(Diffs!$D60,'Step 2'!$A$2:$I$2,0)+16,FALSE)</f>
        <v>-1.080880719479099</v>
      </c>
      <c r="M60">
        <v>57</v>
      </c>
      <c r="N60" s="6" t="s">
        <v>85</v>
      </c>
    </row>
    <row r="61" spans="1:14" x14ac:dyDescent="0.45">
      <c r="A61">
        <f t="shared" si="2"/>
        <v>8</v>
      </c>
      <c r="B61">
        <f t="shared" si="3"/>
        <v>2019</v>
      </c>
      <c r="C61" t="str">
        <f t="shared" si="0"/>
        <v>Belarus</v>
      </c>
      <c r="D61">
        <f t="shared" si="1"/>
        <v>2019</v>
      </c>
      <c r="E61">
        <f>VLOOKUP($C61,'Step 2'!$A$3:$I$74,MATCH(Diffs!$D61,'Step 2'!$A$2:$I$2,0),FALSE)</f>
        <v>0.89999999999999858</v>
      </c>
      <c r="F61">
        <f>VLOOKUP($C61,'Step 2'!$A$3:$Q$74,MATCH(Diffs!$D61,'Step 2'!$A$2:$I$2,0)+8,FALSE)</f>
        <v>0.2</v>
      </c>
      <c r="G61">
        <f>VLOOKUP($C61,'Step 2'!$A$3:$Y$74,MATCH(Diffs!$D61,'Step 2'!$A$2:$I$2,0)+16,FALSE)</f>
        <v>1.5993690367798994</v>
      </c>
      <c r="M61">
        <v>58</v>
      </c>
      <c r="N61" s="6" t="s">
        <v>73</v>
      </c>
    </row>
    <row r="62" spans="1:14" x14ac:dyDescent="0.45">
      <c r="A62">
        <f t="shared" si="2"/>
        <v>8</v>
      </c>
      <c r="B62">
        <f t="shared" si="3"/>
        <v>2020</v>
      </c>
      <c r="C62" t="str">
        <f t="shared" si="0"/>
        <v>Belarus</v>
      </c>
      <c r="D62">
        <f t="shared" si="1"/>
        <v>2020</v>
      </c>
      <c r="E62">
        <f>VLOOKUP($C62,'Step 2'!$A$3:$I$74,MATCH(Diffs!$D62,'Step 2'!$A$2:$I$2,0),FALSE)</f>
        <v>-1.1000000000000014</v>
      </c>
      <c r="F62">
        <f>VLOOKUP($C62,'Step 2'!$A$3:$Q$74,MATCH(Diffs!$D62,'Step 2'!$A$2:$I$2,0)+8,FALSE)</f>
        <v>-9.9999999999999978E-2</v>
      </c>
      <c r="G62">
        <f>VLOOKUP($C62,'Step 2'!$A$3:$Y$74,MATCH(Diffs!$D62,'Step 2'!$A$2:$I$2,0)+16,FALSE)</f>
        <v>-0.45566644753129992</v>
      </c>
      <c r="M62">
        <v>59</v>
      </c>
      <c r="N62" s="9" t="s">
        <v>132</v>
      </c>
    </row>
    <row r="63" spans="1:14" x14ac:dyDescent="0.45">
      <c r="A63">
        <f t="shared" si="2"/>
        <v>8</v>
      </c>
      <c r="B63">
        <f t="shared" si="3"/>
        <v>2021</v>
      </c>
      <c r="C63" t="str">
        <f t="shared" si="0"/>
        <v>Belarus</v>
      </c>
      <c r="D63">
        <f t="shared" si="1"/>
        <v>2021</v>
      </c>
      <c r="E63">
        <f>VLOOKUP($C63,'Step 2'!$A$3:$I$74,MATCH(Diffs!$D63,'Step 2'!$A$2:$I$2,0),FALSE)</f>
        <v>3.6000000000000014</v>
      </c>
      <c r="F63">
        <f>VLOOKUP($C63,'Step 2'!$A$3:$Q$74,MATCH(Diffs!$D63,'Step 2'!$A$2:$I$2,0)+8,FALSE)</f>
        <v>0</v>
      </c>
      <c r="G63">
        <f>VLOOKUP($C63,'Step 2'!$A$3:$Y$74,MATCH(Diffs!$D63,'Step 2'!$A$2:$I$2,0)+16,FALSE)</f>
        <v>0.63256281972049955</v>
      </c>
      <c r="M63">
        <v>60</v>
      </c>
      <c r="N63" s="6" t="s">
        <v>53</v>
      </c>
    </row>
    <row r="64" spans="1:14" x14ac:dyDescent="0.45">
      <c r="A64">
        <f t="shared" si="2"/>
        <v>8</v>
      </c>
      <c r="B64">
        <f t="shared" si="3"/>
        <v>2022</v>
      </c>
      <c r="C64" t="str">
        <f t="shared" si="0"/>
        <v>Belarus</v>
      </c>
      <c r="D64">
        <f t="shared" si="1"/>
        <v>2022</v>
      </c>
      <c r="E64">
        <f>VLOOKUP($C64,'Step 2'!$A$3:$I$74,MATCH(Diffs!$D64,'Step 2'!$A$2:$I$2,0),FALSE)</f>
        <v>-1.1999999999999993</v>
      </c>
      <c r="F64">
        <f>VLOOKUP($C64,'Step 2'!$A$3:$Q$74,MATCH(Diffs!$D64,'Step 2'!$A$2:$I$2,0)+8,FALSE)</f>
        <v>-0.10000000000000003</v>
      </c>
      <c r="G64">
        <f>VLOOKUP($C64,'Step 2'!$A$3:$Y$74,MATCH(Diffs!$D64,'Step 2'!$A$2:$I$2,0)+16,FALSE)</f>
        <v>0.55297816537430045</v>
      </c>
      <c r="M64">
        <v>61</v>
      </c>
      <c r="N64" s="6" t="s">
        <v>89</v>
      </c>
    </row>
    <row r="65" spans="1:14" x14ac:dyDescent="0.45">
      <c r="A65">
        <f t="shared" si="2"/>
        <v>8</v>
      </c>
      <c r="B65">
        <f t="shared" si="3"/>
        <v>2023</v>
      </c>
      <c r="C65" t="str">
        <f t="shared" si="0"/>
        <v>Belarus</v>
      </c>
      <c r="D65">
        <f t="shared" si="1"/>
        <v>2023</v>
      </c>
      <c r="E65">
        <f>VLOOKUP($C65,'Step 2'!$A$3:$I$74,MATCH(Diffs!$D65,'Step 2'!$A$2:$I$2,0),FALSE)</f>
        <v>-1.4000000000000021</v>
      </c>
      <c r="F65">
        <f>VLOOKUP($C65,'Step 2'!$A$3:$Q$74,MATCH(Diffs!$D65,'Step 2'!$A$2:$I$2,0)+8,FALSE)</f>
        <v>0.10000000000000003</v>
      </c>
      <c r="G65">
        <f>VLOOKUP($C65,'Step 2'!$A$3:$Y$74,MATCH(Diffs!$D65,'Step 2'!$A$2:$I$2,0)+16,FALSE)</f>
        <v>-1.5213623575596991</v>
      </c>
      <c r="M65">
        <v>62</v>
      </c>
      <c r="N65" s="6" t="s">
        <v>49</v>
      </c>
    </row>
    <row r="66" spans="1:14" x14ac:dyDescent="0.45">
      <c r="A66">
        <f t="shared" si="2"/>
        <v>9</v>
      </c>
      <c r="B66">
        <f t="shared" si="3"/>
        <v>2016</v>
      </c>
      <c r="C66" t="str">
        <f t="shared" si="0"/>
        <v>Belgium</v>
      </c>
      <c r="D66">
        <f t="shared" si="1"/>
        <v>2016</v>
      </c>
      <c r="E66">
        <f>VLOOKUP($C66,'Step 2'!$A$3:$I$74,MATCH(Diffs!$D66,'Step 2'!$A$2:$I$2,0),FALSE)</f>
        <v>2.1000000000000014</v>
      </c>
      <c r="F66">
        <f>VLOOKUP($C66,'Step 2'!$A$3:$Q$74,MATCH(Diffs!$D66,'Step 2'!$A$2:$I$2,0)+8,FALSE)</f>
        <v>0</v>
      </c>
      <c r="G66">
        <f>VLOOKUP($C66,'Step 2'!$A$3:$Y$74,MATCH(Diffs!$D66,'Step 2'!$A$2:$I$2,0)+16,FALSE)</f>
        <v>1.4081737573471003</v>
      </c>
      <c r="M66">
        <v>63</v>
      </c>
      <c r="N66" s="9" t="s">
        <v>90</v>
      </c>
    </row>
    <row r="67" spans="1:14" x14ac:dyDescent="0.45">
      <c r="A67">
        <f t="shared" si="2"/>
        <v>9</v>
      </c>
      <c r="B67">
        <f t="shared" si="3"/>
        <v>2017</v>
      </c>
      <c r="C67" t="str">
        <f t="shared" ref="C67:C130" si="4">VLOOKUP(A67,$M$4:$N$75,2,FALSE)</f>
        <v>Belgium</v>
      </c>
      <c r="D67">
        <f t="shared" ref="D67:D130" si="5">B67</f>
        <v>2017</v>
      </c>
      <c r="E67">
        <f>VLOOKUP($C67,'Step 2'!$A$3:$I$74,MATCH(Diffs!$D67,'Step 2'!$A$2:$I$2,0),FALSE)</f>
        <v>2.3999999999999986</v>
      </c>
      <c r="F67">
        <f>VLOOKUP($C67,'Step 2'!$A$3:$Q$74,MATCH(Diffs!$D67,'Step 2'!$A$2:$I$2,0)+8,FALSE)</f>
        <v>-9.9999999999999645E-2</v>
      </c>
      <c r="G67">
        <f>VLOOKUP($C67,'Step 2'!$A$3:$Y$74,MATCH(Diffs!$D67,'Step 2'!$A$2:$I$2,0)+16,FALSE)</f>
        <v>-5.8069797704298765E-2</v>
      </c>
      <c r="M67">
        <v>64</v>
      </c>
      <c r="N67" s="9" t="s">
        <v>96</v>
      </c>
    </row>
    <row r="68" spans="1:14" x14ac:dyDescent="0.45">
      <c r="A68">
        <f t="shared" si="2"/>
        <v>9</v>
      </c>
      <c r="B68">
        <f t="shared" si="3"/>
        <v>2018</v>
      </c>
      <c r="C68" t="str">
        <f t="shared" si="4"/>
        <v>Belgium</v>
      </c>
      <c r="D68">
        <f t="shared" si="5"/>
        <v>2018</v>
      </c>
      <c r="E68">
        <f>VLOOKUP($C68,'Step 2'!$A$3:$I$74,MATCH(Diffs!$D68,'Step 2'!$A$2:$I$2,0),FALSE)</f>
        <v>3.1000000000000014</v>
      </c>
      <c r="F68">
        <f>VLOOKUP($C68,'Step 2'!$A$3:$Q$74,MATCH(Diffs!$D68,'Step 2'!$A$2:$I$2,0)+8,FALSE)</f>
        <v>0</v>
      </c>
      <c r="G68">
        <f>VLOOKUP($C68,'Step 2'!$A$3:$Y$74,MATCH(Diffs!$D68,'Step 2'!$A$2:$I$2,0)+16,FALSE)</f>
        <v>-4.1469127943459014</v>
      </c>
      <c r="M68">
        <v>65</v>
      </c>
      <c r="N68" s="6" t="s">
        <v>35</v>
      </c>
    </row>
    <row r="69" spans="1:14" x14ac:dyDescent="0.45">
      <c r="A69">
        <f t="shared" si="2"/>
        <v>9</v>
      </c>
      <c r="B69">
        <f t="shared" si="3"/>
        <v>2019</v>
      </c>
      <c r="C69" t="str">
        <f t="shared" si="4"/>
        <v>Belgium</v>
      </c>
      <c r="D69">
        <f t="shared" si="5"/>
        <v>2019</v>
      </c>
      <c r="E69">
        <f>VLOOKUP($C69,'Step 2'!$A$3:$I$74,MATCH(Diffs!$D69,'Step 2'!$A$2:$I$2,0),FALSE)</f>
        <v>-0.5</v>
      </c>
      <c r="F69">
        <f>VLOOKUP($C69,'Step 2'!$A$3:$Q$74,MATCH(Diffs!$D69,'Step 2'!$A$2:$I$2,0)+8,FALSE)</f>
        <v>9.9999999999999645E-2</v>
      </c>
      <c r="G69">
        <f>VLOOKUP($C69,'Step 2'!$A$3:$Y$74,MATCH(Diffs!$D69,'Step 2'!$A$2:$I$2,0)+16,FALSE)</f>
        <v>0.54963883239939548</v>
      </c>
      <c r="M69">
        <v>66</v>
      </c>
      <c r="N69" s="9" t="s">
        <v>112</v>
      </c>
    </row>
    <row r="70" spans="1:14" x14ac:dyDescent="0.45">
      <c r="A70">
        <f t="shared" si="2"/>
        <v>9</v>
      </c>
      <c r="B70">
        <f t="shared" si="3"/>
        <v>2020</v>
      </c>
      <c r="C70" t="str">
        <f t="shared" si="4"/>
        <v>Belgium</v>
      </c>
      <c r="D70">
        <f t="shared" si="5"/>
        <v>2020</v>
      </c>
      <c r="E70">
        <f>VLOOKUP($C70,'Step 2'!$A$3:$I$74,MATCH(Diffs!$D70,'Step 2'!$A$2:$I$2,0),FALSE)</f>
        <v>0.5</v>
      </c>
      <c r="F70">
        <f>VLOOKUP($C70,'Step 2'!$A$3:$Q$74,MATCH(Diffs!$D70,'Step 2'!$A$2:$I$2,0)+8,FALSE)</f>
        <v>0.10000000000000009</v>
      </c>
      <c r="G70">
        <f>VLOOKUP($C70,'Step 2'!$A$3:$Y$74,MATCH(Diffs!$D70,'Step 2'!$A$2:$I$2,0)+16,FALSE)</f>
        <v>-1.2304051803693952</v>
      </c>
      <c r="M70">
        <v>67</v>
      </c>
      <c r="N70" s="9" t="s">
        <v>18</v>
      </c>
    </row>
    <row r="71" spans="1:14" ht="25.5" x14ac:dyDescent="0.45">
      <c r="A71">
        <f t="shared" si="2"/>
        <v>9</v>
      </c>
      <c r="B71">
        <f t="shared" si="3"/>
        <v>2021</v>
      </c>
      <c r="C71" t="str">
        <f t="shared" si="4"/>
        <v>Belgium</v>
      </c>
      <c r="D71">
        <f t="shared" si="5"/>
        <v>2021</v>
      </c>
      <c r="E71">
        <f>VLOOKUP($C71,'Step 2'!$A$3:$I$74,MATCH(Diffs!$D71,'Step 2'!$A$2:$I$2,0),FALSE)</f>
        <v>1</v>
      </c>
      <c r="F71">
        <f>VLOOKUP($C71,'Step 2'!$A$3:$Q$74,MATCH(Diffs!$D71,'Step 2'!$A$2:$I$2,0)+8,FALSE)</f>
        <v>0</v>
      </c>
      <c r="G71">
        <f>VLOOKUP($C71,'Step 2'!$A$3:$Y$74,MATCH(Diffs!$D71,'Step 2'!$A$2:$I$2,0)+16,FALSE)</f>
        <v>8.3447621935818006</v>
      </c>
      <c r="M71">
        <v>68</v>
      </c>
      <c r="N71" s="9" t="s">
        <v>116</v>
      </c>
    </row>
    <row r="72" spans="1:14" ht="25.5" x14ac:dyDescent="0.45">
      <c r="A72">
        <f t="shared" si="2"/>
        <v>9</v>
      </c>
      <c r="B72">
        <f t="shared" si="3"/>
        <v>2022</v>
      </c>
      <c r="C72" t="str">
        <f t="shared" si="4"/>
        <v>Belgium</v>
      </c>
      <c r="D72">
        <f t="shared" si="5"/>
        <v>2022</v>
      </c>
      <c r="E72">
        <f>VLOOKUP($C72,'Step 2'!$A$3:$I$74,MATCH(Diffs!$D72,'Step 2'!$A$2:$I$2,0),FALSE)</f>
        <v>0.39999999999999858</v>
      </c>
      <c r="F72">
        <f>VLOOKUP($C72,'Step 2'!$A$3:$Q$74,MATCH(Diffs!$D72,'Step 2'!$A$2:$I$2,0)+8,FALSE)</f>
        <v>0</v>
      </c>
      <c r="G72">
        <f>VLOOKUP($C72,'Step 2'!$A$3:$Y$74,MATCH(Diffs!$D72,'Step 2'!$A$2:$I$2,0)+16,FALSE)</f>
        <v>0.78725222248289839</v>
      </c>
      <c r="M72">
        <v>69</v>
      </c>
      <c r="N72" s="9" t="s">
        <v>92</v>
      </c>
    </row>
    <row r="73" spans="1:14" x14ac:dyDescent="0.45">
      <c r="A73">
        <f t="shared" si="2"/>
        <v>9</v>
      </c>
      <c r="B73">
        <f t="shared" si="3"/>
        <v>2023</v>
      </c>
      <c r="C73" t="str">
        <f t="shared" si="4"/>
        <v>Belgium</v>
      </c>
      <c r="D73">
        <f t="shared" si="5"/>
        <v>2023</v>
      </c>
      <c r="E73">
        <f>VLOOKUP($C73,'Step 2'!$A$3:$I$74,MATCH(Diffs!$D73,'Step 2'!$A$2:$I$2,0),FALSE)</f>
        <v>-0.59999999999999787</v>
      </c>
      <c r="F73">
        <f>VLOOKUP($C73,'Step 2'!$A$3:$Q$74,MATCH(Diffs!$D73,'Step 2'!$A$2:$I$2,0)+8,FALSE)</f>
        <v>0.20000000000000018</v>
      </c>
      <c r="G73">
        <f>VLOOKUP($C73,'Step 2'!$A$3:$Y$74,MATCH(Diffs!$D73,'Step 2'!$A$2:$I$2,0)+16,FALSE)</f>
        <v>-0.92134348399000032</v>
      </c>
      <c r="M73">
        <v>70</v>
      </c>
      <c r="N73" s="6" t="s">
        <v>131</v>
      </c>
    </row>
    <row r="74" spans="1:14" x14ac:dyDescent="0.45">
      <c r="A74">
        <f t="shared" si="2"/>
        <v>10</v>
      </c>
      <c r="B74">
        <f t="shared" si="3"/>
        <v>2016</v>
      </c>
      <c r="C74" t="str">
        <f t="shared" si="4"/>
        <v>Bolivia</v>
      </c>
      <c r="D74">
        <f t="shared" si="5"/>
        <v>2016</v>
      </c>
      <c r="E74">
        <f>VLOOKUP($C74,'Step 2'!$A$3:$I$74,MATCH(Diffs!$D74,'Step 2'!$A$2:$I$2,0),FALSE)</f>
        <v>-1.5999999999999979</v>
      </c>
      <c r="F74">
        <f>VLOOKUP($C74,'Step 2'!$A$3:$Q$74,MATCH(Diffs!$D74,'Step 2'!$A$2:$I$2,0)+8,FALSE)</f>
        <v>9.9999999999999978E-2</v>
      </c>
      <c r="G74">
        <f>VLOOKUP($C74,'Step 2'!$A$3:$Y$74,MATCH(Diffs!$D74,'Step 2'!$A$2:$I$2,0)+16,FALSE)</f>
        <v>1.4543289309187983</v>
      </c>
      <c r="M74">
        <v>71</v>
      </c>
      <c r="N74" s="6" t="s">
        <v>61</v>
      </c>
    </row>
    <row r="75" spans="1:14" x14ac:dyDescent="0.45">
      <c r="A75">
        <f t="shared" ref="A75:A138" si="6">A67+1</f>
        <v>10</v>
      </c>
      <c r="B75">
        <f t="shared" ref="B75:B138" si="7">B67</f>
        <v>2017</v>
      </c>
      <c r="C75" t="str">
        <f t="shared" si="4"/>
        <v>Bolivia</v>
      </c>
      <c r="D75">
        <f t="shared" si="5"/>
        <v>2017</v>
      </c>
      <c r="E75">
        <f>VLOOKUP($C75,'Step 2'!$A$3:$I$74,MATCH(Diffs!$D75,'Step 2'!$A$2:$I$2,0),FALSE)</f>
        <v>-0.5</v>
      </c>
      <c r="F75">
        <f>VLOOKUP($C75,'Step 2'!$A$3:$Q$74,MATCH(Diffs!$D75,'Step 2'!$A$2:$I$2,0)+8,FALSE)</f>
        <v>0.10000000000000009</v>
      </c>
      <c r="G75">
        <f>VLOOKUP($C75,'Step 2'!$A$3:$Y$74,MATCH(Diffs!$D75,'Step 2'!$A$2:$I$2,0)+16,FALSE)</f>
        <v>1.7288755908355</v>
      </c>
      <c r="M75">
        <v>72</v>
      </c>
      <c r="N75" s="6" t="s">
        <v>39</v>
      </c>
    </row>
    <row r="76" spans="1:14" x14ac:dyDescent="0.45">
      <c r="A76">
        <f t="shared" si="6"/>
        <v>10</v>
      </c>
      <c r="B76">
        <f t="shared" si="7"/>
        <v>2018</v>
      </c>
      <c r="C76" t="str">
        <f t="shared" si="4"/>
        <v>Bolivia</v>
      </c>
      <c r="D76">
        <f t="shared" si="5"/>
        <v>2018</v>
      </c>
      <c r="E76">
        <f>VLOOKUP($C76,'Step 2'!$A$3:$I$74,MATCH(Diffs!$D76,'Step 2'!$A$2:$I$2,0),FALSE)</f>
        <v>1.2999999999999972</v>
      </c>
      <c r="F76">
        <f>VLOOKUP($C76,'Step 2'!$A$3:$Q$74,MATCH(Diffs!$D76,'Step 2'!$A$2:$I$2,0)+8,FALSE)</f>
        <v>-0.10000000000000009</v>
      </c>
      <c r="G76">
        <f>VLOOKUP($C76,'Step 2'!$A$3:$Y$74,MATCH(Diffs!$D76,'Step 2'!$A$2:$I$2,0)+16,FALSE)</f>
        <v>0.42791640925999985</v>
      </c>
    </row>
    <row r="77" spans="1:14" x14ac:dyDescent="0.45">
      <c r="A77">
        <f t="shared" si="6"/>
        <v>10</v>
      </c>
      <c r="B77">
        <f t="shared" si="7"/>
        <v>2019</v>
      </c>
      <c r="C77" t="str">
        <f t="shared" si="4"/>
        <v>Bolivia</v>
      </c>
      <c r="D77">
        <f t="shared" si="5"/>
        <v>2019</v>
      </c>
      <c r="E77">
        <f>VLOOKUP($C77,'Step 2'!$A$3:$I$74,MATCH(Diffs!$D77,'Step 2'!$A$2:$I$2,0),FALSE)</f>
        <v>-2.4999999999999982</v>
      </c>
      <c r="F77">
        <f>VLOOKUP($C77,'Step 2'!$A$3:$Q$74,MATCH(Diffs!$D77,'Step 2'!$A$2:$I$2,0)+8,FALSE)</f>
        <v>0.10000000000000009</v>
      </c>
      <c r="G77">
        <f>VLOOKUP($C77,'Step 2'!$A$3:$Y$74,MATCH(Diffs!$D77,'Step 2'!$A$2:$I$2,0)+16,FALSE)</f>
        <v>0.75676157899389906</v>
      </c>
    </row>
    <row r="78" spans="1:14" x14ac:dyDescent="0.45">
      <c r="A78">
        <f t="shared" si="6"/>
        <v>10</v>
      </c>
      <c r="B78">
        <f t="shared" si="7"/>
        <v>2020</v>
      </c>
      <c r="C78" t="str">
        <f t="shared" si="4"/>
        <v>Bolivia</v>
      </c>
      <c r="D78">
        <f t="shared" si="5"/>
        <v>2020</v>
      </c>
      <c r="E78">
        <f>VLOOKUP($C78,'Step 2'!$A$3:$I$74,MATCH(Diffs!$D78,'Step 2'!$A$2:$I$2,0),FALSE)</f>
        <v>-0.80000000000000071</v>
      </c>
      <c r="F78">
        <f>VLOOKUP($C78,'Step 2'!$A$3:$Q$74,MATCH(Diffs!$D78,'Step 2'!$A$2:$I$2,0)+8,FALSE)</f>
        <v>-0.10000000000000009</v>
      </c>
      <c r="G78">
        <f>VLOOKUP($C78,'Step 2'!$A$3:$Y$74,MATCH(Diffs!$D78,'Step 2'!$A$2:$I$2,0)+16,FALSE)</f>
        <v>-0.81039877050369924</v>
      </c>
    </row>
    <row r="79" spans="1:14" x14ac:dyDescent="0.45">
      <c r="A79">
        <f t="shared" si="6"/>
        <v>10</v>
      </c>
      <c r="B79">
        <f t="shared" si="7"/>
        <v>2021</v>
      </c>
      <c r="C79" t="str">
        <f t="shared" si="4"/>
        <v>Bolivia</v>
      </c>
      <c r="D79">
        <f t="shared" si="5"/>
        <v>2021</v>
      </c>
      <c r="E79">
        <f>VLOOKUP($C79,'Step 2'!$A$3:$I$74,MATCH(Diffs!$D79,'Step 2'!$A$2:$I$2,0),FALSE)</f>
        <v>0.40000000000000036</v>
      </c>
      <c r="F79">
        <f>VLOOKUP($C79,'Step 2'!$A$3:$Q$74,MATCH(Diffs!$D79,'Step 2'!$A$2:$I$2,0)+8,FALSE)</f>
        <v>0.10000000000000009</v>
      </c>
      <c r="G79">
        <f>VLOOKUP($C79,'Step 2'!$A$3:$Y$74,MATCH(Diffs!$D79,'Step 2'!$A$2:$I$2,0)+16,FALSE)</f>
        <v>-9.0989278177900701E-2</v>
      </c>
    </row>
    <row r="80" spans="1:14" x14ac:dyDescent="0.45">
      <c r="A80">
        <f t="shared" si="6"/>
        <v>10</v>
      </c>
      <c r="B80">
        <f t="shared" si="7"/>
        <v>2022</v>
      </c>
      <c r="C80" t="str">
        <f t="shared" si="4"/>
        <v>Bolivia</v>
      </c>
      <c r="D80">
        <f t="shared" si="5"/>
        <v>2022</v>
      </c>
      <c r="E80">
        <f>VLOOKUP($C80,'Step 2'!$A$3:$I$74,MATCH(Diffs!$D80,'Step 2'!$A$2:$I$2,0),FALSE)</f>
        <v>0.90000000000000036</v>
      </c>
      <c r="F80">
        <f>VLOOKUP($C80,'Step 2'!$A$3:$Q$74,MATCH(Diffs!$D80,'Step 2'!$A$2:$I$2,0)+8,FALSE)</f>
        <v>-0.10000000000000009</v>
      </c>
      <c r="G80">
        <f>VLOOKUP($C80,'Step 2'!$A$3:$Y$74,MATCH(Diffs!$D80,'Step 2'!$A$2:$I$2,0)+16,FALSE)</f>
        <v>-0.23384506793759741</v>
      </c>
    </row>
    <row r="81" spans="1:7" x14ac:dyDescent="0.45">
      <c r="A81">
        <f t="shared" si="6"/>
        <v>10</v>
      </c>
      <c r="B81">
        <f t="shared" si="7"/>
        <v>2023</v>
      </c>
      <c r="C81" t="str">
        <f t="shared" si="4"/>
        <v>Bolivia</v>
      </c>
      <c r="D81">
        <f t="shared" si="5"/>
        <v>2023</v>
      </c>
      <c r="E81">
        <f>VLOOKUP($C81,'Step 2'!$A$3:$I$74,MATCH(Diffs!$D81,'Step 2'!$A$2:$I$2,0),FALSE)</f>
        <v>1.5999999999999996</v>
      </c>
      <c r="F81">
        <f>VLOOKUP($C81,'Step 2'!$A$3:$Q$74,MATCH(Diffs!$D81,'Step 2'!$A$2:$I$2,0)+8,FALSE)</f>
        <v>0</v>
      </c>
      <c r="G81">
        <f>VLOOKUP($C81,'Step 2'!$A$3:$Y$74,MATCH(Diffs!$D81,'Step 2'!$A$2:$I$2,0)+16,FALSE)</f>
        <v>-0.28052607286350195</v>
      </c>
    </row>
    <row r="82" spans="1:7" x14ac:dyDescent="0.45">
      <c r="A82">
        <f t="shared" si="6"/>
        <v>11</v>
      </c>
      <c r="B82">
        <f t="shared" si="7"/>
        <v>2016</v>
      </c>
      <c r="C82" t="str">
        <f t="shared" si="4"/>
        <v>Brazil</v>
      </c>
      <c r="D82">
        <f t="shared" si="5"/>
        <v>2016</v>
      </c>
      <c r="E82">
        <f>VLOOKUP($C82,'Step 2'!$A$3:$I$74,MATCH(Diffs!$D82,'Step 2'!$A$2:$I$2,0),FALSE)</f>
        <v>-1.5</v>
      </c>
      <c r="F82">
        <f>VLOOKUP($C82,'Step 2'!$A$3:$Q$74,MATCH(Diffs!$D82,'Step 2'!$A$2:$I$2,0)+8,FALSE)</f>
        <v>-9.9999999999999978E-2</v>
      </c>
      <c r="G82">
        <f>VLOOKUP($C82,'Step 2'!$A$3:$Y$74,MATCH(Diffs!$D82,'Step 2'!$A$2:$I$2,0)+16,FALSE)</f>
        <v>1.610093027147899</v>
      </c>
    </row>
    <row r="83" spans="1:7" x14ac:dyDescent="0.45">
      <c r="A83">
        <f t="shared" si="6"/>
        <v>11</v>
      </c>
      <c r="B83">
        <f t="shared" si="7"/>
        <v>2017</v>
      </c>
      <c r="C83" t="str">
        <f t="shared" si="4"/>
        <v>Brazil</v>
      </c>
      <c r="D83">
        <f t="shared" si="5"/>
        <v>2017</v>
      </c>
      <c r="E83">
        <f>VLOOKUP($C83,'Step 2'!$A$3:$I$74,MATCH(Diffs!$D83,'Step 2'!$A$2:$I$2,0),FALSE)</f>
        <v>1.2999999999999972</v>
      </c>
      <c r="F83">
        <f>VLOOKUP($C83,'Step 2'!$A$3:$Q$74,MATCH(Diffs!$D83,'Step 2'!$A$2:$I$2,0)+8,FALSE)</f>
        <v>0</v>
      </c>
      <c r="G83">
        <f>VLOOKUP($C83,'Step 2'!$A$3:$Y$74,MATCH(Diffs!$D83,'Step 2'!$A$2:$I$2,0)+16,FALSE)</f>
        <v>1.1111208354981006</v>
      </c>
    </row>
    <row r="84" spans="1:7" x14ac:dyDescent="0.45">
      <c r="A84">
        <f t="shared" si="6"/>
        <v>11</v>
      </c>
      <c r="B84">
        <f t="shared" si="7"/>
        <v>2018</v>
      </c>
      <c r="C84" t="str">
        <f t="shared" si="4"/>
        <v>Brazil</v>
      </c>
      <c r="D84">
        <f t="shared" si="5"/>
        <v>2018</v>
      </c>
      <c r="E84">
        <f>VLOOKUP($C84,'Step 2'!$A$3:$I$74,MATCH(Diffs!$D84,'Step 2'!$A$2:$I$2,0),FALSE)</f>
        <v>-0.29999999999999716</v>
      </c>
      <c r="F84">
        <f>VLOOKUP($C84,'Step 2'!$A$3:$Q$74,MATCH(Diffs!$D84,'Step 2'!$A$2:$I$2,0)+8,FALSE)</f>
        <v>9.9999999999999978E-2</v>
      </c>
      <c r="G84">
        <f>VLOOKUP($C84,'Step 2'!$A$3:$Y$74,MATCH(Diffs!$D84,'Step 2'!$A$2:$I$2,0)+16,FALSE)</f>
        <v>0.160794979263299</v>
      </c>
    </row>
    <row r="85" spans="1:7" x14ac:dyDescent="0.45">
      <c r="A85">
        <f t="shared" si="6"/>
        <v>11</v>
      </c>
      <c r="B85">
        <f t="shared" si="7"/>
        <v>2019</v>
      </c>
      <c r="C85" t="str">
        <f t="shared" si="4"/>
        <v>Brazil</v>
      </c>
      <c r="D85">
        <f t="shared" si="5"/>
        <v>2019</v>
      </c>
      <c r="E85">
        <f>VLOOKUP($C85,'Step 2'!$A$3:$I$74,MATCH(Diffs!$D85,'Step 2'!$A$2:$I$2,0),FALSE)</f>
        <v>2.1999999999999993</v>
      </c>
      <c r="F85">
        <f>VLOOKUP($C85,'Step 2'!$A$3:$Q$74,MATCH(Diffs!$D85,'Step 2'!$A$2:$I$2,0)+8,FALSE)</f>
        <v>0</v>
      </c>
      <c r="G85">
        <f>VLOOKUP($C85,'Step 2'!$A$3:$Y$74,MATCH(Diffs!$D85,'Step 2'!$A$2:$I$2,0)+16,FALSE)</f>
        <v>0.25847017463349964</v>
      </c>
    </row>
    <row r="86" spans="1:7" x14ac:dyDescent="0.45">
      <c r="A86">
        <f t="shared" si="6"/>
        <v>11</v>
      </c>
      <c r="B86">
        <f t="shared" si="7"/>
        <v>2020</v>
      </c>
      <c r="C86" t="str">
        <f t="shared" si="4"/>
        <v>Brazil</v>
      </c>
      <c r="D86">
        <f t="shared" si="5"/>
        <v>2020</v>
      </c>
      <c r="E86">
        <f>VLOOKUP($C86,'Step 2'!$A$3:$I$74,MATCH(Diffs!$D86,'Step 2'!$A$2:$I$2,0),FALSE)</f>
        <v>-2.5</v>
      </c>
      <c r="F86">
        <f>VLOOKUP($C86,'Step 2'!$A$3:$Q$74,MATCH(Diffs!$D86,'Step 2'!$A$2:$I$2,0)+8,FALSE)</f>
        <v>0</v>
      </c>
      <c r="G86">
        <f>VLOOKUP($C86,'Step 2'!$A$3:$Y$74,MATCH(Diffs!$D86,'Step 2'!$A$2:$I$2,0)+16,FALSE)</f>
        <v>-0.50360795810699877</v>
      </c>
    </row>
    <row r="87" spans="1:7" x14ac:dyDescent="0.45">
      <c r="A87">
        <f t="shared" si="6"/>
        <v>11</v>
      </c>
      <c r="B87">
        <f t="shared" si="7"/>
        <v>2021</v>
      </c>
      <c r="C87" t="str">
        <f t="shared" si="4"/>
        <v>Brazil</v>
      </c>
      <c r="D87">
        <f t="shared" si="5"/>
        <v>2021</v>
      </c>
      <c r="E87">
        <f>VLOOKUP($C87,'Step 2'!$A$3:$I$74,MATCH(Diffs!$D87,'Step 2'!$A$2:$I$2,0),FALSE)</f>
        <v>9.9999999999997868E-2</v>
      </c>
      <c r="F87">
        <f>VLOOKUP($C87,'Step 2'!$A$3:$Q$74,MATCH(Diffs!$D87,'Step 2'!$A$2:$I$2,0)+8,FALSE)</f>
        <v>9.9999999999999978E-2</v>
      </c>
      <c r="G87">
        <f>VLOOKUP($C87,'Step 2'!$A$3:$Y$74,MATCH(Diffs!$D87,'Step 2'!$A$2:$I$2,0)+16,FALSE)</f>
        <v>-5.7215126079100287E-2</v>
      </c>
    </row>
    <row r="88" spans="1:7" x14ac:dyDescent="0.45">
      <c r="A88">
        <f t="shared" si="6"/>
        <v>11</v>
      </c>
      <c r="B88">
        <f t="shared" si="7"/>
        <v>2022</v>
      </c>
      <c r="C88" t="str">
        <f t="shared" si="4"/>
        <v>Brazil</v>
      </c>
      <c r="D88">
        <f t="shared" si="5"/>
        <v>2022</v>
      </c>
      <c r="E88">
        <f>VLOOKUP($C88,'Step 2'!$A$3:$I$74,MATCH(Diffs!$D88,'Step 2'!$A$2:$I$2,0),FALSE)</f>
        <v>-0.39999999999999858</v>
      </c>
      <c r="F88">
        <f>VLOOKUP($C88,'Step 2'!$A$3:$Q$74,MATCH(Diffs!$D88,'Step 2'!$A$2:$I$2,0)+8,FALSE)</f>
        <v>0</v>
      </c>
      <c r="G88">
        <f>VLOOKUP($C88,'Step 2'!$A$3:$Y$74,MATCH(Diffs!$D88,'Step 2'!$A$2:$I$2,0)+16,FALSE)</f>
        <v>-6.9428871778800527E-2</v>
      </c>
    </row>
    <row r="89" spans="1:7" x14ac:dyDescent="0.45">
      <c r="A89">
        <f t="shared" si="6"/>
        <v>11</v>
      </c>
      <c r="B89">
        <f t="shared" si="7"/>
        <v>2023</v>
      </c>
      <c r="C89" t="str">
        <f t="shared" si="4"/>
        <v>Brazil</v>
      </c>
      <c r="D89">
        <f t="shared" si="5"/>
        <v>2023</v>
      </c>
      <c r="E89">
        <f>VLOOKUP($C89,'Step 2'!$A$3:$I$74,MATCH(Diffs!$D89,'Step 2'!$A$2:$I$2,0),FALSE)</f>
        <v>1.6000000000000014</v>
      </c>
      <c r="F89">
        <f>VLOOKUP($C89,'Step 2'!$A$3:$Q$74,MATCH(Diffs!$D89,'Step 2'!$A$2:$I$2,0)+8,FALSE)</f>
        <v>-9.9999999999999978E-2</v>
      </c>
      <c r="G89">
        <f>VLOOKUP($C89,'Step 2'!$A$3:$Y$74,MATCH(Diffs!$D89,'Step 2'!$A$2:$I$2,0)+16,FALSE)</f>
        <v>0.71098227912480105</v>
      </c>
    </row>
    <row r="90" spans="1:7" x14ac:dyDescent="0.45">
      <c r="A90">
        <f t="shared" si="6"/>
        <v>12</v>
      </c>
      <c r="B90">
        <f t="shared" si="7"/>
        <v>2016</v>
      </c>
      <c r="C90" t="str">
        <f t="shared" si="4"/>
        <v>Bulgaria</v>
      </c>
      <c r="D90">
        <f t="shared" si="5"/>
        <v>2016</v>
      </c>
      <c r="E90">
        <f>VLOOKUP($C90,'Step 2'!$A$3:$I$74,MATCH(Diffs!$D90,'Step 2'!$A$2:$I$2,0),FALSE)</f>
        <v>0.5</v>
      </c>
      <c r="F90">
        <f>VLOOKUP($C90,'Step 2'!$A$3:$Q$74,MATCH(Diffs!$D90,'Step 2'!$A$2:$I$2,0)+8,FALSE)</f>
        <v>0.10000000000000009</v>
      </c>
      <c r="G90">
        <f>VLOOKUP($C90,'Step 2'!$A$3:$Y$74,MATCH(Diffs!$D90,'Step 2'!$A$2:$I$2,0)+16,FALSE)</f>
        <v>0</v>
      </c>
    </row>
    <row r="91" spans="1:7" x14ac:dyDescent="0.45">
      <c r="A91">
        <f t="shared" si="6"/>
        <v>12</v>
      </c>
      <c r="B91">
        <f t="shared" si="7"/>
        <v>2017</v>
      </c>
      <c r="C91" t="str">
        <f t="shared" si="4"/>
        <v>Bulgaria</v>
      </c>
      <c r="D91">
        <f t="shared" si="5"/>
        <v>2017</v>
      </c>
      <c r="E91">
        <f>VLOOKUP($C91,'Step 2'!$A$3:$I$74,MATCH(Diffs!$D91,'Step 2'!$A$2:$I$2,0),FALSE)</f>
        <v>0.40000000000000213</v>
      </c>
      <c r="F91">
        <f>VLOOKUP($C91,'Step 2'!$A$3:$Q$74,MATCH(Diffs!$D91,'Step 2'!$A$2:$I$2,0)+8,FALSE)</f>
        <v>0</v>
      </c>
      <c r="G91">
        <f>VLOOKUP($C91,'Step 2'!$A$3:$Y$74,MATCH(Diffs!$D91,'Step 2'!$A$2:$I$2,0)+16,FALSE)</f>
        <v>0</v>
      </c>
    </row>
    <row r="92" spans="1:7" x14ac:dyDescent="0.45">
      <c r="A92">
        <f t="shared" si="6"/>
        <v>12</v>
      </c>
      <c r="B92">
        <f t="shared" si="7"/>
        <v>2018</v>
      </c>
      <c r="C92" t="str">
        <f t="shared" si="4"/>
        <v>Bulgaria</v>
      </c>
      <c r="D92">
        <f t="shared" si="5"/>
        <v>2018</v>
      </c>
      <c r="E92">
        <f>VLOOKUP($C92,'Step 2'!$A$3:$I$74,MATCH(Diffs!$D92,'Step 2'!$A$2:$I$2,0),FALSE)</f>
        <v>-0.20000000000000284</v>
      </c>
      <c r="F92">
        <f>VLOOKUP($C92,'Step 2'!$A$3:$Q$74,MATCH(Diffs!$D92,'Step 2'!$A$2:$I$2,0)+8,FALSE)</f>
        <v>0.19999999999999996</v>
      </c>
      <c r="G92">
        <f>VLOOKUP($C92,'Step 2'!$A$3:$Y$74,MATCH(Diffs!$D92,'Step 2'!$A$2:$I$2,0)+16,FALSE)</f>
        <v>0</v>
      </c>
    </row>
    <row r="93" spans="1:7" x14ac:dyDescent="0.45">
      <c r="A93">
        <f t="shared" si="6"/>
        <v>12</v>
      </c>
      <c r="B93">
        <f t="shared" si="7"/>
        <v>2019</v>
      </c>
      <c r="C93" t="str">
        <f t="shared" si="4"/>
        <v>Bulgaria</v>
      </c>
      <c r="D93">
        <f t="shared" si="5"/>
        <v>2019</v>
      </c>
      <c r="E93">
        <f>VLOOKUP($C93,'Step 2'!$A$3:$I$74,MATCH(Diffs!$D93,'Step 2'!$A$2:$I$2,0),FALSE)</f>
        <v>0.70000000000000284</v>
      </c>
      <c r="F93">
        <f>VLOOKUP($C93,'Step 2'!$A$3:$Q$74,MATCH(Diffs!$D93,'Step 2'!$A$2:$I$2,0)+8,FALSE)</f>
        <v>0</v>
      </c>
      <c r="G93">
        <f>VLOOKUP($C93,'Step 2'!$A$3:$Y$74,MATCH(Diffs!$D93,'Step 2'!$A$2:$I$2,0)+16,FALSE)</f>
        <v>0</v>
      </c>
    </row>
    <row r="94" spans="1:7" x14ac:dyDescent="0.45">
      <c r="A94">
        <f t="shared" si="6"/>
        <v>12</v>
      </c>
      <c r="B94">
        <f t="shared" si="7"/>
        <v>2020</v>
      </c>
      <c r="C94" t="str">
        <f t="shared" si="4"/>
        <v>Bulgaria</v>
      </c>
      <c r="D94">
        <f t="shared" si="5"/>
        <v>2020</v>
      </c>
      <c r="E94">
        <f>VLOOKUP($C94,'Step 2'!$A$3:$I$74,MATCH(Diffs!$D94,'Step 2'!$A$2:$I$2,0),FALSE)</f>
        <v>0</v>
      </c>
      <c r="F94">
        <f>VLOOKUP($C94,'Step 2'!$A$3:$Q$74,MATCH(Diffs!$D94,'Step 2'!$A$2:$I$2,0)+8,FALSE)</f>
        <v>0.10000000000000009</v>
      </c>
      <c r="G94">
        <f>VLOOKUP($C94,'Step 2'!$A$3:$Y$74,MATCH(Diffs!$D94,'Step 2'!$A$2:$I$2,0)+16,FALSE)</f>
        <v>0</v>
      </c>
    </row>
    <row r="95" spans="1:7" x14ac:dyDescent="0.45">
      <c r="A95">
        <f t="shared" si="6"/>
        <v>12</v>
      </c>
      <c r="B95">
        <f t="shared" si="7"/>
        <v>2021</v>
      </c>
      <c r="C95" t="str">
        <f t="shared" si="4"/>
        <v>Bulgaria</v>
      </c>
      <c r="D95">
        <f t="shared" si="5"/>
        <v>2021</v>
      </c>
      <c r="E95">
        <f>VLOOKUP($C95,'Step 2'!$A$3:$I$74,MATCH(Diffs!$D95,'Step 2'!$A$2:$I$2,0),FALSE)</f>
        <v>0.89999999999999858</v>
      </c>
      <c r="F95">
        <f>VLOOKUP($C95,'Step 2'!$A$3:$Q$74,MATCH(Diffs!$D95,'Step 2'!$A$2:$I$2,0)+8,FALSE)</f>
        <v>0</v>
      </c>
      <c r="G95">
        <f>VLOOKUP($C95,'Step 2'!$A$3:$Y$74,MATCH(Diffs!$D95,'Step 2'!$A$2:$I$2,0)+16,FALSE)</f>
        <v>19.216436674137199</v>
      </c>
    </row>
    <row r="96" spans="1:7" x14ac:dyDescent="0.45">
      <c r="A96">
        <f t="shared" si="6"/>
        <v>12</v>
      </c>
      <c r="B96">
        <f t="shared" si="7"/>
        <v>2022</v>
      </c>
      <c r="C96" t="str">
        <f t="shared" si="4"/>
        <v>Bulgaria</v>
      </c>
      <c r="D96">
        <f t="shared" si="5"/>
        <v>2022</v>
      </c>
      <c r="E96">
        <f>VLOOKUP($C96,'Step 2'!$A$3:$I$74,MATCH(Diffs!$D96,'Step 2'!$A$2:$I$2,0),FALSE)</f>
        <v>-0.19999999999999929</v>
      </c>
      <c r="F96">
        <f>VLOOKUP($C96,'Step 2'!$A$3:$Q$74,MATCH(Diffs!$D96,'Step 2'!$A$2:$I$2,0)+8,FALSE)</f>
        <v>0.29999999999999982</v>
      </c>
      <c r="G96">
        <f>VLOOKUP($C96,'Step 2'!$A$3:$Y$74,MATCH(Diffs!$D96,'Step 2'!$A$2:$I$2,0)+16,FALSE)</f>
        <v>-0.11345631034090076</v>
      </c>
    </row>
    <row r="97" spans="1:7" x14ac:dyDescent="0.45">
      <c r="A97">
        <f t="shared" si="6"/>
        <v>12</v>
      </c>
      <c r="B97">
        <f t="shared" si="7"/>
        <v>2023</v>
      </c>
      <c r="C97" t="str">
        <f t="shared" si="4"/>
        <v>Bulgaria</v>
      </c>
      <c r="D97">
        <f t="shared" si="5"/>
        <v>2023</v>
      </c>
      <c r="E97">
        <f>VLOOKUP($C97,'Step 2'!$A$3:$I$74,MATCH(Diffs!$D97,'Step 2'!$A$2:$I$2,0),FALSE)</f>
        <v>2.5999999999999979</v>
      </c>
      <c r="F97">
        <f>VLOOKUP($C97,'Step 2'!$A$3:$Q$74,MATCH(Diffs!$D97,'Step 2'!$A$2:$I$2,0)+8,FALSE)</f>
        <v>-0.29999999999999982</v>
      </c>
      <c r="G97">
        <f>VLOOKUP($C97,'Step 2'!$A$3:$Y$74,MATCH(Diffs!$D97,'Step 2'!$A$2:$I$2,0)+16,FALSE)</f>
        <v>1.6133878915699</v>
      </c>
    </row>
    <row r="98" spans="1:7" x14ac:dyDescent="0.45">
      <c r="A98">
        <f t="shared" si="6"/>
        <v>13</v>
      </c>
      <c r="B98">
        <f t="shared" si="7"/>
        <v>2016</v>
      </c>
      <c r="C98" t="str">
        <f t="shared" si="4"/>
        <v>Canada</v>
      </c>
      <c r="D98">
        <f t="shared" si="5"/>
        <v>2016</v>
      </c>
      <c r="E98">
        <f>VLOOKUP($C98,'Step 2'!$A$3:$I$74,MATCH(Diffs!$D98,'Step 2'!$A$2:$I$2,0),FALSE)</f>
        <v>0.69999999999999929</v>
      </c>
      <c r="F98">
        <f>VLOOKUP($C98,'Step 2'!$A$3:$Q$74,MATCH(Diffs!$D98,'Step 2'!$A$2:$I$2,0)+8,FALSE)</f>
        <v>-0.10000000000000009</v>
      </c>
      <c r="G98">
        <f>VLOOKUP($C98,'Step 2'!$A$3:$Y$74,MATCH(Diffs!$D98,'Step 2'!$A$2:$I$2,0)+16,FALSE)</f>
        <v>-0.1171311616635009</v>
      </c>
    </row>
    <row r="99" spans="1:7" x14ac:dyDescent="0.45">
      <c r="A99">
        <f t="shared" si="6"/>
        <v>13</v>
      </c>
      <c r="B99">
        <f t="shared" si="7"/>
        <v>2017</v>
      </c>
      <c r="C99" t="str">
        <f t="shared" si="4"/>
        <v>Canada</v>
      </c>
      <c r="D99">
        <f t="shared" si="5"/>
        <v>2017</v>
      </c>
      <c r="E99">
        <f>VLOOKUP($C99,'Step 2'!$A$3:$I$74,MATCH(Diffs!$D99,'Step 2'!$A$2:$I$2,0),FALSE)</f>
        <v>-9.9999999999997868E-2</v>
      </c>
      <c r="F99">
        <f>VLOOKUP($C99,'Step 2'!$A$3:$Q$74,MATCH(Diffs!$D99,'Step 2'!$A$2:$I$2,0)+8,FALSE)</f>
        <v>0</v>
      </c>
      <c r="G99">
        <f>VLOOKUP($C99,'Step 2'!$A$3:$Y$74,MATCH(Diffs!$D99,'Step 2'!$A$2:$I$2,0)+16,FALSE)</f>
        <v>-0.61872551715870117</v>
      </c>
    </row>
    <row r="100" spans="1:7" x14ac:dyDescent="0.45">
      <c r="A100">
        <f t="shared" si="6"/>
        <v>13</v>
      </c>
      <c r="B100">
        <f t="shared" si="7"/>
        <v>2018</v>
      </c>
      <c r="C100" t="str">
        <f t="shared" si="4"/>
        <v>Canada</v>
      </c>
      <c r="D100">
        <f t="shared" si="5"/>
        <v>2018</v>
      </c>
      <c r="E100">
        <f>VLOOKUP($C100,'Step 2'!$A$3:$I$74,MATCH(Diffs!$D100,'Step 2'!$A$2:$I$2,0),FALSE)</f>
        <v>0.39999999999999858</v>
      </c>
      <c r="F100">
        <f>VLOOKUP($C100,'Step 2'!$A$3:$Q$74,MATCH(Diffs!$D100,'Step 2'!$A$2:$I$2,0)+8,FALSE)</f>
        <v>0.10000000000000009</v>
      </c>
      <c r="G100">
        <f>VLOOKUP($C100,'Step 2'!$A$3:$Y$74,MATCH(Diffs!$D100,'Step 2'!$A$2:$I$2,0)+16,FALSE)</f>
        <v>-1.446367241158697</v>
      </c>
    </row>
    <row r="101" spans="1:7" x14ac:dyDescent="0.45">
      <c r="A101">
        <f t="shared" si="6"/>
        <v>13</v>
      </c>
      <c r="B101">
        <f t="shared" si="7"/>
        <v>2019</v>
      </c>
      <c r="C101" t="str">
        <f t="shared" si="4"/>
        <v>Canada</v>
      </c>
      <c r="D101">
        <f t="shared" si="5"/>
        <v>2019</v>
      </c>
      <c r="E101">
        <f>VLOOKUP($C101,'Step 2'!$A$3:$I$74,MATCH(Diffs!$D101,'Step 2'!$A$2:$I$2,0),FALSE)</f>
        <v>4.1999999999999993</v>
      </c>
      <c r="F101">
        <f>VLOOKUP($C101,'Step 2'!$A$3:$Q$74,MATCH(Diffs!$D101,'Step 2'!$A$2:$I$2,0)+8,FALSE)</f>
        <v>-0.60000000000000009</v>
      </c>
      <c r="G101">
        <f>VLOOKUP($C101,'Step 2'!$A$3:$Y$74,MATCH(Diffs!$D101,'Step 2'!$A$2:$I$2,0)+16,FALSE)</f>
        <v>-1.0358394626986041</v>
      </c>
    </row>
    <row r="102" spans="1:7" x14ac:dyDescent="0.45">
      <c r="A102">
        <f t="shared" si="6"/>
        <v>13</v>
      </c>
      <c r="B102">
        <f t="shared" si="7"/>
        <v>2020</v>
      </c>
      <c r="C102" t="str">
        <f t="shared" si="4"/>
        <v>Canada</v>
      </c>
      <c r="D102">
        <f t="shared" si="5"/>
        <v>2020</v>
      </c>
      <c r="E102">
        <f>VLOOKUP($C102,'Step 2'!$A$3:$I$74,MATCH(Diffs!$D102,'Step 2'!$A$2:$I$2,0),FALSE)</f>
        <v>0.40000000000000213</v>
      </c>
      <c r="F102">
        <f>VLOOKUP($C102,'Step 2'!$A$3:$Q$74,MATCH(Diffs!$D102,'Step 2'!$A$2:$I$2,0)+8,FALSE)</f>
        <v>-9.9999999999999867E-2</v>
      </c>
      <c r="G102">
        <f>VLOOKUP($C102,'Step 2'!$A$3:$Y$74,MATCH(Diffs!$D102,'Step 2'!$A$2:$I$2,0)+16,FALSE)</f>
        <v>1.179258308162801</v>
      </c>
    </row>
    <row r="103" spans="1:7" x14ac:dyDescent="0.45">
      <c r="A103">
        <f t="shared" si="6"/>
        <v>13</v>
      </c>
      <c r="B103">
        <f t="shared" si="7"/>
        <v>2021</v>
      </c>
      <c r="C103" t="str">
        <f t="shared" si="4"/>
        <v>Canada</v>
      </c>
      <c r="D103">
        <f t="shared" si="5"/>
        <v>2021</v>
      </c>
      <c r="E103">
        <f>VLOOKUP($C103,'Step 2'!$A$3:$I$74,MATCH(Diffs!$D103,'Step 2'!$A$2:$I$2,0),FALSE)</f>
        <v>-2</v>
      </c>
      <c r="F103">
        <f>VLOOKUP($C103,'Step 2'!$A$3:$Q$74,MATCH(Diffs!$D103,'Step 2'!$A$2:$I$2,0)+8,FALSE)</f>
        <v>9.9999999999999867E-2</v>
      </c>
      <c r="G103">
        <f>VLOOKUP($C103,'Step 2'!$A$3:$Y$74,MATCH(Diffs!$D103,'Step 2'!$A$2:$I$2,0)+16,FALSE)</f>
        <v>1.9737109734702045</v>
      </c>
    </row>
    <row r="104" spans="1:7" x14ac:dyDescent="0.45">
      <c r="A104">
        <f t="shared" si="6"/>
        <v>13</v>
      </c>
      <c r="B104">
        <f t="shared" si="7"/>
        <v>2022</v>
      </c>
      <c r="C104" t="str">
        <f t="shared" si="4"/>
        <v>Canada</v>
      </c>
      <c r="D104">
        <f t="shared" si="5"/>
        <v>2022</v>
      </c>
      <c r="E104">
        <f>VLOOKUP($C104,'Step 2'!$A$3:$I$74,MATCH(Diffs!$D104,'Step 2'!$A$2:$I$2,0),FALSE)</f>
        <v>-0.10000000000000142</v>
      </c>
      <c r="F104">
        <f>VLOOKUP($C104,'Step 2'!$A$3:$Q$74,MATCH(Diffs!$D104,'Step 2'!$A$2:$I$2,0)+8,FALSE)</f>
        <v>0.10000000000000009</v>
      </c>
      <c r="G104">
        <f>VLOOKUP($C104,'Step 2'!$A$3:$Y$74,MATCH(Diffs!$D104,'Step 2'!$A$2:$I$2,0)+16,FALSE)</f>
        <v>-1.6039306306436032</v>
      </c>
    </row>
    <row r="105" spans="1:7" x14ac:dyDescent="0.45">
      <c r="A105">
        <f t="shared" si="6"/>
        <v>13</v>
      </c>
      <c r="B105">
        <f t="shared" si="7"/>
        <v>2023</v>
      </c>
      <c r="C105" t="str">
        <f t="shared" si="4"/>
        <v>Canada</v>
      </c>
      <c r="D105">
        <f t="shared" si="5"/>
        <v>2023</v>
      </c>
      <c r="E105">
        <f>VLOOKUP($C105,'Step 2'!$A$3:$I$74,MATCH(Diffs!$D105,'Step 2'!$A$2:$I$2,0),FALSE)</f>
        <v>5.8000000000000007</v>
      </c>
      <c r="F105">
        <f>VLOOKUP($C105,'Step 2'!$A$3:$Q$74,MATCH(Diffs!$D105,'Step 2'!$A$2:$I$2,0)+8,FALSE)</f>
        <v>-0.7</v>
      </c>
      <c r="G105">
        <f>VLOOKUP($C105,'Step 2'!$A$3:$Y$74,MATCH(Diffs!$D105,'Step 2'!$A$2:$I$2,0)+16,FALSE)</f>
        <v>-0.64911590869819946</v>
      </c>
    </row>
    <row r="106" spans="1:7" x14ac:dyDescent="0.45">
      <c r="A106">
        <f t="shared" si="6"/>
        <v>14</v>
      </c>
      <c r="B106">
        <f t="shared" si="7"/>
        <v>2016</v>
      </c>
      <c r="C106" t="str">
        <f t="shared" si="4"/>
        <v>China</v>
      </c>
      <c r="D106">
        <f t="shared" si="5"/>
        <v>2016</v>
      </c>
      <c r="E106">
        <f>VLOOKUP($C106,'Step 2'!$A$3:$I$74,MATCH(Diffs!$D106,'Step 2'!$A$2:$I$2,0),FALSE)</f>
        <v>-0.39999999999999858</v>
      </c>
      <c r="F106">
        <f>VLOOKUP($C106,'Step 2'!$A$3:$Q$74,MATCH(Diffs!$D106,'Step 2'!$A$2:$I$2,0)+8,FALSE)</f>
        <v>0</v>
      </c>
      <c r="G106">
        <f>VLOOKUP($C106,'Step 2'!$A$3:$Y$74,MATCH(Diffs!$D106,'Step 2'!$A$2:$I$2,0)+16,FALSE)</f>
        <v>-0.32265349195580129</v>
      </c>
    </row>
    <row r="107" spans="1:7" x14ac:dyDescent="0.45">
      <c r="A107">
        <f t="shared" si="6"/>
        <v>14</v>
      </c>
      <c r="B107">
        <f t="shared" si="7"/>
        <v>2017</v>
      </c>
      <c r="C107" t="str">
        <f t="shared" si="4"/>
        <v>China</v>
      </c>
      <c r="D107">
        <f t="shared" si="5"/>
        <v>2017</v>
      </c>
      <c r="E107">
        <f>VLOOKUP($C107,'Step 2'!$A$3:$I$74,MATCH(Diffs!$D107,'Step 2'!$A$2:$I$2,0),FALSE)</f>
        <v>5.1999999999999957</v>
      </c>
      <c r="F107">
        <f>VLOOKUP($C107,'Step 2'!$A$3:$Q$74,MATCH(Diffs!$D107,'Step 2'!$A$2:$I$2,0)+8,FALSE)</f>
        <v>0</v>
      </c>
      <c r="G107">
        <f>VLOOKUP($C107,'Step 2'!$A$3:$Y$74,MATCH(Diffs!$D107,'Step 2'!$A$2:$I$2,0)+16,FALSE)</f>
        <v>-1.0171084777707993</v>
      </c>
    </row>
    <row r="108" spans="1:7" x14ac:dyDescent="0.45">
      <c r="A108">
        <f t="shared" si="6"/>
        <v>14</v>
      </c>
      <c r="B108">
        <f t="shared" si="7"/>
        <v>2018</v>
      </c>
      <c r="C108" t="str">
        <f t="shared" si="4"/>
        <v>China</v>
      </c>
      <c r="D108">
        <f t="shared" si="5"/>
        <v>2018</v>
      </c>
      <c r="E108">
        <f>VLOOKUP($C108,'Step 2'!$A$3:$I$74,MATCH(Diffs!$D108,'Step 2'!$A$2:$I$2,0),FALSE)</f>
        <v>12</v>
      </c>
      <c r="F108">
        <f>VLOOKUP($C108,'Step 2'!$A$3:$Q$74,MATCH(Diffs!$D108,'Step 2'!$A$2:$I$2,0)+8,FALSE)</f>
        <v>-9.9999999999999978E-2</v>
      </c>
      <c r="G108">
        <f>VLOOKUP($C108,'Step 2'!$A$3:$Y$74,MATCH(Diffs!$D108,'Step 2'!$A$2:$I$2,0)+16,FALSE)</f>
        <v>0.54211032575249973</v>
      </c>
    </row>
    <row r="109" spans="1:7" x14ac:dyDescent="0.45">
      <c r="A109">
        <f t="shared" si="6"/>
        <v>14</v>
      </c>
      <c r="B109">
        <f t="shared" si="7"/>
        <v>2019</v>
      </c>
      <c r="C109" t="str">
        <f t="shared" si="4"/>
        <v>China</v>
      </c>
      <c r="D109">
        <f t="shared" si="5"/>
        <v>2019</v>
      </c>
      <c r="E109">
        <f>VLOOKUP($C109,'Step 2'!$A$3:$I$74,MATCH(Diffs!$D109,'Step 2'!$A$2:$I$2,0),FALSE)</f>
        <v>-2.2999999999999972</v>
      </c>
      <c r="F109">
        <f>VLOOKUP($C109,'Step 2'!$A$3:$Q$74,MATCH(Diffs!$D109,'Step 2'!$A$2:$I$2,0)+8,FALSE)</f>
        <v>0</v>
      </c>
      <c r="G109">
        <f>VLOOKUP($C109,'Step 2'!$A$3:$Y$74,MATCH(Diffs!$D109,'Step 2'!$A$2:$I$2,0)+16,FALSE)</f>
        <v>0.31446419743219955</v>
      </c>
    </row>
    <row r="110" spans="1:7" x14ac:dyDescent="0.45">
      <c r="A110">
        <f t="shared" si="6"/>
        <v>14</v>
      </c>
      <c r="B110">
        <f t="shared" si="7"/>
        <v>2020</v>
      </c>
      <c r="C110" t="str">
        <f t="shared" si="4"/>
        <v>China</v>
      </c>
      <c r="D110">
        <f t="shared" si="5"/>
        <v>2020</v>
      </c>
      <c r="E110">
        <f>VLOOKUP($C110,'Step 2'!$A$3:$I$74,MATCH(Diffs!$D110,'Step 2'!$A$2:$I$2,0),FALSE)</f>
        <v>3.7999999999999972</v>
      </c>
      <c r="F110">
        <f>VLOOKUP($C110,'Step 2'!$A$3:$Q$74,MATCH(Diffs!$D110,'Step 2'!$A$2:$I$2,0)+8,FALSE)</f>
        <v>0</v>
      </c>
      <c r="G110">
        <f>VLOOKUP($C110,'Step 2'!$A$3:$Y$74,MATCH(Diffs!$D110,'Step 2'!$A$2:$I$2,0)+16,FALSE)</f>
        <v>1.2261666704534999</v>
      </c>
    </row>
    <row r="111" spans="1:7" x14ac:dyDescent="0.45">
      <c r="A111">
        <f t="shared" si="6"/>
        <v>14</v>
      </c>
      <c r="B111">
        <f t="shared" si="7"/>
        <v>2021</v>
      </c>
      <c r="C111" t="str">
        <f t="shared" si="4"/>
        <v>China</v>
      </c>
      <c r="D111">
        <f t="shared" si="5"/>
        <v>2021</v>
      </c>
      <c r="E111">
        <f>VLOOKUP($C111,'Step 2'!$A$3:$I$74,MATCH(Diffs!$D111,'Step 2'!$A$2:$I$2,0),FALSE)</f>
        <v>7.4000000000000057</v>
      </c>
      <c r="F111">
        <f>VLOOKUP($C111,'Step 2'!$A$3:$Q$74,MATCH(Diffs!$D111,'Step 2'!$A$2:$I$2,0)+8,FALSE)</f>
        <v>0</v>
      </c>
      <c r="G111">
        <f>VLOOKUP($C111,'Step 2'!$A$3:$Y$74,MATCH(Diffs!$D111,'Step 2'!$A$2:$I$2,0)+16,FALSE)</f>
        <v>0.8698515914006002</v>
      </c>
    </row>
    <row r="112" spans="1:7" x14ac:dyDescent="0.45">
      <c r="A112">
        <f t="shared" si="6"/>
        <v>14</v>
      </c>
      <c r="B112">
        <f t="shared" si="7"/>
        <v>2022</v>
      </c>
      <c r="C112" t="str">
        <f t="shared" si="4"/>
        <v>China</v>
      </c>
      <c r="D112">
        <f t="shared" si="5"/>
        <v>2022</v>
      </c>
      <c r="E112">
        <f>VLOOKUP($C112,'Step 2'!$A$3:$I$74,MATCH(Diffs!$D112,'Step 2'!$A$2:$I$2,0),FALSE)</f>
        <v>0.70000000000000284</v>
      </c>
      <c r="F112">
        <f>VLOOKUP($C112,'Step 2'!$A$3:$Q$74,MATCH(Diffs!$D112,'Step 2'!$A$2:$I$2,0)+8,FALSE)</f>
        <v>0</v>
      </c>
      <c r="G112">
        <f>VLOOKUP($C112,'Step 2'!$A$3:$Y$74,MATCH(Diffs!$D112,'Step 2'!$A$2:$I$2,0)+16,FALSE)</f>
        <v>2.7965771412182008</v>
      </c>
    </row>
    <row r="113" spans="1:7" x14ac:dyDescent="0.45">
      <c r="A113">
        <f t="shared" si="6"/>
        <v>14</v>
      </c>
      <c r="B113">
        <f t="shared" si="7"/>
        <v>2023</v>
      </c>
      <c r="C113" t="str">
        <f t="shared" si="4"/>
        <v>China</v>
      </c>
      <c r="D113">
        <f t="shared" si="5"/>
        <v>2023</v>
      </c>
      <c r="E113">
        <f>VLOOKUP($C113,'Step 2'!$A$3:$I$74,MATCH(Diffs!$D113,'Step 2'!$A$2:$I$2,0),FALSE)</f>
        <v>-5.5000000000000071</v>
      </c>
      <c r="F113">
        <f>VLOOKUP($C113,'Step 2'!$A$3:$Q$74,MATCH(Diffs!$D113,'Step 2'!$A$2:$I$2,0)+8,FALSE)</f>
        <v>0</v>
      </c>
      <c r="G113">
        <f>VLOOKUP($C113,'Step 2'!$A$3:$Y$74,MATCH(Diffs!$D113,'Step 2'!$A$2:$I$2,0)+16,FALSE)</f>
        <v>0.18777570572060043</v>
      </c>
    </row>
    <row r="114" spans="1:7" x14ac:dyDescent="0.45">
      <c r="A114">
        <f t="shared" si="6"/>
        <v>15</v>
      </c>
      <c r="B114">
        <f t="shared" si="7"/>
        <v>2016</v>
      </c>
      <c r="C114" t="str">
        <f t="shared" si="4"/>
        <v>Costa Rica</v>
      </c>
      <c r="D114">
        <f t="shared" si="5"/>
        <v>2016</v>
      </c>
      <c r="E114">
        <f>VLOOKUP($C114,'Step 2'!$A$3:$I$74,MATCH(Diffs!$D114,'Step 2'!$A$2:$I$2,0),FALSE)</f>
        <v>2.1000000000000014</v>
      </c>
      <c r="F114">
        <f>VLOOKUP($C114,'Step 2'!$A$3:$Q$74,MATCH(Diffs!$D114,'Step 2'!$A$2:$I$2,0)+8,FALSE)</f>
        <v>0</v>
      </c>
      <c r="G114">
        <f>VLOOKUP($C114,'Step 2'!$A$3:$Y$74,MATCH(Diffs!$D114,'Step 2'!$A$2:$I$2,0)+16,FALSE)</f>
        <v>-0.23407356311579974</v>
      </c>
    </row>
    <row r="115" spans="1:7" x14ac:dyDescent="0.45">
      <c r="A115">
        <f t="shared" si="6"/>
        <v>15</v>
      </c>
      <c r="B115">
        <f t="shared" si="7"/>
        <v>2017</v>
      </c>
      <c r="C115" t="str">
        <f t="shared" si="4"/>
        <v>Costa Rica</v>
      </c>
      <c r="D115">
        <f t="shared" si="5"/>
        <v>2017</v>
      </c>
      <c r="E115">
        <f>VLOOKUP($C115,'Step 2'!$A$3:$I$74,MATCH(Diffs!$D115,'Step 2'!$A$2:$I$2,0),FALSE)</f>
        <v>-0.30000000000000071</v>
      </c>
      <c r="F115">
        <f>VLOOKUP($C115,'Step 2'!$A$3:$Q$74,MATCH(Diffs!$D115,'Step 2'!$A$2:$I$2,0)+8,FALSE)</f>
        <v>-9.9999999999999978E-2</v>
      </c>
      <c r="G115">
        <f>VLOOKUP($C115,'Step 2'!$A$3:$Y$74,MATCH(Diffs!$D115,'Step 2'!$A$2:$I$2,0)+16,FALSE)</f>
        <v>-0.30797765152119894</v>
      </c>
    </row>
    <row r="116" spans="1:7" x14ac:dyDescent="0.45">
      <c r="A116">
        <f t="shared" si="6"/>
        <v>15</v>
      </c>
      <c r="B116">
        <f t="shared" si="7"/>
        <v>2018</v>
      </c>
      <c r="C116" t="str">
        <f t="shared" si="4"/>
        <v>Costa Rica</v>
      </c>
      <c r="D116">
        <f t="shared" si="5"/>
        <v>2018</v>
      </c>
      <c r="E116">
        <f>VLOOKUP($C116,'Step 2'!$A$3:$I$74,MATCH(Diffs!$D116,'Step 2'!$A$2:$I$2,0),FALSE)</f>
        <v>-0.30000000000000071</v>
      </c>
      <c r="F116">
        <f>VLOOKUP($C116,'Step 2'!$A$3:$Q$74,MATCH(Diffs!$D116,'Step 2'!$A$2:$I$2,0)+8,FALSE)</f>
        <v>0.20000000000000007</v>
      </c>
      <c r="G116">
        <f>VLOOKUP($C116,'Step 2'!$A$3:$Y$74,MATCH(Diffs!$D116,'Step 2'!$A$2:$I$2,0)+16,FALSE)</f>
        <v>-0.31063622082320208</v>
      </c>
    </row>
    <row r="117" spans="1:7" x14ac:dyDescent="0.45">
      <c r="A117">
        <f t="shared" si="6"/>
        <v>15</v>
      </c>
      <c r="B117">
        <f t="shared" si="7"/>
        <v>2019</v>
      </c>
      <c r="C117" t="str">
        <f t="shared" si="4"/>
        <v>Costa Rica</v>
      </c>
      <c r="D117">
        <f t="shared" si="5"/>
        <v>2019</v>
      </c>
      <c r="E117">
        <f>VLOOKUP($C117,'Step 2'!$A$3:$I$74,MATCH(Diffs!$D117,'Step 2'!$A$2:$I$2,0),FALSE)</f>
        <v>0.80000000000000071</v>
      </c>
      <c r="F117">
        <f>VLOOKUP($C117,'Step 2'!$A$3:$Q$74,MATCH(Diffs!$D117,'Step 2'!$A$2:$I$2,0)+8,FALSE)</f>
        <v>-0.10000000000000009</v>
      </c>
      <c r="G117">
        <f>VLOOKUP($C117,'Step 2'!$A$3:$Y$74,MATCH(Diffs!$D117,'Step 2'!$A$2:$I$2,0)+16,FALSE)</f>
        <v>1.2984240972911998</v>
      </c>
    </row>
    <row r="118" spans="1:7" x14ac:dyDescent="0.45">
      <c r="A118">
        <f t="shared" si="6"/>
        <v>15</v>
      </c>
      <c r="B118">
        <f t="shared" si="7"/>
        <v>2020</v>
      </c>
      <c r="C118" t="str">
        <f t="shared" si="4"/>
        <v>Costa Rica</v>
      </c>
      <c r="D118">
        <f t="shared" si="5"/>
        <v>2020</v>
      </c>
      <c r="E118">
        <f>VLOOKUP($C118,'Step 2'!$A$3:$I$74,MATCH(Diffs!$D118,'Step 2'!$A$2:$I$2,0),FALSE)</f>
        <v>2.3000000000000007</v>
      </c>
      <c r="F118">
        <f>VLOOKUP($C118,'Step 2'!$A$3:$Q$74,MATCH(Diffs!$D118,'Step 2'!$A$2:$I$2,0)+8,FALSE)</f>
        <v>-0.19999999999999996</v>
      </c>
      <c r="G118">
        <f>VLOOKUP($C118,'Step 2'!$A$3:$Y$74,MATCH(Diffs!$D118,'Step 2'!$A$2:$I$2,0)+16,FALSE)</f>
        <v>0.67000039499719932</v>
      </c>
    </row>
    <row r="119" spans="1:7" x14ac:dyDescent="0.45">
      <c r="A119">
        <f t="shared" si="6"/>
        <v>15</v>
      </c>
      <c r="B119">
        <f t="shared" si="7"/>
        <v>2021</v>
      </c>
      <c r="C119" t="str">
        <f t="shared" si="4"/>
        <v>Costa Rica</v>
      </c>
      <c r="D119">
        <f t="shared" si="5"/>
        <v>2021</v>
      </c>
      <c r="E119">
        <f>VLOOKUP($C119,'Step 2'!$A$3:$I$74,MATCH(Diffs!$D119,'Step 2'!$A$2:$I$2,0),FALSE)</f>
        <v>0.39999999999999858</v>
      </c>
      <c r="F119">
        <f>VLOOKUP($C119,'Step 2'!$A$3:$Q$74,MATCH(Diffs!$D119,'Step 2'!$A$2:$I$2,0)+8,FALSE)</f>
        <v>9.9999999999999978E-2</v>
      </c>
      <c r="G119">
        <f>VLOOKUP($C119,'Step 2'!$A$3:$Y$74,MATCH(Diffs!$D119,'Step 2'!$A$2:$I$2,0)+16,FALSE)</f>
        <v>-0.15840254879599769</v>
      </c>
    </row>
    <row r="120" spans="1:7" x14ac:dyDescent="0.45">
      <c r="A120">
        <f t="shared" si="6"/>
        <v>15</v>
      </c>
      <c r="B120">
        <f t="shared" si="7"/>
        <v>2022</v>
      </c>
      <c r="C120" t="str">
        <f t="shared" si="4"/>
        <v>Costa Rica</v>
      </c>
      <c r="D120">
        <f t="shared" si="5"/>
        <v>2022</v>
      </c>
      <c r="E120">
        <f>VLOOKUP($C120,'Step 2'!$A$3:$I$74,MATCH(Diffs!$D120,'Step 2'!$A$2:$I$2,0),FALSE)</f>
        <v>0.5</v>
      </c>
      <c r="F120">
        <f>VLOOKUP($C120,'Step 2'!$A$3:$Q$74,MATCH(Diffs!$D120,'Step 2'!$A$2:$I$2,0)+8,FALSE)</f>
        <v>-9.9999999999999978E-2</v>
      </c>
      <c r="G120">
        <f>VLOOKUP($C120,'Step 2'!$A$3:$Y$74,MATCH(Diffs!$D120,'Step 2'!$A$2:$I$2,0)+16,FALSE)</f>
        <v>-0.53342957855599948</v>
      </c>
    </row>
    <row r="121" spans="1:7" x14ac:dyDescent="0.45">
      <c r="A121">
        <f t="shared" si="6"/>
        <v>15</v>
      </c>
      <c r="B121">
        <f t="shared" si="7"/>
        <v>2023</v>
      </c>
      <c r="C121" t="str">
        <f t="shared" si="4"/>
        <v>Costa Rica</v>
      </c>
      <c r="D121">
        <f t="shared" si="5"/>
        <v>2023</v>
      </c>
      <c r="E121">
        <f>VLOOKUP($C121,'Step 2'!$A$3:$I$74,MATCH(Diffs!$D121,'Step 2'!$A$2:$I$2,0),FALSE)</f>
        <v>-2.3999999999999986</v>
      </c>
      <c r="F121">
        <f>VLOOKUP($C121,'Step 2'!$A$3:$Q$74,MATCH(Diffs!$D121,'Step 2'!$A$2:$I$2,0)+8,FALSE)</f>
        <v>9.9999999999999978E-2</v>
      </c>
      <c r="G121">
        <f>VLOOKUP($C121,'Step 2'!$A$3:$Y$74,MATCH(Diffs!$D121,'Step 2'!$A$2:$I$2,0)+16,FALSE)</f>
        <v>-0.97702490588759972</v>
      </c>
    </row>
    <row r="122" spans="1:7" x14ac:dyDescent="0.45">
      <c r="A122">
        <f t="shared" si="6"/>
        <v>16</v>
      </c>
      <c r="B122">
        <f t="shared" si="7"/>
        <v>2016</v>
      </c>
      <c r="C122" t="str">
        <f t="shared" si="4"/>
        <v>Croatia</v>
      </c>
      <c r="D122">
        <f t="shared" si="5"/>
        <v>2016</v>
      </c>
      <c r="E122">
        <f>VLOOKUP($C122,'Step 2'!$A$3:$I$74,MATCH(Diffs!$D122,'Step 2'!$A$2:$I$2,0),FALSE)</f>
        <v>0.69999999999999929</v>
      </c>
      <c r="F122">
        <f>VLOOKUP($C122,'Step 2'!$A$3:$Q$74,MATCH(Diffs!$D122,'Step 2'!$A$2:$I$2,0)+8,FALSE)</f>
        <v>0</v>
      </c>
      <c r="G122">
        <f>VLOOKUP($C122,'Step 2'!$A$3:$Y$74,MATCH(Diffs!$D122,'Step 2'!$A$2:$I$2,0)+16,FALSE)</f>
        <v>-1.6362613113771012</v>
      </c>
    </row>
    <row r="123" spans="1:7" x14ac:dyDescent="0.45">
      <c r="A123">
        <f t="shared" si="6"/>
        <v>16</v>
      </c>
      <c r="B123">
        <f t="shared" si="7"/>
        <v>2017</v>
      </c>
      <c r="C123" t="str">
        <f t="shared" si="4"/>
        <v>Croatia</v>
      </c>
      <c r="D123">
        <f t="shared" si="5"/>
        <v>2017</v>
      </c>
      <c r="E123">
        <f>VLOOKUP($C123,'Step 2'!$A$3:$I$74,MATCH(Diffs!$D123,'Step 2'!$A$2:$I$2,0),FALSE)</f>
        <v>-1.8000000000000007</v>
      </c>
      <c r="F123">
        <f>VLOOKUP($C123,'Step 2'!$A$3:$Q$74,MATCH(Diffs!$D123,'Step 2'!$A$2:$I$2,0)+8,FALSE)</f>
        <v>0.10000000000000009</v>
      </c>
      <c r="G123">
        <f>VLOOKUP($C123,'Step 2'!$A$3:$Y$74,MATCH(Diffs!$D123,'Step 2'!$A$2:$I$2,0)+16,FALSE)</f>
        <v>1.3190014570766984</v>
      </c>
    </row>
    <row r="124" spans="1:7" x14ac:dyDescent="0.45">
      <c r="A124">
        <f t="shared" si="6"/>
        <v>16</v>
      </c>
      <c r="B124">
        <f t="shared" si="7"/>
        <v>2018</v>
      </c>
      <c r="C124" t="str">
        <f t="shared" si="4"/>
        <v>Croatia</v>
      </c>
      <c r="D124">
        <f t="shared" si="5"/>
        <v>2018</v>
      </c>
      <c r="E124">
        <f>VLOOKUP($C124,'Step 2'!$A$3:$I$74,MATCH(Diffs!$D124,'Step 2'!$A$2:$I$2,0),FALSE)</f>
        <v>-2.3000000000000007</v>
      </c>
      <c r="F124">
        <f>VLOOKUP($C124,'Step 2'!$A$3:$Q$74,MATCH(Diffs!$D124,'Step 2'!$A$2:$I$2,0)+8,FALSE)</f>
        <v>0</v>
      </c>
      <c r="G124">
        <f>VLOOKUP($C124,'Step 2'!$A$3:$Y$74,MATCH(Diffs!$D124,'Step 2'!$A$2:$I$2,0)+16,FALSE)</f>
        <v>-0.32939636719309817</v>
      </c>
    </row>
    <row r="125" spans="1:7" x14ac:dyDescent="0.45">
      <c r="A125">
        <f t="shared" si="6"/>
        <v>16</v>
      </c>
      <c r="B125">
        <f t="shared" si="7"/>
        <v>2019</v>
      </c>
      <c r="C125" t="str">
        <f t="shared" si="4"/>
        <v>Croatia</v>
      </c>
      <c r="D125">
        <f t="shared" si="5"/>
        <v>2019</v>
      </c>
      <c r="E125">
        <f>VLOOKUP($C125,'Step 2'!$A$3:$I$74,MATCH(Diffs!$D125,'Step 2'!$A$2:$I$2,0),FALSE)</f>
        <v>1</v>
      </c>
      <c r="F125">
        <f>VLOOKUP($C125,'Step 2'!$A$3:$Q$74,MATCH(Diffs!$D125,'Step 2'!$A$2:$I$2,0)+8,FALSE)</f>
        <v>0</v>
      </c>
      <c r="G125">
        <f>VLOOKUP($C125,'Step 2'!$A$3:$Y$74,MATCH(Diffs!$D125,'Step 2'!$A$2:$I$2,0)+16,FALSE)</f>
        <v>0.74315006196230016</v>
      </c>
    </row>
    <row r="126" spans="1:7" x14ac:dyDescent="0.45">
      <c r="A126">
        <f t="shared" si="6"/>
        <v>16</v>
      </c>
      <c r="B126">
        <f t="shared" si="7"/>
        <v>2020</v>
      </c>
      <c r="C126" t="str">
        <f t="shared" si="4"/>
        <v>Croatia</v>
      </c>
      <c r="D126">
        <f t="shared" si="5"/>
        <v>2020</v>
      </c>
      <c r="E126">
        <f>VLOOKUP($C126,'Step 2'!$A$3:$I$74,MATCH(Diffs!$D126,'Step 2'!$A$2:$I$2,0),FALSE)</f>
        <v>0.40000000000000213</v>
      </c>
      <c r="F126">
        <f>VLOOKUP($C126,'Step 2'!$A$3:$Q$74,MATCH(Diffs!$D126,'Step 2'!$A$2:$I$2,0)+8,FALSE)</f>
        <v>-0.10000000000000009</v>
      </c>
      <c r="G126">
        <f>VLOOKUP($C126,'Step 2'!$A$3:$Y$74,MATCH(Diffs!$D126,'Step 2'!$A$2:$I$2,0)+16,FALSE)</f>
        <v>0.50111515213430025</v>
      </c>
    </row>
    <row r="127" spans="1:7" x14ac:dyDescent="0.45">
      <c r="A127">
        <f t="shared" si="6"/>
        <v>16</v>
      </c>
      <c r="B127">
        <f t="shared" si="7"/>
        <v>2021</v>
      </c>
      <c r="C127" t="str">
        <f t="shared" si="4"/>
        <v>Croatia</v>
      </c>
      <c r="D127">
        <f t="shared" si="5"/>
        <v>2021</v>
      </c>
      <c r="E127">
        <f>VLOOKUP($C127,'Step 2'!$A$3:$I$74,MATCH(Diffs!$D127,'Step 2'!$A$2:$I$2,0),FALSE)</f>
        <v>0.80000000000000071</v>
      </c>
      <c r="F127">
        <f>VLOOKUP($C127,'Step 2'!$A$3:$Q$74,MATCH(Diffs!$D127,'Step 2'!$A$2:$I$2,0)+8,FALSE)</f>
        <v>0</v>
      </c>
      <c r="G127">
        <f>VLOOKUP($C127,'Step 2'!$A$3:$Y$74,MATCH(Diffs!$D127,'Step 2'!$A$2:$I$2,0)+16,FALSE)</f>
        <v>-2.8169917051910005</v>
      </c>
    </row>
    <row r="128" spans="1:7" x14ac:dyDescent="0.45">
      <c r="A128">
        <f t="shared" si="6"/>
        <v>16</v>
      </c>
      <c r="B128">
        <f t="shared" si="7"/>
        <v>2022</v>
      </c>
      <c r="C128" t="str">
        <f t="shared" si="4"/>
        <v>Croatia</v>
      </c>
      <c r="D128">
        <f t="shared" si="5"/>
        <v>2022</v>
      </c>
      <c r="E128">
        <f>VLOOKUP($C128,'Step 2'!$A$3:$I$74,MATCH(Diffs!$D128,'Step 2'!$A$2:$I$2,0),FALSE)</f>
        <v>1</v>
      </c>
      <c r="F128">
        <f>VLOOKUP($C128,'Step 2'!$A$3:$Q$74,MATCH(Diffs!$D128,'Step 2'!$A$2:$I$2,0)+8,FALSE)</f>
        <v>0</v>
      </c>
      <c r="G128">
        <f>VLOOKUP($C128,'Step 2'!$A$3:$Y$74,MATCH(Diffs!$D128,'Step 2'!$A$2:$I$2,0)+16,FALSE)</f>
        <v>1.3776527150439009</v>
      </c>
    </row>
    <row r="129" spans="1:7" x14ac:dyDescent="0.45">
      <c r="A129">
        <f t="shared" si="6"/>
        <v>16</v>
      </c>
      <c r="B129">
        <f t="shared" si="7"/>
        <v>2023</v>
      </c>
      <c r="C129" t="str">
        <f t="shared" si="4"/>
        <v>Croatia</v>
      </c>
      <c r="D129">
        <f t="shared" si="5"/>
        <v>2023</v>
      </c>
      <c r="E129">
        <f>VLOOKUP($C129,'Step 2'!$A$3:$I$74,MATCH(Diffs!$D129,'Step 2'!$A$2:$I$2,0),FALSE)</f>
        <v>0.59999999999999787</v>
      </c>
      <c r="F129">
        <f>VLOOKUP($C129,'Step 2'!$A$3:$Q$74,MATCH(Diffs!$D129,'Step 2'!$A$2:$I$2,0)+8,FALSE)</f>
        <v>0.10000000000000009</v>
      </c>
      <c r="G129">
        <f>VLOOKUP($C129,'Step 2'!$A$3:$Y$74,MATCH(Diffs!$D129,'Step 2'!$A$2:$I$2,0)+16,FALSE)</f>
        <v>0.77982110177989838</v>
      </c>
    </row>
    <row r="130" spans="1:7" x14ac:dyDescent="0.45">
      <c r="A130">
        <f t="shared" si="6"/>
        <v>17</v>
      </c>
      <c r="B130">
        <f t="shared" si="7"/>
        <v>2016</v>
      </c>
      <c r="C130" t="str">
        <f t="shared" si="4"/>
        <v>Cyprus</v>
      </c>
      <c r="D130">
        <f t="shared" si="5"/>
        <v>2016</v>
      </c>
      <c r="E130">
        <f>VLOOKUP($C130,'Step 2'!$A$3:$I$74,MATCH(Diffs!$D130,'Step 2'!$A$2:$I$2,0),FALSE)</f>
        <v>-3.4000000000000021</v>
      </c>
      <c r="F130">
        <f>VLOOKUP($C130,'Step 2'!$A$3:$Q$74,MATCH(Diffs!$D130,'Step 2'!$A$2:$I$2,0)+8,FALSE)</f>
        <v>0.10000000000000009</v>
      </c>
      <c r="G130">
        <f>VLOOKUP($C130,'Step 2'!$A$3:$Y$74,MATCH(Diffs!$D130,'Step 2'!$A$2:$I$2,0)+16,FALSE)</f>
        <v>1.545722233774498</v>
      </c>
    </row>
    <row r="131" spans="1:7" x14ac:dyDescent="0.45">
      <c r="A131">
        <f t="shared" si="6"/>
        <v>17</v>
      </c>
      <c r="B131">
        <f t="shared" si="7"/>
        <v>2017</v>
      </c>
      <c r="C131" t="str">
        <f t="shared" ref="C131:C194" si="8">VLOOKUP(A131,$M$4:$N$75,2,FALSE)</f>
        <v>Cyprus</v>
      </c>
      <c r="D131">
        <f t="shared" ref="D131:D194" si="9">B131</f>
        <v>2017</v>
      </c>
      <c r="E131">
        <f>VLOOKUP($C131,'Step 2'!$A$3:$I$74,MATCH(Diffs!$D131,'Step 2'!$A$2:$I$2,0),FALSE)</f>
        <v>-1</v>
      </c>
      <c r="F131">
        <f>VLOOKUP($C131,'Step 2'!$A$3:$Q$74,MATCH(Diffs!$D131,'Step 2'!$A$2:$I$2,0)+8,FALSE)</f>
        <v>0.7</v>
      </c>
      <c r="G131">
        <f>VLOOKUP($C131,'Step 2'!$A$3:$Y$74,MATCH(Diffs!$D131,'Step 2'!$A$2:$I$2,0)+16,FALSE)</f>
        <v>-0.87953136984129898</v>
      </c>
    </row>
    <row r="132" spans="1:7" x14ac:dyDescent="0.45">
      <c r="A132">
        <f t="shared" si="6"/>
        <v>17</v>
      </c>
      <c r="B132">
        <f t="shared" si="7"/>
        <v>2018</v>
      </c>
      <c r="C132" t="str">
        <f t="shared" si="8"/>
        <v>Cyprus</v>
      </c>
      <c r="D132">
        <f t="shared" si="9"/>
        <v>2018</v>
      </c>
      <c r="E132">
        <f>VLOOKUP($C132,'Step 2'!$A$3:$I$74,MATCH(Diffs!$D132,'Step 2'!$A$2:$I$2,0),FALSE)</f>
        <v>-2.0999999999999979</v>
      </c>
      <c r="F132">
        <f>VLOOKUP($C132,'Step 2'!$A$3:$Q$74,MATCH(Diffs!$D132,'Step 2'!$A$2:$I$2,0)+8,FALSE)</f>
        <v>0.10000000000000009</v>
      </c>
      <c r="G132">
        <f>VLOOKUP($C132,'Step 2'!$A$3:$Y$74,MATCH(Diffs!$D132,'Step 2'!$A$2:$I$2,0)+16,FALSE)</f>
        <v>-1.2105173829896003</v>
      </c>
    </row>
    <row r="133" spans="1:7" x14ac:dyDescent="0.45">
      <c r="A133">
        <f t="shared" si="6"/>
        <v>17</v>
      </c>
      <c r="B133">
        <f t="shared" si="7"/>
        <v>2019</v>
      </c>
      <c r="C133" t="str">
        <f t="shared" si="8"/>
        <v>Cyprus</v>
      </c>
      <c r="D133">
        <f t="shared" si="9"/>
        <v>2019</v>
      </c>
      <c r="E133">
        <f>VLOOKUP($C133,'Step 2'!$A$3:$I$74,MATCH(Diffs!$D133,'Step 2'!$A$2:$I$2,0),FALSE)</f>
        <v>-2.1999999999999993</v>
      </c>
      <c r="F133">
        <f>VLOOKUP($C133,'Step 2'!$A$3:$Q$74,MATCH(Diffs!$D133,'Step 2'!$A$2:$I$2,0)+8,FALSE)</f>
        <v>-0.60000000000000009</v>
      </c>
      <c r="G133">
        <f>VLOOKUP($C133,'Step 2'!$A$3:$Y$74,MATCH(Diffs!$D133,'Step 2'!$A$2:$I$2,0)+16,FALSE)</f>
        <v>-5.9127896111800027E-2</v>
      </c>
    </row>
    <row r="134" spans="1:7" x14ac:dyDescent="0.45">
      <c r="A134">
        <f t="shared" si="6"/>
        <v>17</v>
      </c>
      <c r="B134">
        <f t="shared" si="7"/>
        <v>2020</v>
      </c>
      <c r="C134" t="str">
        <f t="shared" si="8"/>
        <v>Cyprus</v>
      </c>
      <c r="D134">
        <f t="shared" si="9"/>
        <v>2020</v>
      </c>
      <c r="E134">
        <f>VLOOKUP($C134,'Step 2'!$A$3:$I$74,MATCH(Diffs!$D134,'Step 2'!$A$2:$I$2,0),FALSE)</f>
        <v>9.9999999999997868E-2</v>
      </c>
      <c r="F134">
        <f>VLOOKUP($C134,'Step 2'!$A$3:$Q$74,MATCH(Diffs!$D134,'Step 2'!$A$2:$I$2,0)+8,FALSE)</f>
        <v>-0.19999999999999996</v>
      </c>
      <c r="G134">
        <f>VLOOKUP($C134,'Step 2'!$A$3:$Y$74,MATCH(Diffs!$D134,'Step 2'!$A$2:$I$2,0)+16,FALSE)</f>
        <v>7.4422540435490987</v>
      </c>
    </row>
    <row r="135" spans="1:7" x14ac:dyDescent="0.45">
      <c r="A135">
        <f t="shared" si="6"/>
        <v>17</v>
      </c>
      <c r="B135">
        <f t="shared" si="7"/>
        <v>2021</v>
      </c>
      <c r="C135" t="str">
        <f t="shared" si="8"/>
        <v>Cyprus</v>
      </c>
      <c r="D135">
        <f t="shared" si="9"/>
        <v>2021</v>
      </c>
      <c r="E135">
        <f>VLOOKUP($C135,'Step 2'!$A$3:$I$74,MATCH(Diffs!$D135,'Step 2'!$A$2:$I$2,0),FALSE)</f>
        <v>-1.5</v>
      </c>
      <c r="F135">
        <f>VLOOKUP($C135,'Step 2'!$A$3:$Q$74,MATCH(Diffs!$D135,'Step 2'!$A$2:$I$2,0)+8,FALSE)</f>
        <v>0.30000000000000004</v>
      </c>
      <c r="G135">
        <f>VLOOKUP($C135,'Step 2'!$A$3:$Y$74,MATCH(Diffs!$D135,'Step 2'!$A$2:$I$2,0)+16,FALSE)</f>
        <v>0.13054925827410102</v>
      </c>
    </row>
    <row r="136" spans="1:7" x14ac:dyDescent="0.45">
      <c r="A136">
        <f t="shared" si="6"/>
        <v>17</v>
      </c>
      <c r="B136">
        <f t="shared" si="7"/>
        <v>2022</v>
      </c>
      <c r="C136" t="str">
        <f t="shared" si="8"/>
        <v>Cyprus</v>
      </c>
      <c r="D136">
        <f t="shared" si="9"/>
        <v>2022</v>
      </c>
      <c r="E136">
        <f>VLOOKUP($C136,'Step 2'!$A$3:$I$74,MATCH(Diffs!$D136,'Step 2'!$A$2:$I$2,0),FALSE)</f>
        <v>-0.39999999999999858</v>
      </c>
      <c r="F136">
        <f>VLOOKUP($C136,'Step 2'!$A$3:$Q$74,MATCH(Diffs!$D136,'Step 2'!$A$2:$I$2,0)+8,FALSE)</f>
        <v>0.39999999999999991</v>
      </c>
      <c r="G136">
        <f>VLOOKUP($C136,'Step 2'!$A$3:$Y$74,MATCH(Diffs!$D136,'Step 2'!$A$2:$I$2,0)+16,FALSE)</f>
        <v>4.2342579114763019</v>
      </c>
    </row>
    <row r="137" spans="1:7" x14ac:dyDescent="0.45">
      <c r="A137">
        <f t="shared" si="6"/>
        <v>17</v>
      </c>
      <c r="B137">
        <f t="shared" si="7"/>
        <v>2023</v>
      </c>
      <c r="C137" t="str">
        <f t="shared" si="8"/>
        <v>Cyprus</v>
      </c>
      <c r="D137">
        <f t="shared" si="9"/>
        <v>2023</v>
      </c>
      <c r="E137">
        <f>VLOOKUP($C137,'Step 2'!$A$3:$I$74,MATCH(Diffs!$D137,'Step 2'!$A$2:$I$2,0),FALSE)</f>
        <v>-3.6000000000000014</v>
      </c>
      <c r="F137">
        <f>VLOOKUP($C137,'Step 2'!$A$3:$Q$74,MATCH(Diffs!$D137,'Step 2'!$A$2:$I$2,0)+8,FALSE)</f>
        <v>-0.20000000000000018</v>
      </c>
      <c r="G137">
        <f>VLOOKUP($C137,'Step 2'!$A$3:$Y$74,MATCH(Diffs!$D137,'Step 2'!$A$2:$I$2,0)+16,FALSE)</f>
        <v>0.46958514100409587</v>
      </c>
    </row>
    <row r="138" spans="1:7" x14ac:dyDescent="0.45">
      <c r="A138">
        <f t="shared" si="6"/>
        <v>18</v>
      </c>
      <c r="B138">
        <f t="shared" si="7"/>
        <v>2016</v>
      </c>
      <c r="C138" t="str">
        <f t="shared" si="8"/>
        <v>Czech Republic</v>
      </c>
      <c r="D138">
        <f t="shared" si="9"/>
        <v>2016</v>
      </c>
      <c r="E138">
        <f>VLOOKUP($C138,'Step 2'!$A$3:$I$74,MATCH(Diffs!$D138,'Step 2'!$A$2:$I$2,0),FALSE)</f>
        <v>-0.69999999999999929</v>
      </c>
      <c r="F138">
        <f>VLOOKUP($C138,'Step 2'!$A$3:$Q$74,MATCH(Diffs!$D138,'Step 2'!$A$2:$I$2,0)+8,FALSE)</f>
        <v>0</v>
      </c>
      <c r="G138">
        <f>VLOOKUP($C138,'Step 2'!$A$3:$Y$74,MATCH(Diffs!$D138,'Step 2'!$A$2:$I$2,0)+16,FALSE)</f>
        <v>0</v>
      </c>
    </row>
    <row r="139" spans="1:7" x14ac:dyDescent="0.45">
      <c r="A139">
        <f t="shared" ref="A139:A202" si="10">A131+1</f>
        <v>18</v>
      </c>
      <c r="B139">
        <f t="shared" ref="B139:B202" si="11">B131</f>
        <v>2017</v>
      </c>
      <c r="C139" t="str">
        <f t="shared" si="8"/>
        <v>Czech Republic</v>
      </c>
      <c r="D139">
        <f t="shared" si="9"/>
        <v>2017</v>
      </c>
      <c r="E139">
        <f>VLOOKUP($C139,'Step 2'!$A$3:$I$74,MATCH(Diffs!$D139,'Step 2'!$A$2:$I$2,0),FALSE)</f>
        <v>0.19999999999999929</v>
      </c>
      <c r="F139">
        <f>VLOOKUP($C139,'Step 2'!$A$3:$Q$74,MATCH(Diffs!$D139,'Step 2'!$A$2:$I$2,0)+8,FALSE)</f>
        <v>0</v>
      </c>
      <c r="G139">
        <f>VLOOKUP($C139,'Step 2'!$A$3:$Y$74,MATCH(Diffs!$D139,'Step 2'!$A$2:$I$2,0)+16,FALSE)</f>
        <v>0</v>
      </c>
    </row>
    <row r="140" spans="1:7" x14ac:dyDescent="0.45">
      <c r="A140">
        <f t="shared" si="10"/>
        <v>18</v>
      </c>
      <c r="B140">
        <f t="shared" si="11"/>
        <v>2018</v>
      </c>
      <c r="C140" t="str">
        <f t="shared" si="8"/>
        <v>Czech Republic</v>
      </c>
      <c r="D140">
        <f t="shared" si="9"/>
        <v>2018</v>
      </c>
      <c r="E140">
        <f>VLOOKUP($C140,'Step 2'!$A$3:$I$74,MATCH(Diffs!$D140,'Step 2'!$A$2:$I$2,0),FALSE)</f>
        <v>2.8000000000000007</v>
      </c>
      <c r="F140">
        <f>VLOOKUP($C140,'Step 2'!$A$3:$Q$74,MATCH(Diffs!$D140,'Step 2'!$A$2:$I$2,0)+8,FALSE)</f>
        <v>-0.19999999999999996</v>
      </c>
      <c r="G140">
        <f>VLOOKUP($C140,'Step 2'!$A$3:$Y$74,MATCH(Diffs!$D140,'Step 2'!$A$2:$I$2,0)+16,FALSE)</f>
        <v>0</v>
      </c>
    </row>
    <row r="141" spans="1:7" x14ac:dyDescent="0.45">
      <c r="A141">
        <f t="shared" si="10"/>
        <v>18</v>
      </c>
      <c r="B141">
        <f t="shared" si="11"/>
        <v>2019</v>
      </c>
      <c r="C141" t="str">
        <f t="shared" si="8"/>
        <v>Czech Republic</v>
      </c>
      <c r="D141">
        <f t="shared" si="9"/>
        <v>2019</v>
      </c>
      <c r="E141">
        <f>VLOOKUP($C141,'Step 2'!$A$3:$I$74,MATCH(Diffs!$D141,'Step 2'!$A$2:$I$2,0),FALSE)</f>
        <v>3.5</v>
      </c>
      <c r="F141">
        <f>VLOOKUP($C141,'Step 2'!$A$3:$Q$74,MATCH(Diffs!$D141,'Step 2'!$A$2:$I$2,0)+8,FALSE)</f>
        <v>-0.30000000000000004</v>
      </c>
      <c r="G141">
        <f>VLOOKUP($C141,'Step 2'!$A$3:$Y$74,MATCH(Diffs!$D141,'Step 2'!$A$2:$I$2,0)+16,FALSE)</f>
        <v>0</v>
      </c>
    </row>
    <row r="142" spans="1:7" x14ac:dyDescent="0.45">
      <c r="A142">
        <f t="shared" si="10"/>
        <v>18</v>
      </c>
      <c r="B142">
        <f t="shared" si="11"/>
        <v>2020</v>
      </c>
      <c r="C142" t="str">
        <f t="shared" si="8"/>
        <v>Czech Republic</v>
      </c>
      <c r="D142">
        <f t="shared" si="9"/>
        <v>2020</v>
      </c>
      <c r="E142">
        <f>VLOOKUP($C142,'Step 2'!$A$3:$I$74,MATCH(Diffs!$D142,'Step 2'!$A$2:$I$2,0),FALSE)</f>
        <v>-0.19999999999999929</v>
      </c>
      <c r="F142">
        <f>VLOOKUP($C142,'Step 2'!$A$3:$Q$74,MATCH(Diffs!$D142,'Step 2'!$A$2:$I$2,0)+8,FALSE)</f>
        <v>0</v>
      </c>
      <c r="G142">
        <f>VLOOKUP($C142,'Step 2'!$A$3:$Y$74,MATCH(Diffs!$D142,'Step 2'!$A$2:$I$2,0)+16,FALSE)</f>
        <v>0</v>
      </c>
    </row>
    <row r="143" spans="1:7" x14ac:dyDescent="0.45">
      <c r="A143">
        <f t="shared" si="10"/>
        <v>18</v>
      </c>
      <c r="B143">
        <f t="shared" si="11"/>
        <v>2021</v>
      </c>
      <c r="C143" t="str">
        <f t="shared" si="8"/>
        <v>Czech Republic</v>
      </c>
      <c r="D143">
        <f t="shared" si="9"/>
        <v>2021</v>
      </c>
      <c r="E143">
        <f>VLOOKUP($C143,'Step 2'!$A$3:$I$74,MATCH(Diffs!$D143,'Step 2'!$A$2:$I$2,0),FALSE)</f>
        <v>1.5999999999999979</v>
      </c>
      <c r="F143">
        <f>VLOOKUP($C143,'Step 2'!$A$3:$Q$74,MATCH(Diffs!$D143,'Step 2'!$A$2:$I$2,0)+8,FALSE)</f>
        <v>0</v>
      </c>
      <c r="G143">
        <f>VLOOKUP($C143,'Step 2'!$A$3:$Y$74,MATCH(Diffs!$D143,'Step 2'!$A$2:$I$2,0)+16,FALSE)</f>
        <v>25.912185213266099</v>
      </c>
    </row>
    <row r="144" spans="1:7" x14ac:dyDescent="0.45">
      <c r="A144">
        <f t="shared" si="10"/>
        <v>18</v>
      </c>
      <c r="B144">
        <f t="shared" si="11"/>
        <v>2022</v>
      </c>
      <c r="C144" t="str">
        <f t="shared" si="8"/>
        <v>Czech Republic</v>
      </c>
      <c r="D144">
        <f t="shared" si="9"/>
        <v>2022</v>
      </c>
      <c r="E144">
        <f>VLOOKUP($C144,'Step 2'!$A$3:$I$74,MATCH(Diffs!$D144,'Step 2'!$A$2:$I$2,0),FALSE)</f>
        <v>1.9000000000000021</v>
      </c>
      <c r="F144">
        <f>VLOOKUP($C144,'Step 2'!$A$3:$Q$74,MATCH(Diffs!$D144,'Step 2'!$A$2:$I$2,0)+8,FALSE)</f>
        <v>0.19999999999999996</v>
      </c>
      <c r="G144">
        <f>VLOOKUP($C144,'Step 2'!$A$3:$Y$74,MATCH(Diffs!$D144,'Step 2'!$A$2:$I$2,0)+16,FALSE)</f>
        <v>0.93613311450319969</v>
      </c>
    </row>
    <row r="145" spans="1:7" x14ac:dyDescent="0.45">
      <c r="A145">
        <f t="shared" si="10"/>
        <v>18</v>
      </c>
      <c r="B145">
        <f t="shared" si="11"/>
        <v>2023</v>
      </c>
      <c r="C145" t="str">
        <f t="shared" si="8"/>
        <v>Czech Republic</v>
      </c>
      <c r="D145">
        <f t="shared" si="9"/>
        <v>2023</v>
      </c>
      <c r="E145">
        <f>VLOOKUP($C145,'Step 2'!$A$3:$I$74,MATCH(Diffs!$D145,'Step 2'!$A$2:$I$2,0),FALSE)</f>
        <v>0.10000000000000142</v>
      </c>
      <c r="F145">
        <f>VLOOKUP($C145,'Step 2'!$A$3:$Q$74,MATCH(Diffs!$D145,'Step 2'!$A$2:$I$2,0)+8,FALSE)</f>
        <v>-0.39999999999999991</v>
      </c>
      <c r="G145">
        <f>VLOOKUP($C145,'Step 2'!$A$3:$Y$74,MATCH(Diffs!$D145,'Step 2'!$A$2:$I$2,0)+16,FALSE)</f>
        <v>-2.0144292647201993</v>
      </c>
    </row>
    <row r="146" spans="1:7" x14ac:dyDescent="0.45">
      <c r="A146">
        <f t="shared" si="10"/>
        <v>19</v>
      </c>
      <c r="B146">
        <f t="shared" si="11"/>
        <v>2016</v>
      </c>
      <c r="C146" t="str">
        <f t="shared" si="8"/>
        <v>Denmark</v>
      </c>
      <c r="D146">
        <f t="shared" si="9"/>
        <v>2016</v>
      </c>
      <c r="E146">
        <f>VLOOKUP($C146,'Step 2'!$A$3:$I$74,MATCH(Diffs!$D146,'Step 2'!$A$2:$I$2,0),FALSE)</f>
        <v>-0.19999999999999929</v>
      </c>
      <c r="F146">
        <f>VLOOKUP($C146,'Step 2'!$A$3:$Q$74,MATCH(Diffs!$D146,'Step 2'!$A$2:$I$2,0)+8,FALSE)</f>
        <v>-0.29999999999999982</v>
      </c>
      <c r="G146">
        <f>VLOOKUP($C146,'Step 2'!$A$3:$Y$74,MATCH(Diffs!$D146,'Step 2'!$A$2:$I$2,0)+16,FALSE)</f>
        <v>-6.6926670237300812E-2</v>
      </c>
    </row>
    <row r="147" spans="1:7" x14ac:dyDescent="0.45">
      <c r="A147">
        <f t="shared" si="10"/>
        <v>19</v>
      </c>
      <c r="B147">
        <f t="shared" si="11"/>
        <v>2017</v>
      </c>
      <c r="C147" t="str">
        <f t="shared" si="8"/>
        <v>Denmark</v>
      </c>
      <c r="D147">
        <f t="shared" si="9"/>
        <v>2017</v>
      </c>
      <c r="E147">
        <f>VLOOKUP($C147,'Step 2'!$A$3:$I$74,MATCH(Diffs!$D147,'Step 2'!$A$2:$I$2,0),FALSE)</f>
        <v>9.9999999999997868E-2</v>
      </c>
      <c r="F147">
        <f>VLOOKUP($C147,'Step 2'!$A$3:$Q$74,MATCH(Diffs!$D147,'Step 2'!$A$2:$I$2,0)+8,FALSE)</f>
        <v>-0.60000000000000009</v>
      </c>
      <c r="G147">
        <f>VLOOKUP($C147,'Step 2'!$A$3:$Y$74,MATCH(Diffs!$D147,'Step 2'!$A$2:$I$2,0)+16,FALSE)</f>
        <v>8.2077792120600179E-2</v>
      </c>
    </row>
    <row r="148" spans="1:7" x14ac:dyDescent="0.45">
      <c r="A148">
        <f t="shared" si="10"/>
        <v>19</v>
      </c>
      <c r="B148">
        <f t="shared" si="11"/>
        <v>2018</v>
      </c>
      <c r="C148" t="str">
        <f t="shared" si="8"/>
        <v>Denmark</v>
      </c>
      <c r="D148">
        <f t="shared" si="9"/>
        <v>2018</v>
      </c>
      <c r="E148">
        <f>VLOOKUP($C148,'Step 2'!$A$3:$I$74,MATCH(Diffs!$D148,'Step 2'!$A$2:$I$2,0),FALSE)</f>
        <v>2.6999999999999993</v>
      </c>
      <c r="F148">
        <f>VLOOKUP($C148,'Step 2'!$A$3:$Q$74,MATCH(Diffs!$D148,'Step 2'!$A$2:$I$2,0)+8,FALSE)</f>
        <v>0.30000000000000027</v>
      </c>
      <c r="G148">
        <f>VLOOKUP($C148,'Step 2'!$A$3:$Y$74,MATCH(Diffs!$D148,'Step 2'!$A$2:$I$2,0)+16,FALSE)</f>
        <v>1.6523861150805033</v>
      </c>
    </row>
    <row r="149" spans="1:7" x14ac:dyDescent="0.45">
      <c r="A149">
        <f t="shared" si="10"/>
        <v>19</v>
      </c>
      <c r="B149">
        <f t="shared" si="11"/>
        <v>2019</v>
      </c>
      <c r="C149" t="str">
        <f t="shared" si="8"/>
        <v>Denmark</v>
      </c>
      <c r="D149">
        <f t="shared" si="9"/>
        <v>2019</v>
      </c>
      <c r="E149">
        <f>VLOOKUP($C149,'Step 2'!$A$3:$I$74,MATCH(Diffs!$D149,'Step 2'!$A$2:$I$2,0),FALSE)</f>
        <v>-1.5</v>
      </c>
      <c r="F149">
        <f>VLOOKUP($C149,'Step 2'!$A$3:$Q$74,MATCH(Diffs!$D149,'Step 2'!$A$2:$I$2,0)+8,FALSE)</f>
        <v>0.19999999999999973</v>
      </c>
      <c r="G149">
        <f>VLOOKUP($C149,'Step 2'!$A$3:$Y$74,MATCH(Diffs!$D149,'Step 2'!$A$2:$I$2,0)+16,FALSE)</f>
        <v>-1.2935237549919023</v>
      </c>
    </row>
    <row r="150" spans="1:7" x14ac:dyDescent="0.45">
      <c r="A150">
        <f t="shared" si="10"/>
        <v>19</v>
      </c>
      <c r="B150">
        <f t="shared" si="11"/>
        <v>2020</v>
      </c>
      <c r="C150" t="str">
        <f t="shared" si="8"/>
        <v>Denmark</v>
      </c>
      <c r="D150">
        <f t="shared" si="9"/>
        <v>2020</v>
      </c>
      <c r="E150">
        <f>VLOOKUP($C150,'Step 2'!$A$3:$I$74,MATCH(Diffs!$D150,'Step 2'!$A$2:$I$2,0),FALSE)</f>
        <v>2.4000000000000021</v>
      </c>
      <c r="F150">
        <f>VLOOKUP($C150,'Step 2'!$A$3:$Q$74,MATCH(Diffs!$D150,'Step 2'!$A$2:$I$2,0)+8,FALSE)</f>
        <v>-0.19999999999999973</v>
      </c>
      <c r="G150">
        <f>VLOOKUP($C150,'Step 2'!$A$3:$Y$74,MATCH(Diffs!$D150,'Step 2'!$A$2:$I$2,0)+16,FALSE)</f>
        <v>0.66052263035459902</v>
      </c>
    </row>
    <row r="151" spans="1:7" x14ac:dyDescent="0.45">
      <c r="A151">
        <f t="shared" si="10"/>
        <v>19</v>
      </c>
      <c r="B151">
        <f t="shared" si="11"/>
        <v>2021</v>
      </c>
      <c r="C151" t="str">
        <f t="shared" si="8"/>
        <v>Denmark</v>
      </c>
      <c r="D151">
        <f t="shared" si="9"/>
        <v>2021</v>
      </c>
      <c r="E151">
        <f>VLOOKUP($C151,'Step 2'!$A$3:$I$74,MATCH(Diffs!$D151,'Step 2'!$A$2:$I$2,0),FALSE)</f>
        <v>-1.4000000000000021</v>
      </c>
      <c r="F151">
        <f>VLOOKUP($C151,'Step 2'!$A$3:$Q$74,MATCH(Diffs!$D151,'Step 2'!$A$2:$I$2,0)+8,FALSE)</f>
        <v>0.29999999999999982</v>
      </c>
      <c r="G151">
        <f>VLOOKUP($C151,'Step 2'!$A$3:$Y$74,MATCH(Diffs!$D151,'Step 2'!$A$2:$I$2,0)+16,FALSE)</f>
        <v>-0.95861562077200091</v>
      </c>
    </row>
    <row r="152" spans="1:7" x14ac:dyDescent="0.45">
      <c r="A152">
        <f t="shared" si="10"/>
        <v>19</v>
      </c>
      <c r="B152">
        <f t="shared" si="11"/>
        <v>2022</v>
      </c>
      <c r="C152" t="str">
        <f t="shared" si="8"/>
        <v>Denmark</v>
      </c>
      <c r="D152">
        <f t="shared" si="9"/>
        <v>2022</v>
      </c>
      <c r="E152">
        <f>VLOOKUP($C152,'Step 2'!$A$3:$I$74,MATCH(Diffs!$D152,'Step 2'!$A$2:$I$2,0),FALSE)</f>
        <v>1.7000000000000028</v>
      </c>
      <c r="F152">
        <f>VLOOKUP($C152,'Step 2'!$A$3:$Q$74,MATCH(Diffs!$D152,'Step 2'!$A$2:$I$2,0)+8,FALSE)</f>
        <v>0</v>
      </c>
      <c r="G152">
        <f>VLOOKUP($C152,'Step 2'!$A$3:$Y$74,MATCH(Diffs!$D152,'Step 2'!$A$2:$I$2,0)+16,FALSE)</f>
        <v>-1.8233229028213955</v>
      </c>
    </row>
    <row r="153" spans="1:7" x14ac:dyDescent="0.45">
      <c r="A153">
        <f t="shared" si="10"/>
        <v>19</v>
      </c>
      <c r="B153">
        <f t="shared" si="11"/>
        <v>2023</v>
      </c>
      <c r="C153" t="str">
        <f t="shared" si="8"/>
        <v>Denmark</v>
      </c>
      <c r="D153">
        <f t="shared" si="9"/>
        <v>2023</v>
      </c>
      <c r="E153">
        <f>VLOOKUP($C153,'Step 2'!$A$3:$I$74,MATCH(Diffs!$D153,'Step 2'!$A$2:$I$2,0),FALSE)</f>
        <v>-2.4000000000000021</v>
      </c>
      <c r="F153">
        <f>VLOOKUP($C153,'Step 2'!$A$3:$Q$74,MATCH(Diffs!$D153,'Step 2'!$A$2:$I$2,0)+8,FALSE)</f>
        <v>0.10000000000000009</v>
      </c>
      <c r="G153">
        <f>VLOOKUP($C153,'Step 2'!$A$3:$Y$74,MATCH(Diffs!$D153,'Step 2'!$A$2:$I$2,0)+16,FALSE)</f>
        <v>0.41317547752679928</v>
      </c>
    </row>
    <row r="154" spans="1:7" x14ac:dyDescent="0.45">
      <c r="A154">
        <f t="shared" si="10"/>
        <v>20</v>
      </c>
      <c r="B154">
        <f t="shared" si="11"/>
        <v>2016</v>
      </c>
      <c r="C154" t="str">
        <f t="shared" si="8"/>
        <v>Dominican Republic</v>
      </c>
      <c r="D154">
        <f t="shared" si="9"/>
        <v>2016</v>
      </c>
      <c r="E154">
        <f>VLOOKUP($C154,'Step 2'!$A$3:$I$74,MATCH(Diffs!$D154,'Step 2'!$A$2:$I$2,0),FALSE)</f>
        <v>-2.5999999999999979</v>
      </c>
      <c r="F154">
        <f>VLOOKUP($C154,'Step 2'!$A$3:$Q$74,MATCH(Diffs!$D154,'Step 2'!$A$2:$I$2,0)+8,FALSE)</f>
        <v>0.19999999999999996</v>
      </c>
      <c r="G154">
        <f>VLOOKUP($C154,'Step 2'!$A$3:$Y$74,MATCH(Diffs!$D154,'Step 2'!$A$2:$I$2,0)+16,FALSE)</f>
        <v>0</v>
      </c>
    </row>
    <row r="155" spans="1:7" x14ac:dyDescent="0.45">
      <c r="A155">
        <f t="shared" si="10"/>
        <v>20</v>
      </c>
      <c r="B155">
        <f t="shared" si="11"/>
        <v>2017</v>
      </c>
      <c r="C155" t="str">
        <f t="shared" si="8"/>
        <v>Dominican Republic</v>
      </c>
      <c r="D155">
        <f t="shared" si="9"/>
        <v>2017</v>
      </c>
      <c r="E155">
        <f>VLOOKUP($C155,'Step 2'!$A$3:$I$74,MATCH(Diffs!$D155,'Step 2'!$A$2:$I$2,0),FALSE)</f>
        <v>-0.60000000000000142</v>
      </c>
      <c r="F155">
        <f>VLOOKUP($C155,'Step 2'!$A$3:$Q$74,MATCH(Diffs!$D155,'Step 2'!$A$2:$I$2,0)+8,FALSE)</f>
        <v>-9.9999999999999978E-2</v>
      </c>
      <c r="G155">
        <f>VLOOKUP($C155,'Step 2'!$A$3:$Y$74,MATCH(Diffs!$D155,'Step 2'!$A$2:$I$2,0)+16,FALSE)</f>
        <v>17.0295556999071</v>
      </c>
    </row>
    <row r="156" spans="1:7" x14ac:dyDescent="0.45">
      <c r="A156">
        <f t="shared" si="10"/>
        <v>20</v>
      </c>
      <c r="B156">
        <f t="shared" si="11"/>
        <v>2018</v>
      </c>
      <c r="C156" t="str">
        <f t="shared" si="8"/>
        <v>Dominican Republic</v>
      </c>
      <c r="D156">
        <f t="shared" si="9"/>
        <v>2018</v>
      </c>
      <c r="E156">
        <f>VLOOKUP($C156,'Step 2'!$A$3:$I$74,MATCH(Diffs!$D156,'Step 2'!$A$2:$I$2,0),FALSE)</f>
        <v>1</v>
      </c>
      <c r="F156">
        <f>VLOOKUP($C156,'Step 2'!$A$3:$Q$74,MATCH(Diffs!$D156,'Step 2'!$A$2:$I$2,0)+8,FALSE)</f>
        <v>0</v>
      </c>
      <c r="G156">
        <f>VLOOKUP($C156,'Step 2'!$A$3:$Y$74,MATCH(Diffs!$D156,'Step 2'!$A$2:$I$2,0)+16,FALSE)</f>
        <v>-0.25735386681940042</v>
      </c>
    </row>
    <row r="157" spans="1:7" x14ac:dyDescent="0.45">
      <c r="A157">
        <f t="shared" si="10"/>
        <v>20</v>
      </c>
      <c r="B157">
        <f t="shared" si="11"/>
        <v>2019</v>
      </c>
      <c r="C157" t="str">
        <f t="shared" si="8"/>
        <v>Dominican Republic</v>
      </c>
      <c r="D157">
        <f t="shared" si="9"/>
        <v>2019</v>
      </c>
      <c r="E157">
        <f>VLOOKUP($C157,'Step 2'!$A$3:$I$74,MATCH(Diffs!$D157,'Step 2'!$A$2:$I$2,0),FALSE)</f>
        <v>0.70000000000000107</v>
      </c>
      <c r="F157">
        <f>VLOOKUP($C157,'Step 2'!$A$3:$Q$74,MATCH(Diffs!$D157,'Step 2'!$A$2:$I$2,0)+8,FALSE)</f>
        <v>-9.9999999999999978E-2</v>
      </c>
      <c r="G157">
        <f>VLOOKUP($C157,'Step 2'!$A$3:$Y$74,MATCH(Diffs!$D157,'Step 2'!$A$2:$I$2,0)+16,FALSE)</f>
        <v>0.32406055626019992</v>
      </c>
    </row>
    <row r="158" spans="1:7" x14ac:dyDescent="0.45">
      <c r="A158">
        <f t="shared" si="10"/>
        <v>20</v>
      </c>
      <c r="B158">
        <f t="shared" si="11"/>
        <v>2020</v>
      </c>
      <c r="C158" t="str">
        <f t="shared" si="8"/>
        <v>Dominican Republic</v>
      </c>
      <c r="D158">
        <f t="shared" si="9"/>
        <v>2020</v>
      </c>
      <c r="E158">
        <f>VLOOKUP($C158,'Step 2'!$A$3:$I$74,MATCH(Diffs!$D158,'Step 2'!$A$2:$I$2,0),FALSE)</f>
        <v>-1</v>
      </c>
      <c r="F158">
        <f>VLOOKUP($C158,'Step 2'!$A$3:$Q$74,MATCH(Diffs!$D158,'Step 2'!$A$2:$I$2,0)+8,FALSE)</f>
        <v>0</v>
      </c>
      <c r="G158">
        <f>VLOOKUP($C158,'Step 2'!$A$3:$Y$74,MATCH(Diffs!$D158,'Step 2'!$A$2:$I$2,0)+16,FALSE)</f>
        <v>0.62641214818810198</v>
      </c>
    </row>
    <row r="159" spans="1:7" x14ac:dyDescent="0.45">
      <c r="A159">
        <f t="shared" si="10"/>
        <v>20</v>
      </c>
      <c r="B159">
        <f t="shared" si="11"/>
        <v>2021</v>
      </c>
      <c r="C159" t="str">
        <f t="shared" si="8"/>
        <v>Dominican Republic</v>
      </c>
      <c r="D159">
        <f t="shared" si="9"/>
        <v>2021</v>
      </c>
      <c r="E159">
        <f>VLOOKUP($C159,'Step 2'!$A$3:$I$74,MATCH(Diffs!$D159,'Step 2'!$A$2:$I$2,0),FALSE)</f>
        <v>-1.2000000000000011</v>
      </c>
      <c r="F159">
        <f>VLOOKUP($C159,'Step 2'!$A$3:$Q$74,MATCH(Diffs!$D159,'Step 2'!$A$2:$I$2,0)+8,FALSE)</f>
        <v>9.9999999999999978E-2</v>
      </c>
      <c r="G159">
        <f>VLOOKUP($C159,'Step 2'!$A$3:$Y$74,MATCH(Diffs!$D159,'Step 2'!$A$2:$I$2,0)+16,FALSE)</f>
        <v>0.29790321992479818</v>
      </c>
    </row>
    <row r="160" spans="1:7" x14ac:dyDescent="0.45">
      <c r="A160">
        <f t="shared" si="10"/>
        <v>20</v>
      </c>
      <c r="B160">
        <f t="shared" si="11"/>
        <v>2022</v>
      </c>
      <c r="C160" t="str">
        <f t="shared" si="8"/>
        <v>Dominican Republic</v>
      </c>
      <c r="D160">
        <f t="shared" si="9"/>
        <v>2022</v>
      </c>
      <c r="E160">
        <f>VLOOKUP($C160,'Step 2'!$A$3:$I$74,MATCH(Diffs!$D160,'Step 2'!$A$2:$I$2,0),FALSE)</f>
        <v>2.1000000000000014</v>
      </c>
      <c r="F160">
        <f>VLOOKUP($C160,'Step 2'!$A$3:$Q$74,MATCH(Diffs!$D160,'Step 2'!$A$2:$I$2,0)+8,FALSE)</f>
        <v>-9.9999999999999978E-2</v>
      </c>
      <c r="G160">
        <f>VLOOKUP($C160,'Step 2'!$A$3:$Y$74,MATCH(Diffs!$D160,'Step 2'!$A$2:$I$2,0)+16,FALSE)</f>
        <v>0.1612333074027994</v>
      </c>
    </row>
    <row r="161" spans="1:7" x14ac:dyDescent="0.45">
      <c r="A161">
        <f t="shared" si="10"/>
        <v>20</v>
      </c>
      <c r="B161">
        <f t="shared" si="11"/>
        <v>2023</v>
      </c>
      <c r="C161" t="str">
        <f t="shared" si="8"/>
        <v>Dominican Republic</v>
      </c>
      <c r="D161">
        <f t="shared" si="9"/>
        <v>2023</v>
      </c>
      <c r="E161">
        <f>VLOOKUP($C161,'Step 2'!$A$3:$I$74,MATCH(Diffs!$D161,'Step 2'!$A$2:$I$2,0),FALSE)</f>
        <v>-3.1000000000000014</v>
      </c>
      <c r="F161">
        <f>VLOOKUP($C161,'Step 2'!$A$3:$Q$74,MATCH(Diffs!$D161,'Step 2'!$A$2:$I$2,0)+8,FALSE)</f>
        <v>0</v>
      </c>
      <c r="G161">
        <f>VLOOKUP($C161,'Step 2'!$A$3:$Y$74,MATCH(Diffs!$D161,'Step 2'!$A$2:$I$2,0)+16,FALSE)</f>
        <v>-0.44163453998469748</v>
      </c>
    </row>
    <row r="162" spans="1:7" x14ac:dyDescent="0.45">
      <c r="A162">
        <f t="shared" si="10"/>
        <v>21</v>
      </c>
      <c r="B162">
        <f t="shared" si="11"/>
        <v>2016</v>
      </c>
      <c r="C162" t="str">
        <f t="shared" si="8"/>
        <v>Ecuador</v>
      </c>
      <c r="D162">
        <f t="shared" si="9"/>
        <v>2016</v>
      </c>
      <c r="E162">
        <f>VLOOKUP($C162,'Step 2'!$A$3:$I$74,MATCH(Diffs!$D162,'Step 2'!$A$2:$I$2,0),FALSE)</f>
        <v>0.20000000000000107</v>
      </c>
      <c r="F162">
        <f>VLOOKUP($C162,'Step 2'!$A$3:$Q$74,MATCH(Diffs!$D162,'Step 2'!$A$2:$I$2,0)+8,FALSE)</f>
        <v>0</v>
      </c>
      <c r="G162">
        <f>VLOOKUP($C162,'Step 2'!$A$3:$Y$74,MATCH(Diffs!$D162,'Step 2'!$A$2:$I$2,0)+16,FALSE)</f>
        <v>0.20190890279797991</v>
      </c>
    </row>
    <row r="163" spans="1:7" x14ac:dyDescent="0.45">
      <c r="A163">
        <f t="shared" si="10"/>
        <v>21</v>
      </c>
      <c r="B163">
        <f t="shared" si="11"/>
        <v>2017</v>
      </c>
      <c r="C163" t="str">
        <f t="shared" si="8"/>
        <v>Ecuador</v>
      </c>
      <c r="D163">
        <f t="shared" si="9"/>
        <v>2017</v>
      </c>
      <c r="E163">
        <f>VLOOKUP($C163,'Step 2'!$A$3:$I$74,MATCH(Diffs!$D163,'Step 2'!$A$2:$I$2,0),FALSE)</f>
        <v>0.69999999999999929</v>
      </c>
      <c r="F163">
        <f>VLOOKUP($C163,'Step 2'!$A$3:$Q$74,MATCH(Diffs!$D163,'Step 2'!$A$2:$I$2,0)+8,FALSE)</f>
        <v>0</v>
      </c>
      <c r="G163">
        <f>VLOOKUP($C163,'Step 2'!$A$3:$Y$74,MATCH(Diffs!$D163,'Step 2'!$A$2:$I$2,0)+16,FALSE)</f>
        <v>-0.8157746600915603</v>
      </c>
    </row>
    <row r="164" spans="1:7" x14ac:dyDescent="0.45">
      <c r="A164">
        <f t="shared" si="10"/>
        <v>21</v>
      </c>
      <c r="B164">
        <f t="shared" si="11"/>
        <v>2018</v>
      </c>
      <c r="C164" t="str">
        <f t="shared" si="8"/>
        <v>Ecuador</v>
      </c>
      <c r="D164">
        <f t="shared" si="9"/>
        <v>2018</v>
      </c>
      <c r="E164">
        <f>VLOOKUP($C164,'Step 2'!$A$3:$I$74,MATCH(Diffs!$D164,'Step 2'!$A$2:$I$2,0),FALSE)</f>
        <v>2.9000000000000004</v>
      </c>
      <c r="F164">
        <f>VLOOKUP($C164,'Step 2'!$A$3:$Q$74,MATCH(Diffs!$D164,'Step 2'!$A$2:$I$2,0)+8,FALSE)</f>
        <v>-9.9999999999999978E-2</v>
      </c>
      <c r="G164">
        <f>VLOOKUP($C164,'Step 2'!$A$3:$Y$74,MATCH(Diffs!$D164,'Step 2'!$A$2:$I$2,0)+16,FALSE)</f>
        <v>-0.4171298457544399</v>
      </c>
    </row>
    <row r="165" spans="1:7" x14ac:dyDescent="0.45">
      <c r="A165">
        <f t="shared" si="10"/>
        <v>21</v>
      </c>
      <c r="B165">
        <f t="shared" si="11"/>
        <v>2019</v>
      </c>
      <c r="C165" t="str">
        <f t="shared" si="8"/>
        <v>Ecuador</v>
      </c>
      <c r="D165">
        <f t="shared" si="9"/>
        <v>2019</v>
      </c>
      <c r="E165">
        <f>VLOOKUP($C165,'Step 2'!$A$3:$I$74,MATCH(Diffs!$D165,'Step 2'!$A$2:$I$2,0),FALSE)</f>
        <v>-0.10000000000000142</v>
      </c>
      <c r="F165">
        <f>VLOOKUP($C165,'Step 2'!$A$3:$Q$74,MATCH(Diffs!$D165,'Step 2'!$A$2:$I$2,0)+8,FALSE)</f>
        <v>0</v>
      </c>
      <c r="G165">
        <f>VLOOKUP($C165,'Step 2'!$A$3:$Y$74,MATCH(Diffs!$D165,'Step 2'!$A$2:$I$2,0)+16,FALSE)</f>
        <v>-0.4347452992338896</v>
      </c>
    </row>
    <row r="166" spans="1:7" x14ac:dyDescent="0.45">
      <c r="A166">
        <f t="shared" si="10"/>
        <v>21</v>
      </c>
      <c r="B166">
        <f t="shared" si="11"/>
        <v>2020</v>
      </c>
      <c r="C166" t="str">
        <f t="shared" si="8"/>
        <v>Ecuador</v>
      </c>
      <c r="D166">
        <f t="shared" si="9"/>
        <v>2020</v>
      </c>
      <c r="E166">
        <f>VLOOKUP($C166,'Step 2'!$A$3:$I$74,MATCH(Diffs!$D166,'Step 2'!$A$2:$I$2,0),FALSE)</f>
        <v>-0.29999999999999716</v>
      </c>
      <c r="F166">
        <f>VLOOKUP($C166,'Step 2'!$A$3:$Q$74,MATCH(Diffs!$D166,'Step 2'!$A$2:$I$2,0)+8,FALSE)</f>
        <v>9.9999999999999978E-2</v>
      </c>
      <c r="G166">
        <f>VLOOKUP($C166,'Step 2'!$A$3:$Y$74,MATCH(Diffs!$D166,'Step 2'!$A$2:$I$2,0)+16,FALSE)</f>
        <v>6.5866711492024166E-4</v>
      </c>
    </row>
    <row r="167" spans="1:7" x14ac:dyDescent="0.45">
      <c r="A167">
        <f t="shared" si="10"/>
        <v>21</v>
      </c>
      <c r="B167">
        <f t="shared" si="11"/>
        <v>2021</v>
      </c>
      <c r="C167" t="str">
        <f t="shared" si="8"/>
        <v>Ecuador</v>
      </c>
      <c r="D167">
        <f t="shared" si="9"/>
        <v>2021</v>
      </c>
      <c r="E167">
        <f>VLOOKUP($C167,'Step 2'!$A$3:$I$74,MATCH(Diffs!$D167,'Step 2'!$A$2:$I$2,0),FALSE)</f>
        <v>-0.80000000000000071</v>
      </c>
      <c r="F167">
        <f>VLOOKUP($C167,'Step 2'!$A$3:$Q$74,MATCH(Diffs!$D167,'Step 2'!$A$2:$I$2,0)+8,FALSE)</f>
        <v>0</v>
      </c>
      <c r="G167">
        <f>VLOOKUP($C167,'Step 2'!$A$3:$Y$74,MATCH(Diffs!$D167,'Step 2'!$A$2:$I$2,0)+16,FALSE)</f>
        <v>-0.73871034971189076</v>
      </c>
    </row>
    <row r="168" spans="1:7" x14ac:dyDescent="0.45">
      <c r="A168">
        <f t="shared" si="10"/>
        <v>21</v>
      </c>
      <c r="B168">
        <f t="shared" si="11"/>
        <v>2022</v>
      </c>
      <c r="C168" t="str">
        <f t="shared" si="8"/>
        <v>Ecuador</v>
      </c>
      <c r="D168">
        <f t="shared" si="9"/>
        <v>2022</v>
      </c>
      <c r="E168">
        <f>VLOOKUP($C168,'Step 2'!$A$3:$I$74,MATCH(Diffs!$D168,'Step 2'!$A$2:$I$2,0),FALSE)</f>
        <v>-0.19999999999999929</v>
      </c>
      <c r="F168">
        <f>VLOOKUP($C168,'Step 2'!$A$3:$Q$74,MATCH(Diffs!$D168,'Step 2'!$A$2:$I$2,0)+8,FALSE)</f>
        <v>0</v>
      </c>
      <c r="G168">
        <f>VLOOKUP($C168,'Step 2'!$A$3:$Y$74,MATCH(Diffs!$D168,'Step 2'!$A$2:$I$2,0)+16,FALSE)</f>
        <v>-0.44996052041646983</v>
      </c>
    </row>
    <row r="169" spans="1:7" x14ac:dyDescent="0.45">
      <c r="A169">
        <f t="shared" si="10"/>
        <v>21</v>
      </c>
      <c r="B169">
        <f t="shared" si="11"/>
        <v>2023</v>
      </c>
      <c r="C169" t="str">
        <f t="shared" si="8"/>
        <v>Ecuador</v>
      </c>
      <c r="D169">
        <f t="shared" si="9"/>
        <v>2023</v>
      </c>
      <c r="E169">
        <f>VLOOKUP($C169,'Step 2'!$A$3:$I$74,MATCH(Diffs!$D169,'Step 2'!$A$2:$I$2,0),FALSE)</f>
        <v>-1.4000000000000021</v>
      </c>
      <c r="F169">
        <f>VLOOKUP($C169,'Step 2'!$A$3:$Q$74,MATCH(Diffs!$D169,'Step 2'!$A$2:$I$2,0)+8,FALSE)</f>
        <v>0.10000000000000009</v>
      </c>
      <c r="G169">
        <f>VLOOKUP($C169,'Step 2'!$A$3:$Y$74,MATCH(Diffs!$D169,'Step 2'!$A$2:$I$2,0)+16,FALSE)</f>
        <v>-3.1063139377600635E-3</v>
      </c>
    </row>
    <row r="170" spans="1:7" x14ac:dyDescent="0.45">
      <c r="A170">
        <f t="shared" si="10"/>
        <v>22</v>
      </c>
      <c r="B170">
        <f t="shared" si="11"/>
        <v>2016</v>
      </c>
      <c r="C170" t="str">
        <f t="shared" si="8"/>
        <v>Estonia</v>
      </c>
      <c r="D170">
        <f t="shared" si="9"/>
        <v>2016</v>
      </c>
      <c r="E170">
        <f>VLOOKUP($C170,'Step 2'!$A$3:$I$74,MATCH(Diffs!$D170,'Step 2'!$A$2:$I$2,0),FALSE)</f>
        <v>-0.20000000000000284</v>
      </c>
      <c r="F170">
        <f>VLOOKUP($C170,'Step 2'!$A$3:$Q$74,MATCH(Diffs!$D170,'Step 2'!$A$2:$I$2,0)+8,FALSE)</f>
        <v>0</v>
      </c>
      <c r="G170">
        <f>VLOOKUP($C170,'Step 2'!$A$3:$Y$74,MATCH(Diffs!$D170,'Step 2'!$A$2:$I$2,0)+16,FALSE)</f>
        <v>0.23756378688550228</v>
      </c>
    </row>
    <row r="171" spans="1:7" x14ac:dyDescent="0.45">
      <c r="A171">
        <f t="shared" si="10"/>
        <v>22</v>
      </c>
      <c r="B171">
        <f t="shared" si="11"/>
        <v>2017</v>
      </c>
      <c r="C171" t="str">
        <f t="shared" si="8"/>
        <v>Estonia</v>
      </c>
      <c r="D171">
        <f t="shared" si="9"/>
        <v>2017</v>
      </c>
      <c r="E171">
        <f>VLOOKUP($C171,'Step 2'!$A$3:$I$74,MATCH(Diffs!$D171,'Step 2'!$A$2:$I$2,0),FALSE)</f>
        <v>-1.0999999999999979</v>
      </c>
      <c r="F171">
        <f>VLOOKUP($C171,'Step 2'!$A$3:$Q$74,MATCH(Diffs!$D171,'Step 2'!$A$2:$I$2,0)+8,FALSE)</f>
        <v>0.10000000000000009</v>
      </c>
      <c r="G171">
        <f>VLOOKUP($C171,'Step 2'!$A$3:$Y$74,MATCH(Diffs!$D171,'Step 2'!$A$2:$I$2,0)+16,FALSE)</f>
        <v>-1.1438826195189051</v>
      </c>
    </row>
    <row r="172" spans="1:7" x14ac:dyDescent="0.45">
      <c r="A172">
        <f t="shared" si="10"/>
        <v>22</v>
      </c>
      <c r="B172">
        <f t="shared" si="11"/>
        <v>2018</v>
      </c>
      <c r="C172" t="str">
        <f t="shared" si="8"/>
        <v>Estonia</v>
      </c>
      <c r="D172">
        <f t="shared" si="9"/>
        <v>2018</v>
      </c>
      <c r="E172">
        <f>VLOOKUP($C172,'Step 2'!$A$3:$I$74,MATCH(Diffs!$D172,'Step 2'!$A$2:$I$2,0),FALSE)</f>
        <v>-0.19999999999999929</v>
      </c>
      <c r="F172">
        <f>VLOOKUP($C172,'Step 2'!$A$3:$Q$74,MATCH(Diffs!$D172,'Step 2'!$A$2:$I$2,0)+8,FALSE)</f>
        <v>0.19999999999999996</v>
      </c>
      <c r="G172">
        <f>VLOOKUP($C172,'Step 2'!$A$3:$Y$74,MATCH(Diffs!$D172,'Step 2'!$A$2:$I$2,0)+16,FALSE)</f>
        <v>-0.19166143532179802</v>
      </c>
    </row>
    <row r="173" spans="1:7" x14ac:dyDescent="0.45">
      <c r="A173">
        <f t="shared" si="10"/>
        <v>22</v>
      </c>
      <c r="B173">
        <f t="shared" si="11"/>
        <v>2019</v>
      </c>
      <c r="C173" t="str">
        <f t="shared" si="8"/>
        <v>Estonia</v>
      </c>
      <c r="D173">
        <f t="shared" si="9"/>
        <v>2019</v>
      </c>
      <c r="E173">
        <f>VLOOKUP($C173,'Step 2'!$A$3:$I$74,MATCH(Diffs!$D173,'Step 2'!$A$2:$I$2,0),FALSE)</f>
        <v>-0.20000000000000284</v>
      </c>
      <c r="F173">
        <f>VLOOKUP($C173,'Step 2'!$A$3:$Q$74,MATCH(Diffs!$D173,'Step 2'!$A$2:$I$2,0)+8,FALSE)</f>
        <v>0</v>
      </c>
      <c r="G173">
        <f>VLOOKUP($C173,'Step 2'!$A$3:$Y$74,MATCH(Diffs!$D173,'Step 2'!$A$2:$I$2,0)+16,FALSE)</f>
        <v>4.0562074123506022</v>
      </c>
    </row>
    <row r="174" spans="1:7" x14ac:dyDescent="0.45">
      <c r="A174">
        <f t="shared" si="10"/>
        <v>22</v>
      </c>
      <c r="B174">
        <f t="shared" si="11"/>
        <v>2020</v>
      </c>
      <c r="C174" t="str">
        <f t="shared" si="8"/>
        <v>Estonia</v>
      </c>
      <c r="D174">
        <f t="shared" si="9"/>
        <v>2020</v>
      </c>
      <c r="E174">
        <f>VLOOKUP($C174,'Step 2'!$A$3:$I$74,MATCH(Diffs!$D174,'Step 2'!$A$2:$I$2,0),FALSE)</f>
        <v>1</v>
      </c>
      <c r="F174">
        <f>VLOOKUP($C174,'Step 2'!$A$3:$Q$74,MATCH(Diffs!$D174,'Step 2'!$A$2:$I$2,0)+8,FALSE)</f>
        <v>0</v>
      </c>
      <c r="G174">
        <f>VLOOKUP($C174,'Step 2'!$A$3:$Y$74,MATCH(Diffs!$D174,'Step 2'!$A$2:$I$2,0)+16,FALSE)</f>
        <v>0.61310779251629555</v>
      </c>
    </row>
    <row r="175" spans="1:7" x14ac:dyDescent="0.45">
      <c r="A175">
        <f t="shared" si="10"/>
        <v>22</v>
      </c>
      <c r="B175">
        <f t="shared" si="11"/>
        <v>2021</v>
      </c>
      <c r="C175" t="str">
        <f t="shared" si="8"/>
        <v>Estonia</v>
      </c>
      <c r="D175">
        <f t="shared" si="9"/>
        <v>2021</v>
      </c>
      <c r="E175">
        <f>VLOOKUP($C175,'Step 2'!$A$3:$I$74,MATCH(Diffs!$D175,'Step 2'!$A$2:$I$2,0),FALSE)</f>
        <v>0.60000000000000142</v>
      </c>
      <c r="F175">
        <f>VLOOKUP($C175,'Step 2'!$A$3:$Q$74,MATCH(Diffs!$D175,'Step 2'!$A$2:$I$2,0)+8,FALSE)</f>
        <v>0</v>
      </c>
      <c r="G175">
        <f>VLOOKUP($C175,'Step 2'!$A$3:$Y$74,MATCH(Diffs!$D175,'Step 2'!$A$2:$I$2,0)+16,FALSE)</f>
        <v>-5.7044297832796076E-2</v>
      </c>
    </row>
    <row r="176" spans="1:7" x14ac:dyDescent="0.45">
      <c r="A176">
        <f t="shared" si="10"/>
        <v>22</v>
      </c>
      <c r="B176">
        <f t="shared" si="11"/>
        <v>2022</v>
      </c>
      <c r="C176" t="str">
        <f t="shared" si="8"/>
        <v>Estonia</v>
      </c>
      <c r="D176">
        <f t="shared" si="9"/>
        <v>2022</v>
      </c>
      <c r="E176">
        <f>VLOOKUP($C176,'Step 2'!$A$3:$I$74,MATCH(Diffs!$D176,'Step 2'!$A$2:$I$2,0),FALSE)</f>
        <v>0.89999999999999858</v>
      </c>
      <c r="F176">
        <f>VLOOKUP($C176,'Step 2'!$A$3:$Q$74,MATCH(Diffs!$D176,'Step 2'!$A$2:$I$2,0)+8,FALSE)</f>
        <v>0</v>
      </c>
      <c r="G176">
        <f>VLOOKUP($C176,'Step 2'!$A$3:$Y$74,MATCH(Diffs!$D176,'Step 2'!$A$2:$I$2,0)+16,FALSE)</f>
        <v>-2.0130566868176984</v>
      </c>
    </row>
    <row r="177" spans="1:7" x14ac:dyDescent="0.45">
      <c r="A177">
        <f t="shared" si="10"/>
        <v>22</v>
      </c>
      <c r="B177">
        <f t="shared" si="11"/>
        <v>2023</v>
      </c>
      <c r="C177" t="str">
        <f t="shared" si="8"/>
        <v>Estonia</v>
      </c>
      <c r="D177">
        <f t="shared" si="9"/>
        <v>2023</v>
      </c>
      <c r="E177">
        <f>VLOOKUP($C177,'Step 2'!$A$3:$I$74,MATCH(Diffs!$D177,'Step 2'!$A$2:$I$2,0),FALSE)</f>
        <v>2.7000000000000028</v>
      </c>
      <c r="F177">
        <f>VLOOKUP($C177,'Step 2'!$A$3:$Q$74,MATCH(Diffs!$D177,'Step 2'!$A$2:$I$2,0)+8,FALSE)</f>
        <v>-0.30000000000000004</v>
      </c>
      <c r="G177">
        <f>VLOOKUP($C177,'Step 2'!$A$3:$Y$74,MATCH(Diffs!$D177,'Step 2'!$A$2:$I$2,0)+16,FALSE)</f>
        <v>0.95218253472710046</v>
      </c>
    </row>
    <row r="178" spans="1:7" x14ac:dyDescent="0.45">
      <c r="A178">
        <f t="shared" si="10"/>
        <v>23</v>
      </c>
      <c r="B178">
        <f t="shared" si="11"/>
        <v>2016</v>
      </c>
      <c r="C178" t="str">
        <f t="shared" si="8"/>
        <v>Finland</v>
      </c>
      <c r="D178">
        <f t="shared" si="9"/>
        <v>2016</v>
      </c>
      <c r="E178">
        <f>VLOOKUP($C178,'Step 2'!$A$3:$I$74,MATCH(Diffs!$D178,'Step 2'!$A$2:$I$2,0),FALSE)</f>
        <v>0.69999999999999929</v>
      </c>
      <c r="F178">
        <f>VLOOKUP($C178,'Step 2'!$A$3:$Q$74,MATCH(Diffs!$D178,'Step 2'!$A$2:$I$2,0)+8,FALSE)</f>
        <v>-0.19999999999999973</v>
      </c>
      <c r="G178">
        <f>VLOOKUP($C178,'Step 2'!$A$3:$Y$74,MATCH(Diffs!$D178,'Step 2'!$A$2:$I$2,0)+16,FALSE)</f>
        <v>-2.6945144209673977</v>
      </c>
    </row>
    <row r="179" spans="1:7" x14ac:dyDescent="0.45">
      <c r="A179">
        <f t="shared" si="10"/>
        <v>23</v>
      </c>
      <c r="B179">
        <f t="shared" si="11"/>
        <v>2017</v>
      </c>
      <c r="C179" t="str">
        <f t="shared" si="8"/>
        <v>Finland</v>
      </c>
      <c r="D179">
        <f t="shared" si="9"/>
        <v>2017</v>
      </c>
      <c r="E179">
        <f>VLOOKUP($C179,'Step 2'!$A$3:$I$74,MATCH(Diffs!$D179,'Step 2'!$A$2:$I$2,0),FALSE)</f>
        <v>-0.19999999999999929</v>
      </c>
      <c r="F179">
        <f>VLOOKUP($C179,'Step 2'!$A$3:$Q$74,MATCH(Diffs!$D179,'Step 2'!$A$2:$I$2,0)+8,FALSE)</f>
        <v>0</v>
      </c>
      <c r="G179">
        <f>VLOOKUP($C179,'Step 2'!$A$3:$Y$74,MATCH(Diffs!$D179,'Step 2'!$A$2:$I$2,0)+16,FALSE)</f>
        <v>-3.5860879379802029</v>
      </c>
    </row>
    <row r="180" spans="1:7" x14ac:dyDescent="0.45">
      <c r="A180">
        <f t="shared" si="10"/>
        <v>23</v>
      </c>
      <c r="B180">
        <f t="shared" si="11"/>
        <v>2018</v>
      </c>
      <c r="C180" t="str">
        <f t="shared" si="8"/>
        <v>Finland</v>
      </c>
      <c r="D180">
        <f t="shared" si="9"/>
        <v>2018</v>
      </c>
      <c r="E180">
        <f>VLOOKUP($C180,'Step 2'!$A$3:$I$74,MATCH(Diffs!$D180,'Step 2'!$A$2:$I$2,0),FALSE)</f>
        <v>0</v>
      </c>
      <c r="F180">
        <f>VLOOKUP($C180,'Step 2'!$A$3:$Q$74,MATCH(Diffs!$D180,'Step 2'!$A$2:$I$2,0)+8,FALSE)</f>
        <v>9.9999999999999645E-2</v>
      </c>
      <c r="G180">
        <f>VLOOKUP($C180,'Step 2'!$A$3:$Y$74,MATCH(Diffs!$D180,'Step 2'!$A$2:$I$2,0)+16,FALSE)</f>
        <v>4.1288922980813005</v>
      </c>
    </row>
    <row r="181" spans="1:7" x14ac:dyDescent="0.45">
      <c r="A181">
        <f t="shared" si="10"/>
        <v>23</v>
      </c>
      <c r="B181">
        <f t="shared" si="11"/>
        <v>2019</v>
      </c>
      <c r="C181" t="str">
        <f t="shared" si="8"/>
        <v>Finland</v>
      </c>
      <c r="D181">
        <f t="shared" si="9"/>
        <v>2019</v>
      </c>
      <c r="E181">
        <f>VLOOKUP($C181,'Step 2'!$A$3:$I$74,MATCH(Diffs!$D181,'Step 2'!$A$2:$I$2,0),FALSE)</f>
        <v>2</v>
      </c>
      <c r="F181">
        <f>VLOOKUP($C181,'Step 2'!$A$3:$Q$74,MATCH(Diffs!$D181,'Step 2'!$A$2:$I$2,0)+8,FALSE)</f>
        <v>-9.9999999999999645E-2</v>
      </c>
      <c r="G181">
        <f>VLOOKUP($C181,'Step 2'!$A$3:$Y$74,MATCH(Diffs!$D181,'Step 2'!$A$2:$I$2,0)+16,FALSE)</f>
        <v>3.8477376428973002</v>
      </c>
    </row>
    <row r="182" spans="1:7" x14ac:dyDescent="0.45">
      <c r="A182">
        <f t="shared" si="10"/>
        <v>23</v>
      </c>
      <c r="B182">
        <f t="shared" si="11"/>
        <v>2020</v>
      </c>
      <c r="C182" t="str">
        <f t="shared" si="8"/>
        <v>Finland</v>
      </c>
      <c r="D182">
        <f t="shared" si="9"/>
        <v>2020</v>
      </c>
      <c r="E182">
        <f>VLOOKUP($C182,'Step 2'!$A$3:$I$74,MATCH(Diffs!$D182,'Step 2'!$A$2:$I$2,0),FALSE)</f>
        <v>1.6000000000000014</v>
      </c>
      <c r="F182">
        <f>VLOOKUP($C182,'Step 2'!$A$3:$Q$74,MATCH(Diffs!$D182,'Step 2'!$A$2:$I$2,0)+8,FALSE)</f>
        <v>-0.10000000000000009</v>
      </c>
      <c r="G182">
        <f>VLOOKUP($C182,'Step 2'!$A$3:$Y$74,MATCH(Diffs!$D182,'Step 2'!$A$2:$I$2,0)+16,FALSE)</f>
        <v>4.3711605762315031</v>
      </c>
    </row>
    <row r="183" spans="1:7" x14ac:dyDescent="0.45">
      <c r="A183">
        <f t="shared" si="10"/>
        <v>23</v>
      </c>
      <c r="B183">
        <f t="shared" si="11"/>
        <v>2021</v>
      </c>
      <c r="C183" t="str">
        <f t="shared" si="8"/>
        <v>Finland</v>
      </c>
      <c r="D183">
        <f t="shared" si="9"/>
        <v>2021</v>
      </c>
      <c r="E183">
        <f>VLOOKUP($C183,'Step 2'!$A$3:$I$74,MATCH(Diffs!$D183,'Step 2'!$A$2:$I$2,0),FALSE)</f>
        <v>2.4999999999999964</v>
      </c>
      <c r="F183">
        <f>VLOOKUP($C183,'Step 2'!$A$3:$Q$74,MATCH(Diffs!$D183,'Step 2'!$A$2:$I$2,0)+8,FALSE)</f>
        <v>-0.10000000000000009</v>
      </c>
      <c r="G183">
        <f>VLOOKUP($C183,'Step 2'!$A$3:$Y$74,MATCH(Diffs!$D183,'Step 2'!$A$2:$I$2,0)+16,FALSE)</f>
        <v>6.149777494264697</v>
      </c>
    </row>
    <row r="184" spans="1:7" x14ac:dyDescent="0.45">
      <c r="A184">
        <f t="shared" si="10"/>
        <v>23</v>
      </c>
      <c r="B184">
        <f t="shared" si="11"/>
        <v>2022</v>
      </c>
      <c r="C184" t="str">
        <f t="shared" si="8"/>
        <v>Finland</v>
      </c>
      <c r="D184">
        <f t="shared" si="9"/>
        <v>2022</v>
      </c>
      <c r="E184">
        <f>VLOOKUP($C184,'Step 2'!$A$3:$I$74,MATCH(Diffs!$D184,'Step 2'!$A$2:$I$2,0),FALSE)</f>
        <v>-1.8999999999999986</v>
      </c>
      <c r="F184">
        <f>VLOOKUP($C184,'Step 2'!$A$3:$Q$74,MATCH(Diffs!$D184,'Step 2'!$A$2:$I$2,0)+8,FALSE)</f>
        <v>0.20000000000000018</v>
      </c>
      <c r="G184">
        <f>VLOOKUP($C184,'Step 2'!$A$3:$Y$74,MATCH(Diffs!$D184,'Step 2'!$A$2:$I$2,0)+16,FALSE)</f>
        <v>3.1014378120934012</v>
      </c>
    </row>
    <row r="185" spans="1:7" x14ac:dyDescent="0.45">
      <c r="A185">
        <f t="shared" si="10"/>
        <v>23</v>
      </c>
      <c r="B185">
        <f t="shared" si="11"/>
        <v>2023</v>
      </c>
      <c r="C185" t="str">
        <f t="shared" si="8"/>
        <v>Finland</v>
      </c>
      <c r="D185">
        <f t="shared" si="9"/>
        <v>2023</v>
      </c>
      <c r="E185">
        <f>VLOOKUP($C185,'Step 2'!$A$3:$I$74,MATCH(Diffs!$D185,'Step 2'!$A$2:$I$2,0),FALSE)</f>
        <v>-0.89999999999999858</v>
      </c>
      <c r="F185">
        <f>VLOOKUP($C185,'Step 2'!$A$3:$Q$74,MATCH(Diffs!$D185,'Step 2'!$A$2:$I$2,0)+8,FALSE)</f>
        <v>0</v>
      </c>
      <c r="G185">
        <f>VLOOKUP($C185,'Step 2'!$A$3:$Y$74,MATCH(Diffs!$D185,'Step 2'!$A$2:$I$2,0)+16,FALSE)</f>
        <v>-0.56070309651330064</v>
      </c>
    </row>
    <row r="186" spans="1:7" x14ac:dyDescent="0.45">
      <c r="A186">
        <f t="shared" si="10"/>
        <v>24</v>
      </c>
      <c r="B186">
        <f t="shared" si="11"/>
        <v>2016</v>
      </c>
      <c r="C186" t="str">
        <f t="shared" si="8"/>
        <v>France</v>
      </c>
      <c r="D186">
        <f t="shared" si="9"/>
        <v>2016</v>
      </c>
      <c r="E186">
        <f>VLOOKUP($C186,'Step 2'!$A$3:$I$74,MATCH(Diffs!$D186,'Step 2'!$A$2:$I$2,0),FALSE)</f>
        <v>8.5999999999999979</v>
      </c>
      <c r="F186">
        <f>VLOOKUP($C186,'Step 2'!$A$3:$Q$74,MATCH(Diffs!$D186,'Step 2'!$A$2:$I$2,0)+8,FALSE)</f>
        <v>-0.30000000000000004</v>
      </c>
      <c r="G186">
        <f>VLOOKUP($C186,'Step 2'!$A$3:$Y$74,MATCH(Diffs!$D186,'Step 2'!$A$2:$I$2,0)+16,FALSE)</f>
        <v>-0.95801611671979892</v>
      </c>
    </row>
    <row r="187" spans="1:7" x14ac:dyDescent="0.45">
      <c r="A187">
        <f t="shared" si="10"/>
        <v>24</v>
      </c>
      <c r="B187">
        <f t="shared" si="11"/>
        <v>2017</v>
      </c>
      <c r="C187" t="str">
        <f t="shared" si="8"/>
        <v>France</v>
      </c>
      <c r="D187">
        <f t="shared" si="9"/>
        <v>2017</v>
      </c>
      <c r="E187">
        <f>VLOOKUP($C187,'Step 2'!$A$3:$I$74,MATCH(Diffs!$D187,'Step 2'!$A$2:$I$2,0),FALSE)</f>
        <v>-4.6000000000000014</v>
      </c>
      <c r="F187">
        <f>VLOOKUP($C187,'Step 2'!$A$3:$Q$74,MATCH(Diffs!$D187,'Step 2'!$A$2:$I$2,0)+8,FALSE)</f>
        <v>9.9999999999999867E-2</v>
      </c>
      <c r="G187">
        <f>VLOOKUP($C187,'Step 2'!$A$3:$Y$74,MATCH(Diffs!$D187,'Step 2'!$A$2:$I$2,0)+16,FALSE)</f>
        <v>-1.7545570446190997</v>
      </c>
    </row>
    <row r="188" spans="1:7" x14ac:dyDescent="0.45">
      <c r="A188">
        <f t="shared" si="10"/>
        <v>24</v>
      </c>
      <c r="B188">
        <f t="shared" si="11"/>
        <v>2018</v>
      </c>
      <c r="C188" t="str">
        <f t="shared" si="8"/>
        <v>France</v>
      </c>
      <c r="D188">
        <f t="shared" si="9"/>
        <v>2018</v>
      </c>
      <c r="E188">
        <f>VLOOKUP($C188,'Step 2'!$A$3:$I$74,MATCH(Diffs!$D188,'Step 2'!$A$2:$I$2,0),FALSE)</f>
        <v>-1.9999999999999964</v>
      </c>
      <c r="F188">
        <f>VLOOKUP($C188,'Step 2'!$A$3:$Q$74,MATCH(Diffs!$D188,'Step 2'!$A$2:$I$2,0)+8,FALSE)</f>
        <v>0.20000000000000018</v>
      </c>
      <c r="G188">
        <f>VLOOKUP($C188,'Step 2'!$A$3:$Y$74,MATCH(Diffs!$D188,'Step 2'!$A$2:$I$2,0)+16,FALSE)</f>
        <v>1.0561364416243997</v>
      </c>
    </row>
    <row r="189" spans="1:7" x14ac:dyDescent="0.45">
      <c r="A189">
        <f t="shared" si="10"/>
        <v>24</v>
      </c>
      <c r="B189">
        <f t="shared" si="11"/>
        <v>2019</v>
      </c>
      <c r="C189" t="str">
        <f t="shared" si="8"/>
        <v>France</v>
      </c>
      <c r="D189">
        <f t="shared" si="9"/>
        <v>2019</v>
      </c>
      <c r="E189">
        <f>VLOOKUP($C189,'Step 2'!$A$3:$I$74,MATCH(Diffs!$D189,'Step 2'!$A$2:$I$2,0),FALSE)</f>
        <v>7.9000000000000021</v>
      </c>
      <c r="F189">
        <f>VLOOKUP($C189,'Step 2'!$A$3:$Q$74,MATCH(Diffs!$D189,'Step 2'!$A$2:$I$2,0)+8,FALSE)</f>
        <v>-0.30000000000000004</v>
      </c>
      <c r="G189">
        <f>VLOOKUP($C189,'Step 2'!$A$3:$Y$74,MATCH(Diffs!$D189,'Step 2'!$A$2:$I$2,0)+16,FALSE)</f>
        <v>-0.15658368929859989</v>
      </c>
    </row>
    <row r="190" spans="1:7" x14ac:dyDescent="0.45">
      <c r="A190">
        <f t="shared" si="10"/>
        <v>24</v>
      </c>
      <c r="B190">
        <f t="shared" si="11"/>
        <v>2020</v>
      </c>
      <c r="C190" t="str">
        <f t="shared" si="8"/>
        <v>France</v>
      </c>
      <c r="D190">
        <f t="shared" si="9"/>
        <v>2020</v>
      </c>
      <c r="E190">
        <f>VLOOKUP($C190,'Step 2'!$A$3:$I$74,MATCH(Diffs!$D190,'Step 2'!$A$2:$I$2,0),FALSE)</f>
        <v>1.7999999999999972</v>
      </c>
      <c r="F190">
        <f>VLOOKUP($C190,'Step 2'!$A$3:$Q$74,MATCH(Diffs!$D190,'Step 2'!$A$2:$I$2,0)+8,FALSE)</f>
        <v>0</v>
      </c>
      <c r="G190">
        <f>VLOOKUP($C190,'Step 2'!$A$3:$Y$74,MATCH(Diffs!$D190,'Step 2'!$A$2:$I$2,0)+16,FALSE)</f>
        <v>-0.36015318806810015</v>
      </c>
    </row>
    <row r="191" spans="1:7" x14ac:dyDescent="0.45">
      <c r="A191">
        <f t="shared" si="10"/>
        <v>24</v>
      </c>
      <c r="B191">
        <f t="shared" si="11"/>
        <v>2021</v>
      </c>
      <c r="C191" t="str">
        <f t="shared" si="8"/>
        <v>France</v>
      </c>
      <c r="D191">
        <f t="shared" si="9"/>
        <v>2021</v>
      </c>
      <c r="E191">
        <f>VLOOKUP($C191,'Step 2'!$A$3:$I$74,MATCH(Diffs!$D191,'Step 2'!$A$2:$I$2,0),FALSE)</f>
        <v>2</v>
      </c>
      <c r="F191">
        <f>VLOOKUP($C191,'Step 2'!$A$3:$Q$74,MATCH(Diffs!$D191,'Step 2'!$A$2:$I$2,0)+8,FALSE)</f>
        <v>0</v>
      </c>
      <c r="G191">
        <f>VLOOKUP($C191,'Step 2'!$A$3:$Y$74,MATCH(Diffs!$D191,'Step 2'!$A$2:$I$2,0)+16,FALSE)</f>
        <v>0.82100926308529942</v>
      </c>
    </row>
    <row r="192" spans="1:7" x14ac:dyDescent="0.45">
      <c r="A192">
        <f t="shared" si="10"/>
        <v>24</v>
      </c>
      <c r="B192">
        <f t="shared" si="11"/>
        <v>2022</v>
      </c>
      <c r="C192" t="str">
        <f t="shared" si="8"/>
        <v>France</v>
      </c>
      <c r="D192">
        <f t="shared" si="9"/>
        <v>2022</v>
      </c>
      <c r="E192">
        <f>VLOOKUP($C192,'Step 2'!$A$3:$I$74,MATCH(Diffs!$D192,'Step 2'!$A$2:$I$2,0),FALSE)</f>
        <v>-7.2000000000000028</v>
      </c>
      <c r="F192">
        <f>VLOOKUP($C192,'Step 2'!$A$3:$Q$74,MATCH(Diffs!$D192,'Step 2'!$A$2:$I$2,0)+8,FALSE)</f>
        <v>0.39999999999999991</v>
      </c>
      <c r="G192">
        <f>VLOOKUP($C192,'Step 2'!$A$3:$Y$74,MATCH(Diffs!$D192,'Step 2'!$A$2:$I$2,0)+16,FALSE)</f>
        <v>-1.0716658253725999</v>
      </c>
    </row>
    <row r="193" spans="1:7" x14ac:dyDescent="0.45">
      <c r="A193">
        <f t="shared" si="10"/>
        <v>24</v>
      </c>
      <c r="B193">
        <f t="shared" si="11"/>
        <v>2023</v>
      </c>
      <c r="C193" t="str">
        <f t="shared" si="8"/>
        <v>France</v>
      </c>
      <c r="D193">
        <f t="shared" si="9"/>
        <v>2023</v>
      </c>
      <c r="E193">
        <f>VLOOKUP($C193,'Step 2'!$A$3:$I$74,MATCH(Diffs!$D193,'Step 2'!$A$2:$I$2,0),FALSE)</f>
        <v>0.40000000000000568</v>
      </c>
      <c r="F193">
        <f>VLOOKUP($C193,'Step 2'!$A$3:$Q$74,MATCH(Diffs!$D193,'Step 2'!$A$2:$I$2,0)+8,FALSE)</f>
        <v>-0.19999999999999996</v>
      </c>
      <c r="G193">
        <f>VLOOKUP($C193,'Step 2'!$A$3:$Y$74,MATCH(Diffs!$D193,'Step 2'!$A$2:$I$2,0)+16,FALSE)</f>
        <v>-0.70304867987669972</v>
      </c>
    </row>
    <row r="194" spans="1:7" x14ac:dyDescent="0.45">
      <c r="A194">
        <f t="shared" si="10"/>
        <v>25</v>
      </c>
      <c r="B194">
        <f t="shared" si="11"/>
        <v>2016</v>
      </c>
      <c r="C194" t="str">
        <f t="shared" si="8"/>
        <v>Georgia</v>
      </c>
      <c r="D194">
        <f t="shared" si="9"/>
        <v>2016</v>
      </c>
      <c r="E194">
        <f>VLOOKUP($C194,'Step 2'!$A$3:$I$74,MATCH(Diffs!$D194,'Step 2'!$A$2:$I$2,0),FALSE)</f>
        <v>1.1000000000000014</v>
      </c>
      <c r="F194">
        <f>VLOOKUP($C194,'Step 2'!$A$3:$Q$74,MATCH(Diffs!$D194,'Step 2'!$A$2:$I$2,0)+8,FALSE)</f>
        <v>-9.9999999999999978E-2</v>
      </c>
      <c r="G194">
        <f>VLOOKUP($C194,'Step 2'!$A$3:$Y$74,MATCH(Diffs!$D194,'Step 2'!$A$2:$I$2,0)+16,FALSE)</f>
        <v>1.8831971551965978</v>
      </c>
    </row>
    <row r="195" spans="1:7" x14ac:dyDescent="0.45">
      <c r="A195">
        <f t="shared" si="10"/>
        <v>25</v>
      </c>
      <c r="B195">
        <f t="shared" si="11"/>
        <v>2017</v>
      </c>
      <c r="C195" t="str">
        <f t="shared" ref="C195:C258" si="12">VLOOKUP(A195,$M$4:$N$75,2,FALSE)</f>
        <v>Georgia</v>
      </c>
      <c r="D195">
        <f t="shared" ref="D195:D258" si="13">B195</f>
        <v>2017</v>
      </c>
      <c r="E195">
        <f>VLOOKUP($C195,'Step 2'!$A$3:$I$74,MATCH(Diffs!$D195,'Step 2'!$A$2:$I$2,0),FALSE)</f>
        <v>0.29999999999999893</v>
      </c>
      <c r="F195">
        <f>VLOOKUP($C195,'Step 2'!$A$3:$Q$74,MATCH(Diffs!$D195,'Step 2'!$A$2:$I$2,0)+8,FALSE)</f>
        <v>0.19999999999999996</v>
      </c>
      <c r="G195">
        <f>VLOOKUP($C195,'Step 2'!$A$3:$Y$74,MATCH(Diffs!$D195,'Step 2'!$A$2:$I$2,0)+16,FALSE)</f>
        <v>0.77636554866910146</v>
      </c>
    </row>
    <row r="196" spans="1:7" x14ac:dyDescent="0.45">
      <c r="A196">
        <f t="shared" si="10"/>
        <v>25</v>
      </c>
      <c r="B196">
        <f t="shared" si="11"/>
        <v>2018</v>
      </c>
      <c r="C196" t="str">
        <f t="shared" si="12"/>
        <v>Georgia</v>
      </c>
      <c r="D196">
        <f t="shared" si="13"/>
        <v>2018</v>
      </c>
      <c r="E196">
        <f>VLOOKUP($C196,'Step 2'!$A$3:$I$74,MATCH(Diffs!$D196,'Step 2'!$A$2:$I$2,0),FALSE)</f>
        <v>0.80000000000000071</v>
      </c>
      <c r="F196">
        <f>VLOOKUP($C196,'Step 2'!$A$3:$Q$74,MATCH(Diffs!$D196,'Step 2'!$A$2:$I$2,0)+8,FALSE)</f>
        <v>0</v>
      </c>
      <c r="G196">
        <f>VLOOKUP($C196,'Step 2'!$A$3:$Y$74,MATCH(Diffs!$D196,'Step 2'!$A$2:$I$2,0)+16,FALSE)</f>
        <v>3.4962447762165993</v>
      </c>
    </row>
    <row r="197" spans="1:7" x14ac:dyDescent="0.45">
      <c r="A197">
        <f t="shared" si="10"/>
        <v>25</v>
      </c>
      <c r="B197">
        <f t="shared" si="11"/>
        <v>2019</v>
      </c>
      <c r="C197" t="str">
        <f t="shared" si="12"/>
        <v>Georgia</v>
      </c>
      <c r="D197">
        <f t="shared" si="13"/>
        <v>2019</v>
      </c>
      <c r="E197">
        <f>VLOOKUP($C197,'Step 2'!$A$3:$I$74,MATCH(Diffs!$D197,'Step 2'!$A$2:$I$2,0),FALSE)</f>
        <v>1.1999999999999993</v>
      </c>
      <c r="F197">
        <f>VLOOKUP($C197,'Step 2'!$A$3:$Q$74,MATCH(Diffs!$D197,'Step 2'!$A$2:$I$2,0)+8,FALSE)</f>
        <v>0</v>
      </c>
      <c r="G197">
        <f>VLOOKUP($C197,'Step 2'!$A$3:$Y$74,MATCH(Diffs!$D197,'Step 2'!$A$2:$I$2,0)+16,FALSE)</f>
        <v>-0.83230139179079998</v>
      </c>
    </row>
    <row r="198" spans="1:7" x14ac:dyDescent="0.45">
      <c r="A198">
        <f t="shared" si="10"/>
        <v>25</v>
      </c>
      <c r="B198">
        <f t="shared" si="11"/>
        <v>2020</v>
      </c>
      <c r="C198" t="str">
        <f t="shared" si="12"/>
        <v>Georgia</v>
      </c>
      <c r="D198">
        <f t="shared" si="13"/>
        <v>2020</v>
      </c>
      <c r="E198">
        <f>VLOOKUP($C198,'Step 2'!$A$3:$I$74,MATCH(Diffs!$D198,'Step 2'!$A$2:$I$2,0),FALSE)</f>
        <v>-2</v>
      </c>
      <c r="F198">
        <f>VLOOKUP($C198,'Step 2'!$A$3:$Q$74,MATCH(Diffs!$D198,'Step 2'!$A$2:$I$2,0)+8,FALSE)</f>
        <v>-9.9999999999999978E-2</v>
      </c>
      <c r="G198">
        <f>VLOOKUP($C198,'Step 2'!$A$3:$Y$74,MATCH(Diffs!$D198,'Step 2'!$A$2:$I$2,0)+16,FALSE)</f>
        <v>1.1828705367863037</v>
      </c>
    </row>
    <row r="199" spans="1:7" x14ac:dyDescent="0.45">
      <c r="A199">
        <f t="shared" si="10"/>
        <v>25</v>
      </c>
      <c r="B199">
        <f t="shared" si="11"/>
        <v>2021</v>
      </c>
      <c r="C199" t="str">
        <f t="shared" si="12"/>
        <v>Georgia</v>
      </c>
      <c r="D199">
        <f t="shared" si="13"/>
        <v>2021</v>
      </c>
      <c r="E199">
        <f>VLOOKUP($C199,'Step 2'!$A$3:$I$74,MATCH(Diffs!$D199,'Step 2'!$A$2:$I$2,0),FALSE)</f>
        <v>2.7000000000000011</v>
      </c>
      <c r="F199">
        <f>VLOOKUP($C199,'Step 2'!$A$3:$Q$74,MATCH(Diffs!$D199,'Step 2'!$A$2:$I$2,0)+8,FALSE)</f>
        <v>9.9999999999999978E-2</v>
      </c>
      <c r="G199">
        <f>VLOOKUP($C199,'Step 2'!$A$3:$Y$74,MATCH(Diffs!$D199,'Step 2'!$A$2:$I$2,0)+16,FALSE)</f>
        <v>-0.29118193335230558</v>
      </c>
    </row>
    <row r="200" spans="1:7" x14ac:dyDescent="0.45">
      <c r="A200">
        <f t="shared" si="10"/>
        <v>25</v>
      </c>
      <c r="B200">
        <f t="shared" si="11"/>
        <v>2022</v>
      </c>
      <c r="C200" t="str">
        <f t="shared" si="12"/>
        <v>Georgia</v>
      </c>
      <c r="D200">
        <f t="shared" si="13"/>
        <v>2022</v>
      </c>
      <c r="E200">
        <f>VLOOKUP($C200,'Step 2'!$A$3:$I$74,MATCH(Diffs!$D200,'Step 2'!$A$2:$I$2,0),FALSE)</f>
        <v>1.3999999999999986</v>
      </c>
      <c r="F200">
        <f>VLOOKUP($C200,'Step 2'!$A$3:$Q$74,MATCH(Diffs!$D200,'Step 2'!$A$2:$I$2,0)+8,FALSE)</f>
        <v>0</v>
      </c>
      <c r="G200">
        <f>VLOOKUP($C200,'Step 2'!$A$3:$Y$74,MATCH(Diffs!$D200,'Step 2'!$A$2:$I$2,0)+16,FALSE)</f>
        <v>-1.0591535222812958</v>
      </c>
    </row>
    <row r="201" spans="1:7" x14ac:dyDescent="0.45">
      <c r="A201">
        <f t="shared" si="10"/>
        <v>25</v>
      </c>
      <c r="B201">
        <f t="shared" si="11"/>
        <v>2023</v>
      </c>
      <c r="C201" t="str">
        <f t="shared" si="12"/>
        <v>Georgia</v>
      </c>
      <c r="D201">
        <f t="shared" si="13"/>
        <v>2023</v>
      </c>
      <c r="E201">
        <f>VLOOKUP($C201,'Step 2'!$A$3:$I$74,MATCH(Diffs!$D201,'Step 2'!$A$2:$I$2,0),FALSE)</f>
        <v>-7.1999999999999993</v>
      </c>
      <c r="F201">
        <f>VLOOKUP($C201,'Step 2'!$A$3:$Q$74,MATCH(Diffs!$D201,'Step 2'!$A$2:$I$2,0)+8,FALSE)</f>
        <v>0</v>
      </c>
      <c r="G201">
        <f>VLOOKUP($C201,'Step 2'!$A$3:$Y$74,MATCH(Diffs!$D201,'Step 2'!$A$2:$I$2,0)+16,FALSE)</f>
        <v>-8.7574235269201495E-2</v>
      </c>
    </row>
    <row r="202" spans="1:7" x14ac:dyDescent="0.45">
      <c r="A202">
        <f t="shared" si="10"/>
        <v>26</v>
      </c>
      <c r="B202">
        <f t="shared" si="11"/>
        <v>2016</v>
      </c>
      <c r="C202" t="str">
        <f t="shared" si="12"/>
        <v>Germany</v>
      </c>
      <c r="D202">
        <f t="shared" si="13"/>
        <v>2016</v>
      </c>
      <c r="E202">
        <f>VLOOKUP($C202,'Step 2'!$A$3:$I$74,MATCH(Diffs!$D202,'Step 2'!$A$2:$I$2,0),FALSE)</f>
        <v>-0.80000000000000071</v>
      </c>
      <c r="F202">
        <f>VLOOKUP($C202,'Step 2'!$A$3:$Q$74,MATCH(Diffs!$D202,'Step 2'!$A$2:$I$2,0)+8,FALSE)</f>
        <v>0.10000000000000009</v>
      </c>
      <c r="G202">
        <f>VLOOKUP($C202,'Step 2'!$A$3:$Y$74,MATCH(Diffs!$D202,'Step 2'!$A$2:$I$2,0)+16,FALSE)</f>
        <v>-0.74550958237590237</v>
      </c>
    </row>
    <row r="203" spans="1:7" x14ac:dyDescent="0.45">
      <c r="A203">
        <f t="shared" ref="A203:A266" si="14">A195+1</f>
        <v>26</v>
      </c>
      <c r="B203">
        <f t="shared" ref="B203:B266" si="15">B195</f>
        <v>2017</v>
      </c>
      <c r="C203" t="str">
        <f t="shared" si="12"/>
        <v>Germany</v>
      </c>
      <c r="D203">
        <f t="shared" si="13"/>
        <v>2017</v>
      </c>
      <c r="E203">
        <f>VLOOKUP($C203,'Step 2'!$A$3:$I$74,MATCH(Diffs!$D203,'Step 2'!$A$2:$I$2,0),FALSE)</f>
        <v>0.5</v>
      </c>
      <c r="F203">
        <f>VLOOKUP($C203,'Step 2'!$A$3:$Q$74,MATCH(Diffs!$D203,'Step 2'!$A$2:$I$2,0)+8,FALSE)</f>
        <v>0</v>
      </c>
      <c r="G203">
        <f>VLOOKUP($C203,'Step 2'!$A$3:$Y$74,MATCH(Diffs!$D203,'Step 2'!$A$2:$I$2,0)+16,FALSE)</f>
        <v>0.1196266218112001</v>
      </c>
    </row>
    <row r="204" spans="1:7" x14ac:dyDescent="0.45">
      <c r="A204">
        <f t="shared" si="14"/>
        <v>26</v>
      </c>
      <c r="B204">
        <f t="shared" si="15"/>
        <v>2018</v>
      </c>
      <c r="C204" t="str">
        <f t="shared" si="12"/>
        <v>Germany</v>
      </c>
      <c r="D204">
        <f t="shared" si="13"/>
        <v>2018</v>
      </c>
      <c r="E204">
        <f>VLOOKUP($C204,'Step 2'!$A$3:$I$74,MATCH(Diffs!$D204,'Step 2'!$A$2:$I$2,0),FALSE)</f>
        <v>1.3000000000000007</v>
      </c>
      <c r="F204">
        <f>VLOOKUP($C204,'Step 2'!$A$3:$Q$74,MATCH(Diffs!$D204,'Step 2'!$A$2:$I$2,0)+8,FALSE)</f>
        <v>-0.10000000000000009</v>
      </c>
      <c r="G204">
        <f>VLOOKUP($C204,'Step 2'!$A$3:$Y$74,MATCH(Diffs!$D204,'Step 2'!$A$2:$I$2,0)+16,FALSE)</f>
        <v>0.76115338514810205</v>
      </c>
    </row>
    <row r="205" spans="1:7" x14ac:dyDescent="0.45">
      <c r="A205">
        <f t="shared" si="14"/>
        <v>26</v>
      </c>
      <c r="B205">
        <f t="shared" si="15"/>
        <v>2019</v>
      </c>
      <c r="C205" t="str">
        <f t="shared" si="12"/>
        <v>Germany</v>
      </c>
      <c r="D205">
        <f t="shared" si="13"/>
        <v>2019</v>
      </c>
      <c r="E205">
        <f>VLOOKUP($C205,'Step 2'!$A$3:$I$74,MATCH(Diffs!$D205,'Step 2'!$A$2:$I$2,0),FALSE)</f>
        <v>1.8999999999999986</v>
      </c>
      <c r="F205">
        <f>VLOOKUP($C205,'Step 2'!$A$3:$Q$74,MATCH(Diffs!$D205,'Step 2'!$A$2:$I$2,0)+8,FALSE)</f>
        <v>-0.30000000000000004</v>
      </c>
      <c r="G205">
        <f>VLOOKUP($C205,'Step 2'!$A$3:$Y$74,MATCH(Diffs!$D205,'Step 2'!$A$2:$I$2,0)+16,FALSE)</f>
        <v>1.0144264143788995</v>
      </c>
    </row>
    <row r="206" spans="1:7" x14ac:dyDescent="0.45">
      <c r="A206">
        <f t="shared" si="14"/>
        <v>26</v>
      </c>
      <c r="B206">
        <f t="shared" si="15"/>
        <v>2020</v>
      </c>
      <c r="C206" t="str">
        <f t="shared" si="12"/>
        <v>Germany</v>
      </c>
      <c r="D206">
        <f t="shared" si="13"/>
        <v>2020</v>
      </c>
      <c r="E206">
        <f>VLOOKUP($C206,'Step 2'!$A$3:$I$74,MATCH(Diffs!$D206,'Step 2'!$A$2:$I$2,0),FALSE)</f>
        <v>1.1000000000000014</v>
      </c>
      <c r="F206">
        <f>VLOOKUP($C206,'Step 2'!$A$3:$Q$74,MATCH(Diffs!$D206,'Step 2'!$A$2:$I$2,0)+8,FALSE)</f>
        <v>0</v>
      </c>
      <c r="G206">
        <f>VLOOKUP($C206,'Step 2'!$A$3:$Y$74,MATCH(Diffs!$D206,'Step 2'!$A$2:$I$2,0)+16,FALSE)</f>
        <v>-0.53326248793069908</v>
      </c>
    </row>
    <row r="207" spans="1:7" x14ac:dyDescent="0.45">
      <c r="A207">
        <f t="shared" si="14"/>
        <v>26</v>
      </c>
      <c r="B207">
        <f t="shared" si="15"/>
        <v>2021</v>
      </c>
      <c r="C207" t="str">
        <f t="shared" si="12"/>
        <v>Germany</v>
      </c>
      <c r="D207">
        <f t="shared" si="13"/>
        <v>2021</v>
      </c>
      <c r="E207">
        <f>VLOOKUP($C207,'Step 2'!$A$3:$I$74,MATCH(Diffs!$D207,'Step 2'!$A$2:$I$2,0),FALSE)</f>
        <v>-0.10000000000000142</v>
      </c>
      <c r="F207">
        <f>VLOOKUP($C207,'Step 2'!$A$3:$Q$74,MATCH(Diffs!$D207,'Step 2'!$A$2:$I$2,0)+8,FALSE)</f>
        <v>0</v>
      </c>
      <c r="G207">
        <f>VLOOKUP($C207,'Step 2'!$A$3:$Y$74,MATCH(Diffs!$D207,'Step 2'!$A$2:$I$2,0)+16,FALSE)</f>
        <v>-1.2331100700002651E-3</v>
      </c>
    </row>
    <row r="208" spans="1:7" x14ac:dyDescent="0.45">
      <c r="A208">
        <f t="shared" si="14"/>
        <v>26</v>
      </c>
      <c r="B208">
        <f t="shared" si="15"/>
        <v>2022</v>
      </c>
      <c r="C208" t="str">
        <f t="shared" si="12"/>
        <v>Germany</v>
      </c>
      <c r="D208">
        <f t="shared" si="13"/>
        <v>2022</v>
      </c>
      <c r="E208">
        <f>VLOOKUP($C208,'Step 2'!$A$3:$I$74,MATCH(Diffs!$D208,'Step 2'!$A$2:$I$2,0),FALSE)</f>
        <v>2</v>
      </c>
      <c r="F208">
        <f>VLOOKUP($C208,'Step 2'!$A$3:$Q$74,MATCH(Diffs!$D208,'Step 2'!$A$2:$I$2,0)+8,FALSE)</f>
        <v>9.9999999999999867E-2</v>
      </c>
      <c r="G208">
        <f>VLOOKUP($C208,'Step 2'!$A$3:$Y$74,MATCH(Diffs!$D208,'Step 2'!$A$2:$I$2,0)+16,FALSE)</f>
        <v>8.2307412820498982</v>
      </c>
    </row>
    <row r="209" spans="1:7" x14ac:dyDescent="0.45">
      <c r="A209">
        <f t="shared" si="14"/>
        <v>26</v>
      </c>
      <c r="B209">
        <f t="shared" si="15"/>
        <v>2023</v>
      </c>
      <c r="C209" t="str">
        <f t="shared" si="12"/>
        <v>Germany</v>
      </c>
      <c r="D209">
        <f t="shared" si="13"/>
        <v>2023</v>
      </c>
      <c r="E209">
        <f>VLOOKUP($C209,'Step 2'!$A$3:$I$74,MATCH(Diffs!$D209,'Step 2'!$A$2:$I$2,0),FALSE)</f>
        <v>3</v>
      </c>
      <c r="F209">
        <f>VLOOKUP($C209,'Step 2'!$A$3:$Q$74,MATCH(Diffs!$D209,'Step 2'!$A$2:$I$2,0)+8,FALSE)</f>
        <v>-0.39999999999999991</v>
      </c>
      <c r="G209">
        <f>VLOOKUP($C209,'Step 2'!$A$3:$Y$74,MATCH(Diffs!$D209,'Step 2'!$A$2:$I$2,0)+16,FALSE)</f>
        <v>7.0119736723601278E-2</v>
      </c>
    </row>
    <row r="210" spans="1:7" x14ac:dyDescent="0.45">
      <c r="A210">
        <f t="shared" si="14"/>
        <v>27</v>
      </c>
      <c r="B210">
        <f t="shared" si="15"/>
        <v>2016</v>
      </c>
      <c r="C210" t="str">
        <f t="shared" si="12"/>
        <v>Greece</v>
      </c>
      <c r="D210">
        <f t="shared" si="13"/>
        <v>2016</v>
      </c>
      <c r="E210">
        <f>VLOOKUP($C210,'Step 2'!$A$3:$I$74,MATCH(Diffs!$D210,'Step 2'!$A$2:$I$2,0),FALSE)</f>
        <v>-3</v>
      </c>
      <c r="F210">
        <f>VLOOKUP($C210,'Step 2'!$A$3:$Q$74,MATCH(Diffs!$D210,'Step 2'!$A$2:$I$2,0)+8,FALSE)</f>
        <v>0.29999999999999982</v>
      </c>
      <c r="G210">
        <f>VLOOKUP($C210,'Step 2'!$A$3:$Y$74,MATCH(Diffs!$D210,'Step 2'!$A$2:$I$2,0)+16,FALSE)</f>
        <v>-0.36621280786899746</v>
      </c>
    </row>
    <row r="211" spans="1:7" x14ac:dyDescent="0.45">
      <c r="A211">
        <f t="shared" si="14"/>
        <v>27</v>
      </c>
      <c r="B211">
        <f t="shared" si="15"/>
        <v>2017</v>
      </c>
      <c r="C211" t="str">
        <f t="shared" si="12"/>
        <v>Greece</v>
      </c>
      <c r="D211">
        <f t="shared" si="13"/>
        <v>2017</v>
      </c>
      <c r="E211">
        <f>VLOOKUP($C211,'Step 2'!$A$3:$I$74,MATCH(Diffs!$D211,'Step 2'!$A$2:$I$2,0),FALSE)</f>
        <v>-0.39999999999999858</v>
      </c>
      <c r="F211">
        <f>VLOOKUP($C211,'Step 2'!$A$3:$Q$74,MATCH(Diffs!$D211,'Step 2'!$A$2:$I$2,0)+8,FALSE)</f>
        <v>-0.29999999999999982</v>
      </c>
      <c r="G211">
        <f>VLOOKUP($C211,'Step 2'!$A$3:$Y$74,MATCH(Diffs!$D211,'Step 2'!$A$2:$I$2,0)+16,FALSE)</f>
        <v>2.0722238133223989</v>
      </c>
    </row>
    <row r="212" spans="1:7" x14ac:dyDescent="0.45">
      <c r="A212">
        <f t="shared" si="14"/>
        <v>27</v>
      </c>
      <c r="B212">
        <f t="shared" si="15"/>
        <v>2018</v>
      </c>
      <c r="C212" t="str">
        <f t="shared" si="12"/>
        <v>Greece</v>
      </c>
      <c r="D212">
        <f t="shared" si="13"/>
        <v>2018</v>
      </c>
      <c r="E212">
        <f>VLOOKUP($C212,'Step 2'!$A$3:$I$74,MATCH(Diffs!$D212,'Step 2'!$A$2:$I$2,0),FALSE)</f>
        <v>0.89999999999999858</v>
      </c>
      <c r="F212">
        <f>VLOOKUP($C212,'Step 2'!$A$3:$Q$74,MATCH(Diffs!$D212,'Step 2'!$A$2:$I$2,0)+8,FALSE)</f>
        <v>-0.20000000000000018</v>
      </c>
      <c r="G212">
        <f>VLOOKUP($C212,'Step 2'!$A$3:$Y$74,MATCH(Diffs!$D212,'Step 2'!$A$2:$I$2,0)+16,FALSE)</f>
        <v>2.0748946687476</v>
      </c>
    </row>
    <row r="213" spans="1:7" x14ac:dyDescent="0.45">
      <c r="A213">
        <f t="shared" si="14"/>
        <v>27</v>
      </c>
      <c r="B213">
        <f t="shared" si="15"/>
        <v>2019</v>
      </c>
      <c r="C213" t="str">
        <f t="shared" si="12"/>
        <v>Greece</v>
      </c>
      <c r="D213">
        <f t="shared" si="13"/>
        <v>2019</v>
      </c>
      <c r="E213">
        <f>VLOOKUP($C213,'Step 2'!$A$3:$I$74,MATCH(Diffs!$D213,'Step 2'!$A$2:$I$2,0),FALSE)</f>
        <v>-1.6000000000000014</v>
      </c>
      <c r="F213">
        <f>VLOOKUP($C213,'Step 2'!$A$3:$Q$74,MATCH(Diffs!$D213,'Step 2'!$A$2:$I$2,0)+8,FALSE)</f>
        <v>-9.9999999999999867E-2</v>
      </c>
      <c r="G213">
        <f>VLOOKUP($C213,'Step 2'!$A$3:$Y$74,MATCH(Diffs!$D213,'Step 2'!$A$2:$I$2,0)+16,FALSE)</f>
        <v>-0.84483371347570113</v>
      </c>
    </row>
    <row r="214" spans="1:7" x14ac:dyDescent="0.45">
      <c r="A214">
        <f t="shared" si="14"/>
        <v>27</v>
      </c>
      <c r="B214">
        <f t="shared" si="15"/>
        <v>2020</v>
      </c>
      <c r="C214" t="str">
        <f t="shared" si="12"/>
        <v>Greece</v>
      </c>
      <c r="D214">
        <f t="shared" si="13"/>
        <v>2020</v>
      </c>
      <c r="E214">
        <f>VLOOKUP($C214,'Step 2'!$A$3:$I$74,MATCH(Diffs!$D214,'Step 2'!$A$2:$I$2,0),FALSE)</f>
        <v>0.30000000000000071</v>
      </c>
      <c r="F214">
        <f>VLOOKUP($C214,'Step 2'!$A$3:$Q$74,MATCH(Diffs!$D214,'Step 2'!$A$2:$I$2,0)+8,FALSE)</f>
        <v>-0.10000000000000009</v>
      </c>
      <c r="G214">
        <f>VLOOKUP($C214,'Step 2'!$A$3:$Y$74,MATCH(Diffs!$D214,'Step 2'!$A$2:$I$2,0)+16,FALSE)</f>
        <v>-3.4346772133533996</v>
      </c>
    </row>
    <row r="215" spans="1:7" x14ac:dyDescent="0.45">
      <c r="A215">
        <f t="shared" si="14"/>
        <v>27</v>
      </c>
      <c r="B215">
        <f t="shared" si="15"/>
        <v>2021</v>
      </c>
      <c r="C215" t="str">
        <f t="shared" si="12"/>
        <v>Greece</v>
      </c>
      <c r="D215">
        <f t="shared" si="13"/>
        <v>2021</v>
      </c>
      <c r="E215">
        <f>VLOOKUP($C215,'Step 2'!$A$3:$I$74,MATCH(Diffs!$D215,'Step 2'!$A$2:$I$2,0),FALSE)</f>
        <v>-1.3000000000000007</v>
      </c>
      <c r="F215">
        <f>VLOOKUP($C215,'Step 2'!$A$3:$Q$74,MATCH(Diffs!$D215,'Step 2'!$A$2:$I$2,0)+8,FALSE)</f>
        <v>0.10000000000000009</v>
      </c>
      <c r="G215">
        <f>VLOOKUP($C215,'Step 2'!$A$3:$Y$74,MATCH(Diffs!$D215,'Step 2'!$A$2:$I$2,0)+16,FALSE)</f>
        <v>-6.0716053575333007</v>
      </c>
    </row>
    <row r="216" spans="1:7" x14ac:dyDescent="0.45">
      <c r="A216">
        <f t="shared" si="14"/>
        <v>27</v>
      </c>
      <c r="B216">
        <f t="shared" si="15"/>
        <v>2022</v>
      </c>
      <c r="C216" t="str">
        <f t="shared" si="12"/>
        <v>Greece</v>
      </c>
      <c r="D216">
        <f t="shared" si="13"/>
        <v>2022</v>
      </c>
      <c r="E216">
        <f>VLOOKUP($C216,'Step 2'!$A$3:$I$74,MATCH(Diffs!$D216,'Step 2'!$A$2:$I$2,0),FALSE)</f>
        <v>-0.29999999999999716</v>
      </c>
      <c r="F216">
        <f>VLOOKUP($C216,'Step 2'!$A$3:$Q$74,MATCH(Diffs!$D216,'Step 2'!$A$2:$I$2,0)+8,FALSE)</f>
        <v>0</v>
      </c>
      <c r="G216">
        <f>VLOOKUP($C216,'Step 2'!$A$3:$Y$74,MATCH(Diffs!$D216,'Step 2'!$A$2:$I$2,0)+16,FALSE)</f>
        <v>-1.3162902136936978</v>
      </c>
    </row>
    <row r="217" spans="1:7" x14ac:dyDescent="0.45">
      <c r="A217">
        <f t="shared" si="14"/>
        <v>27</v>
      </c>
      <c r="B217">
        <f t="shared" si="15"/>
        <v>2023</v>
      </c>
      <c r="C217" t="str">
        <f t="shared" si="12"/>
        <v>Greece</v>
      </c>
      <c r="D217">
        <f t="shared" si="13"/>
        <v>2023</v>
      </c>
      <c r="E217">
        <f>VLOOKUP($C217,'Step 2'!$A$3:$I$74,MATCH(Diffs!$D217,'Step 2'!$A$2:$I$2,0),FALSE)</f>
        <v>1</v>
      </c>
      <c r="F217">
        <f>VLOOKUP($C217,'Step 2'!$A$3:$Q$74,MATCH(Diffs!$D217,'Step 2'!$A$2:$I$2,0)+8,FALSE)</f>
        <v>-0.10000000000000009</v>
      </c>
      <c r="G217">
        <f>VLOOKUP($C217,'Step 2'!$A$3:$Y$74,MATCH(Diffs!$D217,'Step 2'!$A$2:$I$2,0)+16,FALSE)</f>
        <v>-1.9077581945213993</v>
      </c>
    </row>
    <row r="218" spans="1:7" x14ac:dyDescent="0.45">
      <c r="A218">
        <f t="shared" si="14"/>
        <v>28</v>
      </c>
      <c r="B218">
        <f t="shared" si="15"/>
        <v>2016</v>
      </c>
      <c r="C218" t="str">
        <f t="shared" si="12"/>
        <v>Hungary</v>
      </c>
      <c r="D218">
        <f t="shared" si="13"/>
        <v>2016</v>
      </c>
      <c r="E218">
        <f>VLOOKUP($C218,'Step 2'!$A$3:$I$74,MATCH(Diffs!$D218,'Step 2'!$A$2:$I$2,0),FALSE)</f>
        <v>-0.80000000000000071</v>
      </c>
      <c r="F218">
        <f>VLOOKUP($C218,'Step 2'!$A$3:$Q$74,MATCH(Diffs!$D218,'Step 2'!$A$2:$I$2,0)+8,FALSE)</f>
        <v>-0.19999999999999996</v>
      </c>
      <c r="G218">
        <f>VLOOKUP($C218,'Step 2'!$A$3:$Y$74,MATCH(Diffs!$D218,'Step 2'!$A$2:$I$2,0)+16,FALSE)</f>
        <v>0</v>
      </c>
    </row>
    <row r="219" spans="1:7" x14ac:dyDescent="0.45">
      <c r="A219">
        <f t="shared" si="14"/>
        <v>28</v>
      </c>
      <c r="B219">
        <f t="shared" si="15"/>
        <v>2017</v>
      </c>
      <c r="C219" t="str">
        <f t="shared" si="12"/>
        <v>Hungary</v>
      </c>
      <c r="D219">
        <f t="shared" si="13"/>
        <v>2017</v>
      </c>
      <c r="E219">
        <f>VLOOKUP($C219,'Step 2'!$A$3:$I$74,MATCH(Diffs!$D219,'Step 2'!$A$2:$I$2,0),FALSE)</f>
        <v>0</v>
      </c>
      <c r="F219">
        <f>VLOOKUP($C219,'Step 2'!$A$3:$Q$74,MATCH(Diffs!$D219,'Step 2'!$A$2:$I$2,0)+8,FALSE)</f>
        <v>-0.19999999999999996</v>
      </c>
      <c r="G219">
        <f>VLOOKUP($C219,'Step 2'!$A$3:$Y$74,MATCH(Diffs!$D219,'Step 2'!$A$2:$I$2,0)+16,FALSE)</f>
        <v>0</v>
      </c>
    </row>
    <row r="220" spans="1:7" x14ac:dyDescent="0.45">
      <c r="A220">
        <f t="shared" si="14"/>
        <v>28</v>
      </c>
      <c r="B220">
        <f t="shared" si="15"/>
        <v>2018</v>
      </c>
      <c r="C220" t="str">
        <f t="shared" si="12"/>
        <v>Hungary</v>
      </c>
      <c r="D220">
        <f t="shared" si="13"/>
        <v>2018</v>
      </c>
      <c r="E220">
        <f>VLOOKUP($C220,'Step 2'!$A$3:$I$74,MATCH(Diffs!$D220,'Step 2'!$A$2:$I$2,0),FALSE)</f>
        <v>3.9000000000000021</v>
      </c>
      <c r="F220">
        <f>VLOOKUP($C220,'Step 2'!$A$3:$Q$74,MATCH(Diffs!$D220,'Step 2'!$A$2:$I$2,0)+8,FALSE)</f>
        <v>-9.9999999999999978E-2</v>
      </c>
      <c r="G220">
        <f>VLOOKUP($C220,'Step 2'!$A$3:$Y$74,MATCH(Diffs!$D220,'Step 2'!$A$2:$I$2,0)+16,FALSE)</f>
        <v>0</v>
      </c>
    </row>
    <row r="221" spans="1:7" x14ac:dyDescent="0.45">
      <c r="A221">
        <f t="shared" si="14"/>
        <v>28</v>
      </c>
      <c r="B221">
        <f t="shared" si="15"/>
        <v>2019</v>
      </c>
      <c r="C221" t="str">
        <f t="shared" si="12"/>
        <v>Hungary</v>
      </c>
      <c r="D221">
        <f t="shared" si="13"/>
        <v>2019</v>
      </c>
      <c r="E221">
        <f>VLOOKUP($C221,'Step 2'!$A$3:$I$74,MATCH(Diffs!$D221,'Step 2'!$A$2:$I$2,0),FALSE)</f>
        <v>0.69999999999999929</v>
      </c>
      <c r="F221">
        <f>VLOOKUP($C221,'Step 2'!$A$3:$Q$74,MATCH(Diffs!$D221,'Step 2'!$A$2:$I$2,0)+8,FALSE)</f>
        <v>9.9999999999999978E-2</v>
      </c>
      <c r="G221">
        <f>VLOOKUP($C221,'Step 2'!$A$3:$Y$74,MATCH(Diffs!$D221,'Step 2'!$A$2:$I$2,0)+16,FALSE)</f>
        <v>0</v>
      </c>
    </row>
    <row r="222" spans="1:7" x14ac:dyDescent="0.45">
      <c r="A222">
        <f t="shared" si="14"/>
        <v>28</v>
      </c>
      <c r="B222">
        <f t="shared" si="15"/>
        <v>2020</v>
      </c>
      <c r="C222" t="str">
        <f t="shared" si="12"/>
        <v>Hungary</v>
      </c>
      <c r="D222">
        <f t="shared" si="13"/>
        <v>2020</v>
      </c>
      <c r="E222">
        <f>VLOOKUP($C222,'Step 2'!$A$3:$I$74,MATCH(Diffs!$D222,'Step 2'!$A$2:$I$2,0),FALSE)</f>
        <v>3.3000000000000007</v>
      </c>
      <c r="F222">
        <f>VLOOKUP($C222,'Step 2'!$A$3:$Q$74,MATCH(Diffs!$D222,'Step 2'!$A$2:$I$2,0)+8,FALSE)</f>
        <v>-9.9999999999999978E-2</v>
      </c>
      <c r="G222">
        <f>VLOOKUP($C222,'Step 2'!$A$3:$Y$74,MATCH(Diffs!$D222,'Step 2'!$A$2:$I$2,0)+16,FALSE)</f>
        <v>0</v>
      </c>
    </row>
    <row r="223" spans="1:7" x14ac:dyDescent="0.45">
      <c r="A223">
        <f t="shared" si="14"/>
        <v>28</v>
      </c>
      <c r="B223">
        <f t="shared" si="15"/>
        <v>2021</v>
      </c>
      <c r="C223" t="str">
        <f t="shared" si="12"/>
        <v>Hungary</v>
      </c>
      <c r="D223">
        <f t="shared" si="13"/>
        <v>2021</v>
      </c>
      <c r="E223">
        <f>VLOOKUP($C223,'Step 2'!$A$3:$I$74,MATCH(Diffs!$D223,'Step 2'!$A$2:$I$2,0),FALSE)</f>
        <v>9.9999999999997868E-2</v>
      </c>
      <c r="F223">
        <f>VLOOKUP($C223,'Step 2'!$A$3:$Q$74,MATCH(Diffs!$D223,'Step 2'!$A$2:$I$2,0)+8,FALSE)</f>
        <v>0.20000000000000007</v>
      </c>
      <c r="G223">
        <f>VLOOKUP($C223,'Step 2'!$A$3:$Y$74,MATCH(Diffs!$D223,'Step 2'!$A$2:$I$2,0)+16,FALSE)</f>
        <v>16.164657261263802</v>
      </c>
    </row>
    <row r="224" spans="1:7" x14ac:dyDescent="0.45">
      <c r="A224">
        <f t="shared" si="14"/>
        <v>28</v>
      </c>
      <c r="B224">
        <f t="shared" si="15"/>
        <v>2022</v>
      </c>
      <c r="C224" t="str">
        <f t="shared" si="12"/>
        <v>Hungary</v>
      </c>
      <c r="D224">
        <f t="shared" si="13"/>
        <v>2022</v>
      </c>
      <c r="E224">
        <f>VLOOKUP($C224,'Step 2'!$A$3:$I$74,MATCH(Diffs!$D224,'Step 2'!$A$2:$I$2,0),FALSE)</f>
        <v>-0.19999999999999929</v>
      </c>
      <c r="F224">
        <f>VLOOKUP($C224,'Step 2'!$A$3:$Q$74,MATCH(Diffs!$D224,'Step 2'!$A$2:$I$2,0)+8,FALSE)</f>
        <v>9.9999999999999867E-2</v>
      </c>
      <c r="G224">
        <f>VLOOKUP($C224,'Step 2'!$A$3:$Y$74,MATCH(Diffs!$D224,'Step 2'!$A$2:$I$2,0)+16,FALSE)</f>
        <v>0.17207904393439932</v>
      </c>
    </row>
    <row r="225" spans="1:7" x14ac:dyDescent="0.45">
      <c r="A225">
        <f t="shared" si="14"/>
        <v>28</v>
      </c>
      <c r="B225">
        <f t="shared" si="15"/>
        <v>2023</v>
      </c>
      <c r="C225" t="str">
        <f t="shared" si="12"/>
        <v>Hungary</v>
      </c>
      <c r="D225">
        <f t="shared" si="13"/>
        <v>2023</v>
      </c>
      <c r="E225">
        <f>VLOOKUP($C225,'Step 2'!$A$3:$I$74,MATCH(Diffs!$D225,'Step 2'!$A$2:$I$2,0),FALSE)</f>
        <v>5.1000000000000014</v>
      </c>
      <c r="F225">
        <f>VLOOKUP($C225,'Step 2'!$A$3:$Q$74,MATCH(Diffs!$D225,'Step 2'!$A$2:$I$2,0)+8,FALSE)</f>
        <v>-0.5</v>
      </c>
      <c r="G225">
        <f>VLOOKUP($C225,'Step 2'!$A$3:$Y$74,MATCH(Diffs!$D225,'Step 2'!$A$2:$I$2,0)+16,FALSE)</f>
        <v>0.61236144855350005</v>
      </c>
    </row>
    <row r="226" spans="1:7" x14ac:dyDescent="0.45">
      <c r="A226">
        <f t="shared" si="14"/>
        <v>29</v>
      </c>
      <c r="B226">
        <f t="shared" si="15"/>
        <v>2016</v>
      </c>
      <c r="C226" t="str">
        <f t="shared" si="12"/>
        <v>Iceland</v>
      </c>
      <c r="D226">
        <f t="shared" si="13"/>
        <v>2016</v>
      </c>
      <c r="E226">
        <f>VLOOKUP($C226,'Step 2'!$A$3:$I$74,MATCH(Diffs!$D226,'Step 2'!$A$2:$I$2,0),FALSE)</f>
        <v>-0.90000000000000036</v>
      </c>
      <c r="F226">
        <f>VLOOKUP($C226,'Step 2'!$A$3:$Q$74,MATCH(Diffs!$D226,'Step 2'!$A$2:$I$2,0)+8,FALSE)</f>
        <v>-0.20000000000000018</v>
      </c>
      <c r="G226">
        <f>VLOOKUP($C226,'Step 2'!$A$3:$Y$74,MATCH(Diffs!$D226,'Step 2'!$A$2:$I$2,0)+16,FALSE)</f>
        <v>31.195879393218998</v>
      </c>
    </row>
    <row r="227" spans="1:7" x14ac:dyDescent="0.45">
      <c r="A227">
        <f t="shared" si="14"/>
        <v>29</v>
      </c>
      <c r="B227">
        <f t="shared" si="15"/>
        <v>2017</v>
      </c>
      <c r="C227" t="str">
        <f t="shared" si="12"/>
        <v>Iceland</v>
      </c>
      <c r="D227">
        <f t="shared" si="13"/>
        <v>2017</v>
      </c>
      <c r="E227">
        <f>VLOOKUP($C227,'Step 2'!$A$3:$I$74,MATCH(Diffs!$D227,'Step 2'!$A$2:$I$2,0),FALSE)</f>
        <v>-9.9999999999999645E-2</v>
      </c>
      <c r="F227">
        <f>VLOOKUP($C227,'Step 2'!$A$3:$Q$74,MATCH(Diffs!$D227,'Step 2'!$A$2:$I$2,0)+8,FALSE)</f>
        <v>-0.19999999999999996</v>
      </c>
      <c r="G227">
        <f>VLOOKUP($C227,'Step 2'!$A$3:$Y$74,MATCH(Diffs!$D227,'Step 2'!$A$2:$I$2,0)+16,FALSE)</f>
        <v>0.32233438086760202</v>
      </c>
    </row>
    <row r="228" spans="1:7" x14ac:dyDescent="0.45">
      <c r="A228">
        <f t="shared" si="14"/>
        <v>29</v>
      </c>
      <c r="B228">
        <f t="shared" si="15"/>
        <v>2018</v>
      </c>
      <c r="C228" t="str">
        <f t="shared" si="12"/>
        <v>Iceland</v>
      </c>
      <c r="D228">
        <f t="shared" si="13"/>
        <v>2018</v>
      </c>
      <c r="E228">
        <f>VLOOKUP($C228,'Step 2'!$A$3:$I$74,MATCH(Diffs!$D228,'Step 2'!$A$2:$I$2,0),FALSE)</f>
        <v>2.5</v>
      </c>
      <c r="F228">
        <f>VLOOKUP($C228,'Step 2'!$A$3:$Q$74,MATCH(Diffs!$D228,'Step 2'!$A$2:$I$2,0)+8,FALSE)</f>
        <v>0</v>
      </c>
      <c r="G228">
        <f>VLOOKUP($C228,'Step 2'!$A$3:$Y$74,MATCH(Diffs!$D228,'Step 2'!$A$2:$I$2,0)+16,FALSE)</f>
        <v>2.2576161282155986</v>
      </c>
    </row>
    <row r="229" spans="1:7" x14ac:dyDescent="0.45">
      <c r="A229">
        <f t="shared" si="14"/>
        <v>29</v>
      </c>
      <c r="B229">
        <f t="shared" si="15"/>
        <v>2019</v>
      </c>
      <c r="C229" t="str">
        <f t="shared" si="12"/>
        <v>Iceland</v>
      </c>
      <c r="D229">
        <f t="shared" si="13"/>
        <v>2019</v>
      </c>
      <c r="E229">
        <f>VLOOKUP($C229,'Step 2'!$A$3:$I$74,MATCH(Diffs!$D229,'Step 2'!$A$2:$I$2,0),FALSE)</f>
        <v>-0.30000000000000071</v>
      </c>
      <c r="F229">
        <f>VLOOKUP($C229,'Step 2'!$A$3:$Q$74,MATCH(Diffs!$D229,'Step 2'!$A$2:$I$2,0)+8,FALSE)</f>
        <v>0</v>
      </c>
      <c r="G229">
        <f>VLOOKUP($C229,'Step 2'!$A$3:$Y$74,MATCH(Diffs!$D229,'Step 2'!$A$2:$I$2,0)+16,FALSE)</f>
        <v>0.8544544927922999</v>
      </c>
    </row>
    <row r="230" spans="1:7" x14ac:dyDescent="0.45">
      <c r="A230">
        <f t="shared" si="14"/>
        <v>29</v>
      </c>
      <c r="B230">
        <f t="shared" si="15"/>
        <v>2020</v>
      </c>
      <c r="C230" t="str">
        <f t="shared" si="12"/>
        <v>Iceland</v>
      </c>
      <c r="D230">
        <f t="shared" si="13"/>
        <v>2020</v>
      </c>
      <c r="E230">
        <f>VLOOKUP($C230,'Step 2'!$A$3:$I$74,MATCH(Diffs!$D230,'Step 2'!$A$2:$I$2,0),FALSE)</f>
        <v>0.90000000000000036</v>
      </c>
      <c r="F230">
        <f>VLOOKUP($C230,'Step 2'!$A$3:$Q$74,MATCH(Diffs!$D230,'Step 2'!$A$2:$I$2,0)+8,FALSE)</f>
        <v>0</v>
      </c>
      <c r="G230">
        <f>VLOOKUP($C230,'Step 2'!$A$3:$Y$74,MATCH(Diffs!$D230,'Step 2'!$A$2:$I$2,0)+16,FALSE)</f>
        <v>5.0051396638928978</v>
      </c>
    </row>
    <row r="231" spans="1:7" x14ac:dyDescent="0.45">
      <c r="A231">
        <f t="shared" si="14"/>
        <v>29</v>
      </c>
      <c r="B231">
        <f t="shared" si="15"/>
        <v>2021</v>
      </c>
      <c r="C231" t="str">
        <f t="shared" si="12"/>
        <v>Iceland</v>
      </c>
      <c r="D231">
        <f t="shared" si="13"/>
        <v>2021</v>
      </c>
      <c r="E231">
        <f>VLOOKUP($C231,'Step 2'!$A$3:$I$74,MATCH(Diffs!$D231,'Step 2'!$A$2:$I$2,0),FALSE)</f>
        <v>-0.30000000000000071</v>
      </c>
      <c r="F231">
        <f>VLOOKUP($C231,'Step 2'!$A$3:$Q$74,MATCH(Diffs!$D231,'Step 2'!$A$2:$I$2,0)+8,FALSE)</f>
        <v>0.19999999999999996</v>
      </c>
      <c r="G231">
        <f>VLOOKUP($C231,'Step 2'!$A$3:$Y$74,MATCH(Diffs!$D231,'Step 2'!$A$2:$I$2,0)+16,FALSE)</f>
        <v>5.9402001540661047</v>
      </c>
    </row>
    <row r="232" spans="1:7" x14ac:dyDescent="0.45">
      <c r="A232">
        <f t="shared" si="14"/>
        <v>29</v>
      </c>
      <c r="B232">
        <f t="shared" si="15"/>
        <v>2022</v>
      </c>
      <c r="C232" t="str">
        <f t="shared" si="12"/>
        <v>Iceland</v>
      </c>
      <c r="D232">
        <f t="shared" si="13"/>
        <v>2022</v>
      </c>
      <c r="E232">
        <f>VLOOKUP($C232,'Step 2'!$A$3:$I$74,MATCH(Diffs!$D232,'Step 2'!$A$2:$I$2,0),FALSE)</f>
        <v>1.1000000000000014</v>
      </c>
      <c r="F232">
        <f>VLOOKUP($C232,'Step 2'!$A$3:$Q$74,MATCH(Diffs!$D232,'Step 2'!$A$2:$I$2,0)+8,FALSE)</f>
        <v>0.10000000000000009</v>
      </c>
      <c r="G232">
        <f>VLOOKUP($C232,'Step 2'!$A$3:$Y$74,MATCH(Diffs!$D232,'Step 2'!$A$2:$I$2,0)+16,FALSE)</f>
        <v>-1.0671988697825014</v>
      </c>
    </row>
    <row r="233" spans="1:7" x14ac:dyDescent="0.45">
      <c r="A233">
        <f t="shared" si="14"/>
        <v>29</v>
      </c>
      <c r="B233">
        <f t="shared" si="15"/>
        <v>2023</v>
      </c>
      <c r="C233" t="str">
        <f t="shared" si="12"/>
        <v>Iceland</v>
      </c>
      <c r="D233">
        <f t="shared" si="13"/>
        <v>2023</v>
      </c>
      <c r="E233">
        <f>VLOOKUP($C233,'Step 2'!$A$3:$I$74,MATCH(Diffs!$D233,'Step 2'!$A$2:$I$2,0),FALSE)</f>
        <v>2.3000000000000007</v>
      </c>
      <c r="F233">
        <f>VLOOKUP($C233,'Step 2'!$A$3:$Q$74,MATCH(Diffs!$D233,'Step 2'!$A$2:$I$2,0)+8,FALSE)</f>
        <v>-0.19999999999999996</v>
      </c>
      <c r="G233">
        <f>VLOOKUP($C233,'Step 2'!$A$3:$Y$74,MATCH(Diffs!$D233,'Step 2'!$A$2:$I$2,0)+16,FALSE)</f>
        <v>2.6149074026022845E-3</v>
      </c>
    </row>
    <row r="234" spans="1:7" x14ac:dyDescent="0.45">
      <c r="A234">
        <f t="shared" si="14"/>
        <v>30</v>
      </c>
      <c r="B234">
        <f t="shared" si="15"/>
        <v>2016</v>
      </c>
      <c r="C234" t="str">
        <f t="shared" si="12"/>
        <v>India</v>
      </c>
      <c r="D234">
        <f t="shared" si="13"/>
        <v>2016</v>
      </c>
      <c r="E234">
        <f>VLOOKUP($C234,'Step 2'!$A$3:$I$74,MATCH(Diffs!$D234,'Step 2'!$A$2:$I$2,0),FALSE)</f>
        <v>1.7999999999999972</v>
      </c>
      <c r="F234">
        <f>VLOOKUP($C234,'Step 2'!$A$3:$Q$74,MATCH(Diffs!$D234,'Step 2'!$A$2:$I$2,0)+8,FALSE)</f>
        <v>-9.9999999999999978E-2</v>
      </c>
      <c r="G234">
        <f>VLOOKUP($C234,'Step 2'!$A$3:$Y$74,MATCH(Diffs!$D234,'Step 2'!$A$2:$I$2,0)+16,FALSE)</f>
        <v>0.52398601642049947</v>
      </c>
    </row>
    <row r="235" spans="1:7" x14ac:dyDescent="0.45">
      <c r="A235">
        <f t="shared" si="14"/>
        <v>30</v>
      </c>
      <c r="B235">
        <f t="shared" si="15"/>
        <v>2017</v>
      </c>
      <c r="C235" t="str">
        <f t="shared" si="12"/>
        <v>India</v>
      </c>
      <c r="D235">
        <f t="shared" si="13"/>
        <v>2017</v>
      </c>
      <c r="E235">
        <f>VLOOKUP($C235,'Step 2'!$A$3:$I$74,MATCH(Diffs!$D235,'Step 2'!$A$2:$I$2,0),FALSE)</f>
        <v>-0.89999999999999858</v>
      </c>
      <c r="F235">
        <f>VLOOKUP($C235,'Step 2'!$A$3:$Q$74,MATCH(Diffs!$D235,'Step 2'!$A$2:$I$2,0)+8,FALSE)</f>
        <v>0</v>
      </c>
      <c r="G235">
        <f>VLOOKUP($C235,'Step 2'!$A$3:$Y$74,MATCH(Diffs!$D235,'Step 2'!$A$2:$I$2,0)+16,FALSE)</f>
        <v>-0.97774900802959941</v>
      </c>
    </row>
    <row r="236" spans="1:7" x14ac:dyDescent="0.45">
      <c r="A236">
        <f t="shared" si="14"/>
        <v>30</v>
      </c>
      <c r="B236">
        <f t="shared" si="15"/>
        <v>2018</v>
      </c>
      <c r="C236" t="str">
        <f t="shared" si="12"/>
        <v>India</v>
      </c>
      <c r="D236">
        <f t="shared" si="13"/>
        <v>2018</v>
      </c>
      <c r="E236">
        <f>VLOOKUP($C236,'Step 2'!$A$3:$I$74,MATCH(Diffs!$D236,'Step 2'!$A$2:$I$2,0),FALSE)</f>
        <v>0.39999999999999858</v>
      </c>
      <c r="F236">
        <f>VLOOKUP($C236,'Step 2'!$A$3:$Q$74,MATCH(Diffs!$D236,'Step 2'!$A$2:$I$2,0)+8,FALSE)</f>
        <v>9.9999999999999978E-2</v>
      </c>
      <c r="G236">
        <f>VLOOKUP($C236,'Step 2'!$A$3:$Y$74,MATCH(Diffs!$D236,'Step 2'!$A$2:$I$2,0)+16,FALSE)</f>
        <v>0.27012635084370018</v>
      </c>
    </row>
    <row r="237" spans="1:7" x14ac:dyDescent="0.45">
      <c r="A237">
        <f t="shared" si="14"/>
        <v>30</v>
      </c>
      <c r="B237">
        <f t="shared" si="15"/>
        <v>2019</v>
      </c>
      <c r="C237" t="str">
        <f t="shared" si="12"/>
        <v>India</v>
      </c>
      <c r="D237">
        <f t="shared" si="13"/>
        <v>2019</v>
      </c>
      <c r="E237">
        <f>VLOOKUP($C237,'Step 2'!$A$3:$I$74,MATCH(Diffs!$D237,'Step 2'!$A$2:$I$2,0),FALSE)</f>
        <v>1.9000000000000057</v>
      </c>
      <c r="F237">
        <f>VLOOKUP($C237,'Step 2'!$A$3:$Q$74,MATCH(Diffs!$D237,'Step 2'!$A$2:$I$2,0)+8,FALSE)</f>
        <v>-9.9999999999999978E-2</v>
      </c>
      <c r="G237">
        <f>VLOOKUP($C237,'Step 2'!$A$3:$Y$74,MATCH(Diffs!$D237,'Step 2'!$A$2:$I$2,0)+16,FALSE)</f>
        <v>4.3744678671568984</v>
      </c>
    </row>
    <row r="238" spans="1:7" x14ac:dyDescent="0.45">
      <c r="A238">
        <f t="shared" si="14"/>
        <v>30</v>
      </c>
      <c r="B238">
        <f t="shared" si="15"/>
        <v>2020</v>
      </c>
      <c r="C238" t="str">
        <f t="shared" si="12"/>
        <v>India</v>
      </c>
      <c r="D238">
        <f t="shared" si="13"/>
        <v>2020</v>
      </c>
      <c r="E238">
        <f>VLOOKUP($C238,'Step 2'!$A$3:$I$74,MATCH(Diffs!$D238,'Step 2'!$A$2:$I$2,0),FALSE)</f>
        <v>-1.2000000000000028</v>
      </c>
      <c r="F238">
        <f>VLOOKUP($C238,'Step 2'!$A$3:$Q$74,MATCH(Diffs!$D238,'Step 2'!$A$2:$I$2,0)+8,FALSE)</f>
        <v>0</v>
      </c>
      <c r="G238">
        <f>VLOOKUP($C238,'Step 2'!$A$3:$Y$74,MATCH(Diffs!$D238,'Step 2'!$A$2:$I$2,0)+16,FALSE)</f>
        <v>-0.83537863729039863</v>
      </c>
    </row>
    <row r="239" spans="1:7" x14ac:dyDescent="0.45">
      <c r="A239">
        <f t="shared" si="14"/>
        <v>30</v>
      </c>
      <c r="B239">
        <f t="shared" si="15"/>
        <v>2021</v>
      </c>
      <c r="C239" t="str">
        <f t="shared" si="12"/>
        <v>India</v>
      </c>
      <c r="D239">
        <f t="shared" si="13"/>
        <v>2021</v>
      </c>
      <c r="E239">
        <f>VLOOKUP($C239,'Step 2'!$A$3:$I$74,MATCH(Diffs!$D239,'Step 2'!$A$2:$I$2,0),FALSE)</f>
        <v>-0.60000000000000142</v>
      </c>
      <c r="F239">
        <f>VLOOKUP($C239,'Step 2'!$A$3:$Q$74,MATCH(Diffs!$D239,'Step 2'!$A$2:$I$2,0)+8,FALSE)</f>
        <v>0</v>
      </c>
      <c r="G239">
        <f>VLOOKUP($C239,'Step 2'!$A$3:$Y$74,MATCH(Diffs!$D239,'Step 2'!$A$2:$I$2,0)+16,FALSE)</f>
        <v>0.92713610225899856</v>
      </c>
    </row>
    <row r="240" spans="1:7" x14ac:dyDescent="0.45">
      <c r="A240">
        <f t="shared" si="14"/>
        <v>30</v>
      </c>
      <c r="B240">
        <f t="shared" si="15"/>
        <v>2022</v>
      </c>
      <c r="C240" t="str">
        <f t="shared" si="12"/>
        <v>India</v>
      </c>
      <c r="D240">
        <f t="shared" si="13"/>
        <v>2022</v>
      </c>
      <c r="E240">
        <f>VLOOKUP($C240,'Step 2'!$A$3:$I$74,MATCH(Diffs!$D240,'Step 2'!$A$2:$I$2,0),FALSE)</f>
        <v>-0.60000000000000142</v>
      </c>
      <c r="F240">
        <f>VLOOKUP($C240,'Step 2'!$A$3:$Q$74,MATCH(Diffs!$D240,'Step 2'!$A$2:$I$2,0)+8,FALSE)</f>
        <v>9.9999999999999978E-2</v>
      </c>
      <c r="G240">
        <f>VLOOKUP($C240,'Step 2'!$A$3:$Y$74,MATCH(Diffs!$D240,'Step 2'!$A$2:$I$2,0)+16,FALSE)</f>
        <v>-0.42973893155959964</v>
      </c>
    </row>
    <row r="241" spans="1:7" x14ac:dyDescent="0.45">
      <c r="A241">
        <f t="shared" si="14"/>
        <v>30</v>
      </c>
      <c r="B241">
        <f t="shared" si="15"/>
        <v>2023</v>
      </c>
      <c r="C241" t="str">
        <f t="shared" si="12"/>
        <v>India</v>
      </c>
      <c r="D241">
        <f t="shared" si="13"/>
        <v>2023</v>
      </c>
      <c r="E241">
        <f>VLOOKUP($C241,'Step 2'!$A$3:$I$74,MATCH(Diffs!$D241,'Step 2'!$A$2:$I$2,0),FALSE)</f>
        <v>-0.69999999999999574</v>
      </c>
      <c r="F241">
        <f>VLOOKUP($C241,'Step 2'!$A$3:$Q$74,MATCH(Diffs!$D241,'Step 2'!$A$2:$I$2,0)+8,FALSE)</f>
        <v>0.20000000000000007</v>
      </c>
      <c r="G241">
        <f>VLOOKUP($C241,'Step 2'!$A$3:$Y$74,MATCH(Diffs!$D241,'Step 2'!$A$2:$I$2,0)+16,FALSE)</f>
        <v>1.4875741858829006</v>
      </c>
    </row>
    <row r="242" spans="1:7" x14ac:dyDescent="0.45">
      <c r="A242">
        <f t="shared" si="14"/>
        <v>31</v>
      </c>
      <c r="B242">
        <f t="shared" si="15"/>
        <v>2016</v>
      </c>
      <c r="C242" t="str">
        <f t="shared" si="12"/>
        <v>Indonesia</v>
      </c>
      <c r="D242">
        <f t="shared" si="13"/>
        <v>2016</v>
      </c>
      <c r="E242">
        <f>VLOOKUP($C242,'Step 2'!$A$3:$I$74,MATCH(Diffs!$D242,'Step 2'!$A$2:$I$2,0),FALSE)</f>
        <v>2.8000000000000007</v>
      </c>
      <c r="F242">
        <f>VLOOKUP($C242,'Step 2'!$A$3:$Q$74,MATCH(Diffs!$D242,'Step 2'!$A$2:$I$2,0)+8,FALSE)</f>
        <v>0</v>
      </c>
      <c r="G242">
        <f>VLOOKUP($C242,'Step 2'!$A$3:$Y$74,MATCH(Diffs!$D242,'Step 2'!$A$2:$I$2,0)+16,FALSE)</f>
        <v>2.0097658587552392</v>
      </c>
    </row>
    <row r="243" spans="1:7" x14ac:dyDescent="0.45">
      <c r="A243">
        <f t="shared" si="14"/>
        <v>31</v>
      </c>
      <c r="B243">
        <f t="shared" si="15"/>
        <v>2017</v>
      </c>
      <c r="C243" t="str">
        <f t="shared" si="12"/>
        <v>Indonesia</v>
      </c>
      <c r="D243">
        <f t="shared" si="13"/>
        <v>2017</v>
      </c>
      <c r="E243">
        <f>VLOOKUP($C243,'Step 2'!$A$3:$I$74,MATCH(Diffs!$D243,'Step 2'!$A$2:$I$2,0),FALSE)</f>
        <v>-0.70000000000000284</v>
      </c>
      <c r="F243">
        <f>VLOOKUP($C243,'Step 2'!$A$3:$Q$74,MATCH(Diffs!$D243,'Step 2'!$A$2:$I$2,0)+8,FALSE)</f>
        <v>0</v>
      </c>
      <c r="G243">
        <f>VLOOKUP($C243,'Step 2'!$A$3:$Y$74,MATCH(Diffs!$D243,'Step 2'!$A$2:$I$2,0)+16,FALSE)</f>
        <v>-0.59564215504270024</v>
      </c>
    </row>
    <row r="244" spans="1:7" x14ac:dyDescent="0.45">
      <c r="A244">
        <f t="shared" si="14"/>
        <v>31</v>
      </c>
      <c r="B244">
        <f t="shared" si="15"/>
        <v>2018</v>
      </c>
      <c r="C244" t="str">
        <f t="shared" si="12"/>
        <v>Indonesia</v>
      </c>
      <c r="D244">
        <f t="shared" si="13"/>
        <v>2018</v>
      </c>
      <c r="E244">
        <f>VLOOKUP($C244,'Step 2'!$A$3:$I$74,MATCH(Diffs!$D244,'Step 2'!$A$2:$I$2,0),FALSE)</f>
        <v>0.5</v>
      </c>
      <c r="F244">
        <f>VLOOKUP($C244,'Step 2'!$A$3:$Q$74,MATCH(Diffs!$D244,'Step 2'!$A$2:$I$2,0)+8,FALSE)</f>
        <v>0.29999999999999993</v>
      </c>
      <c r="G244">
        <f>VLOOKUP($C244,'Step 2'!$A$3:$Y$74,MATCH(Diffs!$D244,'Step 2'!$A$2:$I$2,0)+16,FALSE)</f>
        <v>-3.5930759551298763E-2</v>
      </c>
    </row>
    <row r="245" spans="1:7" x14ac:dyDescent="0.45">
      <c r="A245">
        <f t="shared" si="14"/>
        <v>31</v>
      </c>
      <c r="B245">
        <f t="shared" si="15"/>
        <v>2019</v>
      </c>
      <c r="C245" t="str">
        <f t="shared" si="12"/>
        <v>Indonesia</v>
      </c>
      <c r="D245">
        <f t="shared" si="13"/>
        <v>2019</v>
      </c>
      <c r="E245">
        <f>VLOOKUP($C245,'Step 2'!$A$3:$I$74,MATCH(Diffs!$D245,'Step 2'!$A$2:$I$2,0),FALSE)</f>
        <v>-2.1999999999999993</v>
      </c>
      <c r="F245">
        <f>VLOOKUP($C245,'Step 2'!$A$3:$Q$74,MATCH(Diffs!$D245,'Step 2'!$A$2:$I$2,0)+8,FALSE)</f>
        <v>0</v>
      </c>
      <c r="G245">
        <f>VLOOKUP($C245,'Step 2'!$A$3:$Y$74,MATCH(Diffs!$D245,'Step 2'!$A$2:$I$2,0)+16,FALSE)</f>
        <v>0.35993794366849841</v>
      </c>
    </row>
    <row r="246" spans="1:7" x14ac:dyDescent="0.45">
      <c r="A246">
        <f t="shared" si="14"/>
        <v>31</v>
      </c>
      <c r="B246">
        <f t="shared" si="15"/>
        <v>2020</v>
      </c>
      <c r="C246" t="str">
        <f t="shared" si="12"/>
        <v>Indonesia</v>
      </c>
      <c r="D246">
        <f t="shared" si="13"/>
        <v>2020</v>
      </c>
      <c r="E246">
        <f>VLOOKUP($C246,'Step 2'!$A$3:$I$74,MATCH(Diffs!$D246,'Step 2'!$A$2:$I$2,0),FALSE)</f>
        <v>1.1999999999999993</v>
      </c>
      <c r="F246">
        <f>VLOOKUP($C246,'Step 2'!$A$3:$Q$74,MATCH(Diffs!$D246,'Step 2'!$A$2:$I$2,0)+8,FALSE)</f>
        <v>-0.19999999999999996</v>
      </c>
      <c r="G246">
        <f>VLOOKUP($C246,'Step 2'!$A$3:$Y$74,MATCH(Diffs!$D246,'Step 2'!$A$2:$I$2,0)+16,FALSE)</f>
        <v>-0.27720032817469864</v>
      </c>
    </row>
    <row r="247" spans="1:7" x14ac:dyDescent="0.45">
      <c r="A247">
        <f t="shared" si="14"/>
        <v>31</v>
      </c>
      <c r="B247">
        <f t="shared" si="15"/>
        <v>2021</v>
      </c>
      <c r="C247" t="str">
        <f t="shared" si="12"/>
        <v>Indonesia</v>
      </c>
      <c r="D247">
        <f t="shared" si="13"/>
        <v>2021</v>
      </c>
      <c r="E247">
        <f>VLOOKUP($C247,'Step 2'!$A$3:$I$74,MATCH(Diffs!$D247,'Step 2'!$A$2:$I$2,0),FALSE)</f>
        <v>3.7000000000000028</v>
      </c>
      <c r="F247">
        <f>VLOOKUP($C247,'Step 2'!$A$3:$Q$74,MATCH(Diffs!$D247,'Step 2'!$A$2:$I$2,0)+8,FALSE)</f>
        <v>-9.9999999999999978E-2</v>
      </c>
      <c r="G247">
        <f>VLOOKUP($C247,'Step 2'!$A$3:$Y$74,MATCH(Diffs!$D247,'Step 2'!$A$2:$I$2,0)+16,FALSE)</f>
        <v>8.551453131099862E-2</v>
      </c>
    </row>
    <row r="248" spans="1:7" x14ac:dyDescent="0.45">
      <c r="A248">
        <f t="shared" si="14"/>
        <v>31</v>
      </c>
      <c r="B248">
        <f t="shared" si="15"/>
        <v>2022</v>
      </c>
      <c r="C248" t="str">
        <f t="shared" si="12"/>
        <v>Indonesia</v>
      </c>
      <c r="D248">
        <f t="shared" si="13"/>
        <v>2022</v>
      </c>
      <c r="E248">
        <f>VLOOKUP($C248,'Step 2'!$A$3:$I$74,MATCH(Diffs!$D248,'Step 2'!$A$2:$I$2,0),FALSE)</f>
        <v>-0.5</v>
      </c>
      <c r="F248">
        <f>VLOOKUP($C248,'Step 2'!$A$3:$Q$74,MATCH(Diffs!$D248,'Step 2'!$A$2:$I$2,0)+8,FALSE)</f>
        <v>0</v>
      </c>
      <c r="G248">
        <f>VLOOKUP($C248,'Step 2'!$A$3:$Y$74,MATCH(Diffs!$D248,'Step 2'!$A$2:$I$2,0)+16,FALSE)</f>
        <v>1.4446266245907005</v>
      </c>
    </row>
    <row r="249" spans="1:7" x14ac:dyDescent="0.45">
      <c r="A249">
        <f t="shared" si="14"/>
        <v>31</v>
      </c>
      <c r="B249">
        <f t="shared" si="15"/>
        <v>2023</v>
      </c>
      <c r="C249" t="str">
        <f t="shared" si="12"/>
        <v>Indonesia</v>
      </c>
      <c r="D249">
        <f t="shared" si="13"/>
        <v>2023</v>
      </c>
      <c r="E249">
        <f>VLOOKUP($C249,'Step 2'!$A$3:$I$74,MATCH(Diffs!$D249,'Step 2'!$A$2:$I$2,0),FALSE)</f>
        <v>9.9999999999997868E-2</v>
      </c>
      <c r="F249">
        <f>VLOOKUP($C249,'Step 2'!$A$3:$Q$74,MATCH(Diffs!$D249,'Step 2'!$A$2:$I$2,0)+8,FALSE)</f>
        <v>9.9999999999999978E-2</v>
      </c>
      <c r="G249">
        <f>VLOOKUP($C249,'Step 2'!$A$3:$Y$74,MATCH(Diffs!$D249,'Step 2'!$A$2:$I$2,0)+16,FALSE)</f>
        <v>0.52163055790800072</v>
      </c>
    </row>
    <row r="250" spans="1:7" x14ac:dyDescent="0.45">
      <c r="A250">
        <f t="shared" si="14"/>
        <v>32</v>
      </c>
      <c r="B250">
        <f t="shared" si="15"/>
        <v>2016</v>
      </c>
      <c r="C250" t="str">
        <f t="shared" si="12"/>
        <v>Ireland</v>
      </c>
      <c r="D250">
        <f t="shared" si="13"/>
        <v>2016</v>
      </c>
      <c r="E250">
        <f>VLOOKUP($C250,'Step 2'!$A$3:$I$74,MATCH(Diffs!$D250,'Step 2'!$A$2:$I$2,0),FALSE)</f>
        <v>-0.80000000000000071</v>
      </c>
      <c r="F250">
        <f>VLOOKUP($C250,'Step 2'!$A$3:$Q$74,MATCH(Diffs!$D250,'Step 2'!$A$2:$I$2,0)+8,FALSE)</f>
        <v>-9.9999999999999867E-2</v>
      </c>
      <c r="G250">
        <f>VLOOKUP($C250,'Step 2'!$A$3:$Y$74,MATCH(Diffs!$D250,'Step 2'!$A$2:$I$2,0)+16,FALSE)</f>
        <v>-3.4297589248472988</v>
      </c>
    </row>
    <row r="251" spans="1:7" x14ac:dyDescent="0.45">
      <c r="A251">
        <f t="shared" si="14"/>
        <v>32</v>
      </c>
      <c r="B251">
        <f t="shared" si="15"/>
        <v>2017</v>
      </c>
      <c r="C251" t="str">
        <f t="shared" si="12"/>
        <v>Ireland</v>
      </c>
      <c r="D251">
        <f t="shared" si="13"/>
        <v>2017</v>
      </c>
      <c r="E251">
        <f>VLOOKUP($C251,'Step 2'!$A$3:$I$74,MATCH(Diffs!$D251,'Step 2'!$A$2:$I$2,0),FALSE)</f>
        <v>-5.5999999999999979</v>
      </c>
      <c r="F251">
        <f>VLOOKUP($C251,'Step 2'!$A$3:$Q$74,MATCH(Diffs!$D251,'Step 2'!$A$2:$I$2,0)+8,FALSE)</f>
        <v>0.39999999999999991</v>
      </c>
      <c r="G251">
        <f>VLOOKUP($C251,'Step 2'!$A$3:$Y$74,MATCH(Diffs!$D251,'Step 2'!$A$2:$I$2,0)+16,FALSE)</f>
        <v>3.0628078392066982</v>
      </c>
    </row>
    <row r="252" spans="1:7" x14ac:dyDescent="0.45">
      <c r="A252">
        <f t="shared" si="14"/>
        <v>32</v>
      </c>
      <c r="B252">
        <f t="shared" si="15"/>
        <v>2018</v>
      </c>
      <c r="C252" t="str">
        <f t="shared" si="12"/>
        <v>Ireland</v>
      </c>
      <c r="D252">
        <f t="shared" si="13"/>
        <v>2018</v>
      </c>
      <c r="E252">
        <f>VLOOKUP($C252,'Step 2'!$A$3:$I$74,MATCH(Diffs!$D252,'Step 2'!$A$2:$I$2,0),FALSE)</f>
        <v>-0.40000000000000213</v>
      </c>
      <c r="F252">
        <f>VLOOKUP($C252,'Step 2'!$A$3:$Q$74,MATCH(Diffs!$D252,'Step 2'!$A$2:$I$2,0)+8,FALSE)</f>
        <v>-0.19999999999999996</v>
      </c>
      <c r="G252">
        <f>VLOOKUP($C252,'Step 2'!$A$3:$Y$74,MATCH(Diffs!$D252,'Step 2'!$A$2:$I$2,0)+16,FALSE)</f>
        <v>-12.538301664143596</v>
      </c>
    </row>
    <row r="253" spans="1:7" x14ac:dyDescent="0.45">
      <c r="A253">
        <f t="shared" si="14"/>
        <v>32</v>
      </c>
      <c r="B253">
        <f t="shared" si="15"/>
        <v>2019</v>
      </c>
      <c r="C253" t="str">
        <f t="shared" si="12"/>
        <v>Ireland</v>
      </c>
      <c r="D253">
        <f t="shared" si="13"/>
        <v>2019</v>
      </c>
      <c r="E253">
        <f>VLOOKUP($C253,'Step 2'!$A$3:$I$74,MATCH(Diffs!$D253,'Step 2'!$A$2:$I$2,0),FALSE)</f>
        <v>1.9000000000000021</v>
      </c>
      <c r="F253">
        <f>VLOOKUP($C253,'Step 2'!$A$3:$Q$74,MATCH(Diffs!$D253,'Step 2'!$A$2:$I$2,0)+8,FALSE)</f>
        <v>0</v>
      </c>
      <c r="G253">
        <f>VLOOKUP($C253,'Step 2'!$A$3:$Y$74,MATCH(Diffs!$D253,'Step 2'!$A$2:$I$2,0)+16,FALSE)</f>
        <v>-2.4114651132569023</v>
      </c>
    </row>
    <row r="254" spans="1:7" x14ac:dyDescent="0.45">
      <c r="A254">
        <f t="shared" si="14"/>
        <v>32</v>
      </c>
      <c r="B254">
        <f t="shared" si="15"/>
        <v>2020</v>
      </c>
      <c r="C254" t="str">
        <f t="shared" si="12"/>
        <v>Ireland</v>
      </c>
      <c r="D254">
        <f t="shared" si="13"/>
        <v>2020</v>
      </c>
      <c r="E254">
        <f>VLOOKUP($C254,'Step 2'!$A$3:$I$74,MATCH(Diffs!$D254,'Step 2'!$A$2:$I$2,0),FALSE)</f>
        <v>-3.0000000000000018</v>
      </c>
      <c r="F254">
        <f>VLOOKUP($C254,'Step 2'!$A$3:$Q$74,MATCH(Diffs!$D254,'Step 2'!$A$2:$I$2,0)+8,FALSE)</f>
        <v>9.9999999999999867E-2</v>
      </c>
      <c r="G254">
        <f>VLOOKUP($C254,'Step 2'!$A$3:$Y$74,MATCH(Diffs!$D254,'Step 2'!$A$2:$I$2,0)+16,FALSE)</f>
        <v>-4.0818292231668991</v>
      </c>
    </row>
    <row r="255" spans="1:7" x14ac:dyDescent="0.45">
      <c r="A255">
        <f t="shared" si="14"/>
        <v>32</v>
      </c>
      <c r="B255">
        <f t="shared" si="15"/>
        <v>2021</v>
      </c>
      <c r="C255" t="str">
        <f t="shared" si="12"/>
        <v>Ireland</v>
      </c>
      <c r="D255">
        <f t="shared" si="13"/>
        <v>2021</v>
      </c>
      <c r="E255">
        <f>VLOOKUP($C255,'Step 2'!$A$3:$I$74,MATCH(Diffs!$D255,'Step 2'!$A$2:$I$2,0),FALSE)</f>
        <v>1.2999999999999989</v>
      </c>
      <c r="F255">
        <f>VLOOKUP($C255,'Step 2'!$A$3:$Q$74,MATCH(Diffs!$D255,'Step 2'!$A$2:$I$2,0)+8,FALSE)</f>
        <v>0</v>
      </c>
      <c r="G255">
        <f>VLOOKUP($C255,'Step 2'!$A$3:$Y$74,MATCH(Diffs!$D255,'Step 2'!$A$2:$I$2,0)+16,FALSE)</f>
        <v>-5.0592139466224992</v>
      </c>
    </row>
    <row r="256" spans="1:7" x14ac:dyDescent="0.45">
      <c r="A256">
        <f t="shared" si="14"/>
        <v>32</v>
      </c>
      <c r="B256">
        <f t="shared" si="15"/>
        <v>2022</v>
      </c>
      <c r="C256" t="str">
        <f t="shared" si="12"/>
        <v>Ireland</v>
      </c>
      <c r="D256">
        <f t="shared" si="13"/>
        <v>2022</v>
      </c>
      <c r="E256">
        <f>VLOOKUP($C256,'Step 2'!$A$3:$I$74,MATCH(Diffs!$D256,'Step 2'!$A$2:$I$2,0),FALSE)</f>
        <v>-0.69999999999999929</v>
      </c>
      <c r="F256">
        <f>VLOOKUP($C256,'Step 2'!$A$3:$Q$74,MATCH(Diffs!$D256,'Step 2'!$A$2:$I$2,0)+8,FALSE)</f>
        <v>0.30000000000000027</v>
      </c>
      <c r="G256">
        <f>VLOOKUP($C256,'Step 2'!$A$3:$Y$74,MATCH(Diffs!$D256,'Step 2'!$A$2:$I$2,0)+16,FALSE)</f>
        <v>-3.4672849557648995</v>
      </c>
    </row>
    <row r="257" spans="1:7" x14ac:dyDescent="0.45">
      <c r="A257">
        <f t="shared" si="14"/>
        <v>32</v>
      </c>
      <c r="B257">
        <f t="shared" si="15"/>
        <v>2023</v>
      </c>
      <c r="C257" t="str">
        <f t="shared" si="12"/>
        <v>Ireland</v>
      </c>
      <c r="D257">
        <f t="shared" si="13"/>
        <v>2023</v>
      </c>
      <c r="E257">
        <f>VLOOKUP($C257,'Step 2'!$A$3:$I$74,MATCH(Diffs!$D257,'Step 2'!$A$2:$I$2,0),FALSE)</f>
        <v>-1</v>
      </c>
      <c r="F257">
        <f>VLOOKUP($C257,'Step 2'!$A$3:$Q$74,MATCH(Diffs!$D257,'Step 2'!$A$2:$I$2,0)+8,FALSE)</f>
        <v>-0.20000000000000018</v>
      </c>
      <c r="G257">
        <f>VLOOKUP($C257,'Step 2'!$A$3:$Y$74,MATCH(Diffs!$D257,'Step 2'!$A$2:$I$2,0)+16,FALSE)</f>
        <v>0.97086318512679881</v>
      </c>
    </row>
    <row r="258" spans="1:7" x14ac:dyDescent="0.45">
      <c r="A258">
        <f t="shared" si="14"/>
        <v>33</v>
      </c>
      <c r="B258">
        <f t="shared" si="15"/>
        <v>2016</v>
      </c>
      <c r="C258" t="str">
        <f t="shared" si="12"/>
        <v>Israel</v>
      </c>
      <c r="D258">
        <f t="shared" si="13"/>
        <v>2016</v>
      </c>
      <c r="E258">
        <f>VLOOKUP($C258,'Step 2'!$A$3:$I$74,MATCH(Diffs!$D258,'Step 2'!$A$2:$I$2,0),FALSE)</f>
        <v>9.9999999999997868E-2</v>
      </c>
      <c r="F258">
        <f>VLOOKUP($C258,'Step 2'!$A$3:$Q$74,MATCH(Diffs!$D258,'Step 2'!$A$2:$I$2,0)+8,FALSE)</f>
        <v>-0.10000000000000009</v>
      </c>
      <c r="G258">
        <f>VLOOKUP($C258,'Step 2'!$A$3:$Y$74,MATCH(Diffs!$D258,'Step 2'!$A$2:$I$2,0)+16,FALSE)</f>
        <v>0.63244236257479969</v>
      </c>
    </row>
    <row r="259" spans="1:7" x14ac:dyDescent="0.45">
      <c r="A259">
        <f t="shared" si="14"/>
        <v>33</v>
      </c>
      <c r="B259">
        <f t="shared" si="15"/>
        <v>2017</v>
      </c>
      <c r="C259" t="str">
        <f t="shared" ref="C259:C322" si="16">VLOOKUP(A259,$M$4:$N$75,2,FALSE)</f>
        <v>Israel</v>
      </c>
      <c r="D259">
        <f t="shared" ref="D259:D322" si="17">B259</f>
        <v>2017</v>
      </c>
      <c r="E259">
        <f>VLOOKUP($C259,'Step 2'!$A$3:$I$74,MATCH(Diffs!$D259,'Step 2'!$A$2:$I$2,0),FALSE)</f>
        <v>-1.3999999999999986</v>
      </c>
      <c r="F259">
        <f>VLOOKUP($C259,'Step 2'!$A$3:$Q$74,MATCH(Diffs!$D259,'Step 2'!$A$2:$I$2,0)+8,FALSE)</f>
        <v>-0.10000000000000009</v>
      </c>
      <c r="G259">
        <f>VLOOKUP($C259,'Step 2'!$A$3:$Y$74,MATCH(Diffs!$D259,'Step 2'!$A$2:$I$2,0)+16,FALSE)</f>
        <v>0.17961418488010139</v>
      </c>
    </row>
    <row r="260" spans="1:7" x14ac:dyDescent="0.45">
      <c r="A260">
        <f t="shared" si="14"/>
        <v>33</v>
      </c>
      <c r="B260">
        <f t="shared" si="15"/>
        <v>2018</v>
      </c>
      <c r="C260" t="str">
        <f t="shared" si="16"/>
        <v>Israel</v>
      </c>
      <c r="D260">
        <f t="shared" si="17"/>
        <v>2018</v>
      </c>
      <c r="E260">
        <f>VLOOKUP($C260,'Step 2'!$A$3:$I$74,MATCH(Diffs!$D260,'Step 2'!$A$2:$I$2,0),FALSE)</f>
        <v>9</v>
      </c>
      <c r="F260">
        <f>VLOOKUP($C260,'Step 2'!$A$3:$Q$74,MATCH(Diffs!$D260,'Step 2'!$A$2:$I$2,0)+8,FALSE)</f>
        <v>-0.29999999999999982</v>
      </c>
      <c r="G260">
        <f>VLOOKUP($C260,'Step 2'!$A$3:$Y$74,MATCH(Diffs!$D260,'Step 2'!$A$2:$I$2,0)+16,FALSE)</f>
        <v>-3.9618164813695955E-2</v>
      </c>
    </row>
    <row r="261" spans="1:7" x14ac:dyDescent="0.45">
      <c r="A261">
        <f t="shared" si="14"/>
        <v>33</v>
      </c>
      <c r="B261">
        <f t="shared" si="15"/>
        <v>2019</v>
      </c>
      <c r="C261" t="str">
        <f t="shared" si="16"/>
        <v>Israel</v>
      </c>
      <c r="D261">
        <f t="shared" si="17"/>
        <v>2019</v>
      </c>
      <c r="E261">
        <f>VLOOKUP($C261,'Step 2'!$A$3:$I$74,MATCH(Diffs!$D261,'Step 2'!$A$2:$I$2,0),FALSE)</f>
        <v>-0.5</v>
      </c>
      <c r="F261">
        <f>VLOOKUP($C261,'Step 2'!$A$3:$Q$74,MATCH(Diffs!$D261,'Step 2'!$A$2:$I$2,0)+8,FALSE)</f>
        <v>-0.10000000000000009</v>
      </c>
      <c r="G261">
        <f>VLOOKUP($C261,'Step 2'!$A$3:$Y$74,MATCH(Diffs!$D261,'Step 2'!$A$2:$I$2,0)+16,FALSE)</f>
        <v>2.6514041321724946</v>
      </c>
    </row>
    <row r="262" spans="1:7" x14ac:dyDescent="0.45">
      <c r="A262">
        <f t="shared" si="14"/>
        <v>33</v>
      </c>
      <c r="B262">
        <f t="shared" si="15"/>
        <v>2020</v>
      </c>
      <c r="C262" t="str">
        <f t="shared" si="16"/>
        <v>Israel</v>
      </c>
      <c r="D262">
        <f t="shared" si="17"/>
        <v>2020</v>
      </c>
      <c r="E262">
        <f>VLOOKUP($C262,'Step 2'!$A$3:$I$74,MATCH(Diffs!$D262,'Step 2'!$A$2:$I$2,0),FALSE)</f>
        <v>-6.3000000000000007</v>
      </c>
      <c r="F262">
        <f>VLOOKUP($C262,'Step 2'!$A$3:$Q$74,MATCH(Diffs!$D262,'Step 2'!$A$2:$I$2,0)+8,FALSE)</f>
        <v>0.10000000000000009</v>
      </c>
      <c r="G262">
        <f>VLOOKUP($C262,'Step 2'!$A$3:$Y$74,MATCH(Diffs!$D262,'Step 2'!$A$2:$I$2,0)+16,FALSE)</f>
        <v>1.3737630697606988</v>
      </c>
    </row>
    <row r="263" spans="1:7" x14ac:dyDescent="0.45">
      <c r="A263">
        <f t="shared" si="14"/>
        <v>33</v>
      </c>
      <c r="B263">
        <f t="shared" si="15"/>
        <v>2021</v>
      </c>
      <c r="C263" t="str">
        <f t="shared" si="16"/>
        <v>Israel</v>
      </c>
      <c r="D263">
        <f t="shared" si="17"/>
        <v>2021</v>
      </c>
      <c r="E263">
        <f>VLOOKUP($C263,'Step 2'!$A$3:$I$74,MATCH(Diffs!$D263,'Step 2'!$A$2:$I$2,0),FALSE)</f>
        <v>5.1999999999999993</v>
      </c>
      <c r="F263">
        <f>VLOOKUP($C263,'Step 2'!$A$3:$Q$74,MATCH(Diffs!$D263,'Step 2'!$A$2:$I$2,0)+8,FALSE)</f>
        <v>-0.10000000000000009</v>
      </c>
      <c r="G263">
        <f>VLOOKUP($C263,'Step 2'!$A$3:$Y$74,MATCH(Diffs!$D263,'Step 2'!$A$2:$I$2,0)+16,FALSE)</f>
        <v>0.5137630469841028</v>
      </c>
    </row>
    <row r="264" spans="1:7" x14ac:dyDescent="0.45">
      <c r="A264">
        <f t="shared" si="14"/>
        <v>33</v>
      </c>
      <c r="B264">
        <f t="shared" si="15"/>
        <v>2022</v>
      </c>
      <c r="C264" t="str">
        <f t="shared" si="16"/>
        <v>Israel</v>
      </c>
      <c r="D264">
        <f t="shared" si="17"/>
        <v>2022</v>
      </c>
      <c r="E264">
        <f>VLOOKUP($C264,'Step 2'!$A$3:$I$74,MATCH(Diffs!$D264,'Step 2'!$A$2:$I$2,0),FALSE)</f>
        <v>0.80000000000000426</v>
      </c>
      <c r="F264">
        <f>VLOOKUP($C264,'Step 2'!$A$3:$Q$74,MATCH(Diffs!$D264,'Step 2'!$A$2:$I$2,0)+8,FALSE)</f>
        <v>0.10000000000000009</v>
      </c>
      <c r="G264">
        <f>VLOOKUP($C264,'Step 2'!$A$3:$Y$74,MATCH(Diffs!$D264,'Step 2'!$A$2:$I$2,0)+16,FALSE)</f>
        <v>0.43382912173900223</v>
      </c>
    </row>
    <row r="265" spans="1:7" x14ac:dyDescent="0.45">
      <c r="A265">
        <f t="shared" si="14"/>
        <v>33</v>
      </c>
      <c r="B265">
        <f t="shared" si="15"/>
        <v>2023</v>
      </c>
      <c r="C265" t="str">
        <f t="shared" si="16"/>
        <v>Israel</v>
      </c>
      <c r="D265">
        <f t="shared" si="17"/>
        <v>2023</v>
      </c>
      <c r="E265">
        <f>VLOOKUP($C265,'Step 2'!$A$3:$I$74,MATCH(Diffs!$D265,'Step 2'!$A$2:$I$2,0),FALSE)</f>
        <v>-2.1000000000000014</v>
      </c>
      <c r="F265">
        <f>VLOOKUP($C265,'Step 2'!$A$3:$Q$74,MATCH(Diffs!$D265,'Step 2'!$A$2:$I$2,0)+8,FALSE)</f>
        <v>-0.10000000000000009</v>
      </c>
      <c r="G265">
        <f>VLOOKUP($C265,'Step 2'!$A$3:$Y$74,MATCH(Diffs!$D265,'Step 2'!$A$2:$I$2,0)+16,FALSE)</f>
        <v>-0.63142897276290455</v>
      </c>
    </row>
    <row r="266" spans="1:7" x14ac:dyDescent="0.45">
      <c r="A266">
        <f t="shared" si="14"/>
        <v>34</v>
      </c>
      <c r="B266">
        <f t="shared" si="15"/>
        <v>2016</v>
      </c>
      <c r="C266" t="str">
        <f t="shared" si="16"/>
        <v>Italy</v>
      </c>
      <c r="D266">
        <f t="shared" si="17"/>
        <v>2016</v>
      </c>
      <c r="E266">
        <f>VLOOKUP($C266,'Step 2'!$A$3:$I$74,MATCH(Diffs!$D266,'Step 2'!$A$2:$I$2,0),FALSE)</f>
        <v>-0.60000000000000142</v>
      </c>
      <c r="F266">
        <f>VLOOKUP($C266,'Step 2'!$A$3:$Q$74,MATCH(Diffs!$D266,'Step 2'!$A$2:$I$2,0)+8,FALSE)</f>
        <v>0.19999999999999996</v>
      </c>
      <c r="G266">
        <f>VLOOKUP($C266,'Step 2'!$A$3:$Y$74,MATCH(Diffs!$D266,'Step 2'!$A$2:$I$2,0)+16,FALSE)</f>
        <v>-4.1404587527800629E-2</v>
      </c>
    </row>
    <row r="267" spans="1:7" x14ac:dyDescent="0.45">
      <c r="A267">
        <f t="shared" ref="A267:A303" si="18">A259+1</f>
        <v>34</v>
      </c>
      <c r="B267">
        <f t="shared" ref="B267:B303" si="19">B259</f>
        <v>2017</v>
      </c>
      <c r="C267" t="str">
        <f t="shared" si="16"/>
        <v>Italy</v>
      </c>
      <c r="D267">
        <f t="shared" si="17"/>
        <v>2017</v>
      </c>
      <c r="E267">
        <f>VLOOKUP($C267,'Step 2'!$A$3:$I$74,MATCH(Diffs!$D267,'Step 2'!$A$2:$I$2,0),FALSE)</f>
        <v>4.6000000000000014</v>
      </c>
      <c r="F267">
        <f>VLOOKUP($C267,'Step 2'!$A$3:$Q$74,MATCH(Diffs!$D267,'Step 2'!$A$2:$I$2,0)+8,FALSE)</f>
        <v>-0.19999999999999996</v>
      </c>
      <c r="G267">
        <f>VLOOKUP($C267,'Step 2'!$A$3:$Y$74,MATCH(Diffs!$D267,'Step 2'!$A$2:$I$2,0)+16,FALSE)</f>
        <v>1.3909138338811005</v>
      </c>
    </row>
    <row r="268" spans="1:7" x14ac:dyDescent="0.45">
      <c r="A268">
        <f t="shared" si="18"/>
        <v>34</v>
      </c>
      <c r="B268">
        <f t="shared" si="19"/>
        <v>2018</v>
      </c>
      <c r="C268" t="str">
        <f t="shared" si="16"/>
        <v>Italy</v>
      </c>
      <c r="D268">
        <f t="shared" si="17"/>
        <v>2018</v>
      </c>
      <c r="E268">
        <f>VLOOKUP($C268,'Step 2'!$A$3:$I$74,MATCH(Diffs!$D268,'Step 2'!$A$2:$I$2,0),FALSE)</f>
        <v>-8.9000000000000021</v>
      </c>
      <c r="F268">
        <f>VLOOKUP($C268,'Step 2'!$A$3:$Q$74,MATCH(Diffs!$D268,'Step 2'!$A$2:$I$2,0)+8,FALSE)</f>
        <v>0.40000000000000013</v>
      </c>
      <c r="G268">
        <f>VLOOKUP($C268,'Step 2'!$A$3:$Y$74,MATCH(Diffs!$D268,'Step 2'!$A$2:$I$2,0)+16,FALSE)</f>
        <v>-2.0965351329368005</v>
      </c>
    </row>
    <row r="269" spans="1:7" x14ac:dyDescent="0.45">
      <c r="A269">
        <f t="shared" si="18"/>
        <v>34</v>
      </c>
      <c r="B269">
        <f t="shared" si="19"/>
        <v>2019</v>
      </c>
      <c r="C269" t="str">
        <f t="shared" si="16"/>
        <v>Italy</v>
      </c>
      <c r="D269">
        <f t="shared" si="17"/>
        <v>2019</v>
      </c>
      <c r="E269">
        <f>VLOOKUP($C269,'Step 2'!$A$3:$I$74,MATCH(Diffs!$D269,'Step 2'!$A$2:$I$2,0),FALSE)</f>
        <v>-1.1000000000000014</v>
      </c>
      <c r="F269">
        <f>VLOOKUP($C269,'Step 2'!$A$3:$Q$74,MATCH(Diffs!$D269,'Step 2'!$A$2:$I$2,0)+8,FALSE)</f>
        <v>0</v>
      </c>
      <c r="G269">
        <f>VLOOKUP($C269,'Step 2'!$A$3:$Y$74,MATCH(Diffs!$D269,'Step 2'!$A$2:$I$2,0)+16,FALSE)</f>
        <v>-0.70003045123199925</v>
      </c>
    </row>
    <row r="270" spans="1:7" x14ac:dyDescent="0.45">
      <c r="A270">
        <f t="shared" si="18"/>
        <v>34</v>
      </c>
      <c r="B270">
        <f t="shared" si="19"/>
        <v>2020</v>
      </c>
      <c r="C270" t="str">
        <f t="shared" si="16"/>
        <v>Italy</v>
      </c>
      <c r="D270">
        <f t="shared" si="17"/>
        <v>2020</v>
      </c>
      <c r="E270">
        <f>VLOOKUP($C270,'Step 2'!$A$3:$I$74,MATCH(Diffs!$D270,'Step 2'!$A$2:$I$2,0),FALSE)</f>
        <v>-1.3000000000000007</v>
      </c>
      <c r="F270">
        <f>VLOOKUP($C270,'Step 2'!$A$3:$Q$74,MATCH(Diffs!$D270,'Step 2'!$A$2:$I$2,0)+8,FALSE)</f>
        <v>9.9999999999999867E-2</v>
      </c>
      <c r="G270">
        <f>VLOOKUP($C270,'Step 2'!$A$3:$Y$74,MATCH(Diffs!$D270,'Step 2'!$A$2:$I$2,0)+16,FALSE)</f>
        <v>-0.98411030496549756</v>
      </c>
    </row>
    <row r="271" spans="1:7" x14ac:dyDescent="0.45">
      <c r="A271">
        <f t="shared" si="18"/>
        <v>34</v>
      </c>
      <c r="B271">
        <f t="shared" si="19"/>
        <v>2021</v>
      </c>
      <c r="C271" t="str">
        <f t="shared" si="16"/>
        <v>Italy</v>
      </c>
      <c r="D271">
        <f t="shared" si="17"/>
        <v>2021</v>
      </c>
      <c r="E271">
        <f>VLOOKUP($C271,'Step 2'!$A$3:$I$74,MATCH(Diffs!$D271,'Step 2'!$A$2:$I$2,0),FALSE)</f>
        <v>0.40000000000000213</v>
      </c>
      <c r="F271">
        <f>VLOOKUP($C271,'Step 2'!$A$3:$Q$74,MATCH(Diffs!$D271,'Step 2'!$A$2:$I$2,0)+8,FALSE)</f>
        <v>0</v>
      </c>
      <c r="G271">
        <f>VLOOKUP($C271,'Step 2'!$A$3:$Y$74,MATCH(Diffs!$D271,'Step 2'!$A$2:$I$2,0)+16,FALSE)</f>
        <v>-0.17863742236650282</v>
      </c>
    </row>
    <row r="272" spans="1:7" x14ac:dyDescent="0.45">
      <c r="A272">
        <f t="shared" si="18"/>
        <v>34</v>
      </c>
      <c r="B272">
        <f t="shared" si="19"/>
        <v>2022</v>
      </c>
      <c r="C272" t="str">
        <f t="shared" si="16"/>
        <v>Italy</v>
      </c>
      <c r="D272">
        <f t="shared" si="17"/>
        <v>2022</v>
      </c>
      <c r="E272">
        <f>VLOOKUP($C272,'Step 2'!$A$3:$I$74,MATCH(Diffs!$D272,'Step 2'!$A$2:$I$2,0),FALSE)</f>
        <v>-1.8000000000000007</v>
      </c>
      <c r="F272">
        <f>VLOOKUP($C272,'Step 2'!$A$3:$Q$74,MATCH(Diffs!$D272,'Step 2'!$A$2:$I$2,0)+8,FALSE)</f>
        <v>0.19999999999999996</v>
      </c>
      <c r="G272">
        <f>VLOOKUP($C272,'Step 2'!$A$3:$Y$74,MATCH(Diffs!$D272,'Step 2'!$A$2:$I$2,0)+16,FALSE)</f>
        <v>4.8390612184311017</v>
      </c>
    </row>
    <row r="273" spans="1:7" x14ac:dyDescent="0.45">
      <c r="A273">
        <f t="shared" si="18"/>
        <v>34</v>
      </c>
      <c r="B273">
        <f t="shared" si="19"/>
        <v>2023</v>
      </c>
      <c r="C273" t="str">
        <f t="shared" si="16"/>
        <v>Italy</v>
      </c>
      <c r="D273">
        <f t="shared" si="17"/>
        <v>2023</v>
      </c>
      <c r="E273">
        <f>VLOOKUP($C273,'Step 2'!$A$3:$I$74,MATCH(Diffs!$D273,'Step 2'!$A$2:$I$2,0),FALSE)</f>
        <v>1</v>
      </c>
      <c r="F273">
        <f>VLOOKUP($C273,'Step 2'!$A$3:$Q$74,MATCH(Diffs!$D273,'Step 2'!$A$2:$I$2,0)+8,FALSE)</f>
        <v>-0.19999999999999996</v>
      </c>
      <c r="G273">
        <f>VLOOKUP($C273,'Step 2'!$A$3:$Y$74,MATCH(Diffs!$D273,'Step 2'!$A$2:$I$2,0)+16,FALSE)</f>
        <v>1.2358828188627982</v>
      </c>
    </row>
    <row r="274" spans="1:7" x14ac:dyDescent="0.45">
      <c r="A274">
        <f t="shared" si="18"/>
        <v>35</v>
      </c>
      <c r="B274">
        <f t="shared" si="19"/>
        <v>2016</v>
      </c>
      <c r="C274" t="str">
        <f t="shared" si="16"/>
        <v>Jordan</v>
      </c>
      <c r="D274">
        <f t="shared" si="17"/>
        <v>2016</v>
      </c>
      <c r="E274">
        <f>VLOOKUP($C274,'Step 2'!$A$3:$I$74,MATCH(Diffs!$D274,'Step 2'!$A$2:$I$2,0),FALSE)</f>
        <v>1.7000000000000011</v>
      </c>
      <c r="F274">
        <f>VLOOKUP($C274,'Step 2'!$A$3:$Q$74,MATCH(Diffs!$D274,'Step 2'!$A$2:$I$2,0)+8,FALSE)</f>
        <v>-0.19999999999999996</v>
      </c>
      <c r="G274">
        <f>VLOOKUP($C274,'Step 2'!$A$3:$Y$74,MATCH(Diffs!$D274,'Step 2'!$A$2:$I$2,0)+16,FALSE)</f>
        <v>-0.2965565710512994</v>
      </c>
    </row>
    <row r="275" spans="1:7" x14ac:dyDescent="0.45">
      <c r="A275">
        <f t="shared" si="18"/>
        <v>35</v>
      </c>
      <c r="B275">
        <f t="shared" si="19"/>
        <v>2017</v>
      </c>
      <c r="C275" t="str">
        <f t="shared" si="16"/>
        <v>Jordan</v>
      </c>
      <c r="D275">
        <f t="shared" si="17"/>
        <v>2017</v>
      </c>
      <c r="E275">
        <f>VLOOKUP($C275,'Step 2'!$A$3:$I$74,MATCH(Diffs!$D275,'Step 2'!$A$2:$I$2,0),FALSE)</f>
        <v>-0.70000000000000107</v>
      </c>
      <c r="F275">
        <f>VLOOKUP($C275,'Step 2'!$A$3:$Q$74,MATCH(Diffs!$D275,'Step 2'!$A$2:$I$2,0)+8,FALSE)</f>
        <v>0.30000000000000004</v>
      </c>
      <c r="G275">
        <f>VLOOKUP($C275,'Step 2'!$A$3:$Y$74,MATCH(Diffs!$D275,'Step 2'!$A$2:$I$2,0)+16,FALSE)</f>
        <v>0.64689792217209963</v>
      </c>
    </row>
    <row r="276" spans="1:7" x14ac:dyDescent="0.45">
      <c r="A276">
        <f t="shared" si="18"/>
        <v>35</v>
      </c>
      <c r="B276">
        <f t="shared" si="19"/>
        <v>2018</v>
      </c>
      <c r="C276" t="str">
        <f t="shared" si="16"/>
        <v>Jordan</v>
      </c>
      <c r="D276">
        <f t="shared" si="17"/>
        <v>2018</v>
      </c>
      <c r="E276">
        <f>VLOOKUP($C276,'Step 2'!$A$3:$I$74,MATCH(Diffs!$D276,'Step 2'!$A$2:$I$2,0),FALSE)</f>
        <v>-1.5999999999999996</v>
      </c>
      <c r="F276">
        <f>VLOOKUP($C276,'Step 2'!$A$3:$Q$74,MATCH(Diffs!$D276,'Step 2'!$A$2:$I$2,0)+8,FALSE)</f>
        <v>9.9999999999999867E-2</v>
      </c>
      <c r="G276">
        <f>VLOOKUP($C276,'Step 2'!$A$3:$Y$74,MATCH(Diffs!$D276,'Step 2'!$A$2:$I$2,0)+16,FALSE)</f>
        <v>0.15916489327250005</v>
      </c>
    </row>
    <row r="277" spans="1:7" x14ac:dyDescent="0.45">
      <c r="A277">
        <f t="shared" si="18"/>
        <v>35</v>
      </c>
      <c r="B277">
        <f t="shared" si="19"/>
        <v>2019</v>
      </c>
      <c r="C277" t="str">
        <f t="shared" si="16"/>
        <v>Jordan</v>
      </c>
      <c r="D277">
        <f t="shared" si="17"/>
        <v>2019</v>
      </c>
      <c r="E277">
        <f>VLOOKUP($C277,'Step 2'!$A$3:$I$74,MATCH(Diffs!$D277,'Step 2'!$A$2:$I$2,0),FALSE)</f>
        <v>1</v>
      </c>
      <c r="F277">
        <f>VLOOKUP($C277,'Step 2'!$A$3:$Q$74,MATCH(Diffs!$D277,'Step 2'!$A$2:$I$2,0)+8,FALSE)</f>
        <v>-9.9999999999999867E-2</v>
      </c>
      <c r="G277">
        <f>VLOOKUP($C277,'Step 2'!$A$3:$Y$74,MATCH(Diffs!$D277,'Step 2'!$A$2:$I$2,0)+16,FALSE)</f>
        <v>0.36865458688209962</v>
      </c>
    </row>
    <row r="278" spans="1:7" x14ac:dyDescent="0.45">
      <c r="A278">
        <f t="shared" si="18"/>
        <v>35</v>
      </c>
      <c r="B278">
        <f t="shared" si="19"/>
        <v>2020</v>
      </c>
      <c r="C278" t="str">
        <f t="shared" si="16"/>
        <v>Jordan</v>
      </c>
      <c r="D278">
        <f t="shared" si="17"/>
        <v>2020</v>
      </c>
      <c r="E278">
        <f>VLOOKUP($C278,'Step 2'!$A$3:$I$74,MATCH(Diffs!$D278,'Step 2'!$A$2:$I$2,0),FALSE)</f>
        <v>0.79999999999999893</v>
      </c>
      <c r="F278">
        <f>VLOOKUP($C278,'Step 2'!$A$3:$Q$74,MATCH(Diffs!$D278,'Step 2'!$A$2:$I$2,0)+8,FALSE)</f>
        <v>-0.10000000000000009</v>
      </c>
      <c r="G278">
        <f>VLOOKUP($C278,'Step 2'!$A$3:$Y$74,MATCH(Diffs!$D278,'Step 2'!$A$2:$I$2,0)+16,FALSE)</f>
        <v>-1.6358179586299926E-2</v>
      </c>
    </row>
    <row r="279" spans="1:7" x14ac:dyDescent="0.45">
      <c r="A279">
        <f t="shared" si="18"/>
        <v>35</v>
      </c>
      <c r="B279">
        <f t="shared" si="19"/>
        <v>2021</v>
      </c>
      <c r="C279" t="str">
        <f t="shared" si="16"/>
        <v>Jordan</v>
      </c>
      <c r="D279">
        <f t="shared" si="17"/>
        <v>2021</v>
      </c>
      <c r="E279">
        <f>VLOOKUP($C279,'Step 2'!$A$3:$I$74,MATCH(Diffs!$D279,'Step 2'!$A$2:$I$2,0),FALSE)</f>
        <v>3.2000000000000011</v>
      </c>
      <c r="F279">
        <f>VLOOKUP($C279,'Step 2'!$A$3:$Q$74,MATCH(Diffs!$D279,'Step 2'!$A$2:$I$2,0)+8,FALSE)</f>
        <v>0</v>
      </c>
      <c r="G279">
        <f>VLOOKUP($C279,'Step 2'!$A$3:$Y$74,MATCH(Diffs!$D279,'Step 2'!$A$2:$I$2,0)+16,FALSE)</f>
        <v>1.4668927486585996</v>
      </c>
    </row>
    <row r="280" spans="1:7" x14ac:dyDescent="0.45">
      <c r="A280">
        <f t="shared" si="18"/>
        <v>35</v>
      </c>
      <c r="B280">
        <f t="shared" si="19"/>
        <v>2022</v>
      </c>
      <c r="C280" t="str">
        <f t="shared" si="16"/>
        <v>Jordan</v>
      </c>
      <c r="D280">
        <f t="shared" si="17"/>
        <v>2022</v>
      </c>
      <c r="E280">
        <f>VLOOKUP($C280,'Step 2'!$A$3:$I$74,MATCH(Diffs!$D280,'Step 2'!$A$2:$I$2,0),FALSE)</f>
        <v>-2.3000000000000007</v>
      </c>
      <c r="F280">
        <f>VLOOKUP($C280,'Step 2'!$A$3:$Q$74,MATCH(Diffs!$D280,'Step 2'!$A$2:$I$2,0)+8,FALSE)</f>
        <v>0.10000000000000009</v>
      </c>
      <c r="G280">
        <f>VLOOKUP($C280,'Step 2'!$A$3:$Y$74,MATCH(Diffs!$D280,'Step 2'!$A$2:$I$2,0)+16,FALSE)</f>
        <v>-0.1310700214039997</v>
      </c>
    </row>
    <row r="281" spans="1:7" x14ac:dyDescent="0.45">
      <c r="A281">
        <f t="shared" si="18"/>
        <v>35</v>
      </c>
      <c r="B281">
        <f t="shared" si="19"/>
        <v>2023</v>
      </c>
      <c r="C281" t="str">
        <f t="shared" si="16"/>
        <v>Jordan</v>
      </c>
      <c r="D281">
        <f t="shared" si="17"/>
        <v>2023</v>
      </c>
      <c r="E281">
        <f>VLOOKUP($C281,'Step 2'!$A$3:$I$74,MATCH(Diffs!$D281,'Step 2'!$A$2:$I$2,0),FALSE)</f>
        <v>0.69999999999999929</v>
      </c>
      <c r="F281">
        <f>VLOOKUP($C281,'Step 2'!$A$3:$Q$74,MATCH(Diffs!$D281,'Step 2'!$A$2:$I$2,0)+8,FALSE)</f>
        <v>9.9999999999999867E-2</v>
      </c>
      <c r="G281">
        <f>VLOOKUP($C281,'Step 2'!$A$3:$Y$74,MATCH(Diffs!$D281,'Step 2'!$A$2:$I$2,0)+16,FALSE)</f>
        <v>0.38235191081290054</v>
      </c>
    </row>
    <row r="282" spans="1:7" x14ac:dyDescent="0.45">
      <c r="A282">
        <f t="shared" si="18"/>
        <v>36</v>
      </c>
      <c r="B282">
        <f t="shared" si="19"/>
        <v>2016</v>
      </c>
      <c r="C282" t="str">
        <f t="shared" si="16"/>
        <v>Kazakhstan</v>
      </c>
      <c r="D282">
        <f t="shared" si="17"/>
        <v>2016</v>
      </c>
      <c r="E282">
        <f>VLOOKUP($C282,'Step 2'!$A$3:$I$74,MATCH(Diffs!$D282,'Step 2'!$A$2:$I$2,0),FALSE)</f>
        <v>-0.10000000000000142</v>
      </c>
      <c r="F282">
        <f>VLOOKUP($C282,'Step 2'!$A$3:$Q$74,MATCH(Diffs!$D282,'Step 2'!$A$2:$I$2,0)+8,FALSE)</f>
        <v>-9.9999999999999978E-2</v>
      </c>
      <c r="G282">
        <f>VLOOKUP($C282,'Step 2'!$A$3:$Y$74,MATCH(Diffs!$D282,'Step 2'!$A$2:$I$2,0)+16,FALSE)</f>
        <v>-0.6163626779012592</v>
      </c>
    </row>
    <row r="283" spans="1:7" x14ac:dyDescent="0.45">
      <c r="A283">
        <f t="shared" si="18"/>
        <v>36</v>
      </c>
      <c r="B283">
        <f t="shared" si="19"/>
        <v>2017</v>
      </c>
      <c r="C283" t="str">
        <f t="shared" si="16"/>
        <v>Kazakhstan</v>
      </c>
      <c r="D283">
        <f t="shared" si="17"/>
        <v>2017</v>
      </c>
      <c r="E283">
        <f>VLOOKUP($C283,'Step 2'!$A$3:$I$74,MATCH(Diffs!$D283,'Step 2'!$A$2:$I$2,0),FALSE)</f>
        <v>-3.5999999999999979</v>
      </c>
      <c r="F283">
        <f>VLOOKUP($C283,'Step 2'!$A$3:$Q$74,MATCH(Diffs!$D283,'Step 2'!$A$2:$I$2,0)+8,FALSE)</f>
        <v>0</v>
      </c>
      <c r="G283">
        <f>VLOOKUP($C283,'Step 2'!$A$3:$Y$74,MATCH(Diffs!$D283,'Step 2'!$A$2:$I$2,0)+16,FALSE)</f>
        <v>1.834769508988499</v>
      </c>
    </row>
    <row r="284" spans="1:7" x14ac:dyDescent="0.45">
      <c r="A284">
        <f t="shared" si="18"/>
        <v>36</v>
      </c>
      <c r="B284">
        <f t="shared" si="19"/>
        <v>2018</v>
      </c>
      <c r="C284" t="str">
        <f t="shared" si="16"/>
        <v>Kazakhstan</v>
      </c>
      <c r="D284">
        <f t="shared" si="17"/>
        <v>2018</v>
      </c>
      <c r="E284">
        <f>VLOOKUP($C284,'Step 2'!$A$3:$I$74,MATCH(Diffs!$D284,'Step 2'!$A$2:$I$2,0),FALSE)</f>
        <v>-0.10000000000000142</v>
      </c>
      <c r="F284">
        <f>VLOOKUP($C284,'Step 2'!$A$3:$Q$74,MATCH(Diffs!$D284,'Step 2'!$A$2:$I$2,0)+8,FALSE)</f>
        <v>-9.9999999999999978E-2</v>
      </c>
      <c r="G284">
        <f>VLOOKUP($C284,'Step 2'!$A$3:$Y$74,MATCH(Diffs!$D284,'Step 2'!$A$2:$I$2,0)+16,FALSE)</f>
        <v>0.9778514310976405</v>
      </c>
    </row>
    <row r="285" spans="1:7" x14ac:dyDescent="0.45">
      <c r="A285">
        <f t="shared" si="18"/>
        <v>36</v>
      </c>
      <c r="B285">
        <f t="shared" si="19"/>
        <v>2019</v>
      </c>
      <c r="C285" t="str">
        <f t="shared" si="16"/>
        <v>Kazakhstan</v>
      </c>
      <c r="D285">
        <f t="shared" si="17"/>
        <v>2019</v>
      </c>
      <c r="E285">
        <f>VLOOKUP($C285,'Step 2'!$A$3:$I$74,MATCH(Diffs!$D285,'Step 2'!$A$2:$I$2,0),FALSE)</f>
        <v>-2.1999999999999993</v>
      </c>
      <c r="F285">
        <f>VLOOKUP($C285,'Step 2'!$A$3:$Q$74,MATCH(Diffs!$D285,'Step 2'!$A$2:$I$2,0)+8,FALSE)</f>
        <v>9.9999999999999978E-2</v>
      </c>
      <c r="G285">
        <f>VLOOKUP($C285,'Step 2'!$A$3:$Y$74,MATCH(Diffs!$D285,'Step 2'!$A$2:$I$2,0)+16,FALSE)</f>
        <v>2.3027284483267998</v>
      </c>
    </row>
    <row r="286" spans="1:7" x14ac:dyDescent="0.45">
      <c r="A286">
        <f t="shared" si="18"/>
        <v>36</v>
      </c>
      <c r="B286">
        <f t="shared" si="19"/>
        <v>2020</v>
      </c>
      <c r="C286" t="str">
        <f t="shared" si="16"/>
        <v>Kazakhstan</v>
      </c>
      <c r="D286">
        <f t="shared" si="17"/>
        <v>2020</v>
      </c>
      <c r="E286">
        <f>VLOOKUP($C286,'Step 2'!$A$3:$I$74,MATCH(Diffs!$D286,'Step 2'!$A$2:$I$2,0),FALSE)</f>
        <v>1.5999999999999996</v>
      </c>
      <c r="F286">
        <f>VLOOKUP($C286,'Step 2'!$A$3:$Q$74,MATCH(Diffs!$D286,'Step 2'!$A$2:$I$2,0)+8,FALSE)</f>
        <v>9.9999999999999978E-2</v>
      </c>
      <c r="G286">
        <f>VLOOKUP($C286,'Step 2'!$A$3:$Y$74,MATCH(Diffs!$D286,'Step 2'!$A$2:$I$2,0)+16,FALSE)</f>
        <v>2.8088803639729996</v>
      </c>
    </row>
    <row r="287" spans="1:7" x14ac:dyDescent="0.45">
      <c r="A287">
        <f t="shared" si="18"/>
        <v>36</v>
      </c>
      <c r="B287">
        <f t="shared" si="19"/>
        <v>2021</v>
      </c>
      <c r="C287" t="str">
        <f t="shared" si="16"/>
        <v>Kazakhstan</v>
      </c>
      <c r="D287">
        <f t="shared" si="17"/>
        <v>2021</v>
      </c>
      <c r="E287">
        <f>VLOOKUP($C287,'Step 2'!$A$3:$I$74,MATCH(Diffs!$D287,'Step 2'!$A$2:$I$2,0),FALSE)</f>
        <v>-0.80000000000000071</v>
      </c>
      <c r="F287">
        <f>VLOOKUP($C287,'Step 2'!$A$3:$Q$74,MATCH(Diffs!$D287,'Step 2'!$A$2:$I$2,0)+8,FALSE)</f>
        <v>9.9999999999999978E-2</v>
      </c>
      <c r="G287">
        <f>VLOOKUP($C287,'Step 2'!$A$3:$Y$74,MATCH(Diffs!$D287,'Step 2'!$A$2:$I$2,0)+16,FALSE)</f>
        <v>1.1407926057687998</v>
      </c>
    </row>
    <row r="288" spans="1:7" x14ac:dyDescent="0.45">
      <c r="A288">
        <f t="shared" si="18"/>
        <v>36</v>
      </c>
      <c r="B288">
        <f t="shared" si="19"/>
        <v>2022</v>
      </c>
      <c r="C288" t="str">
        <f t="shared" si="16"/>
        <v>Kazakhstan</v>
      </c>
      <c r="D288">
        <f t="shared" si="17"/>
        <v>2022</v>
      </c>
      <c r="E288">
        <f>VLOOKUP($C288,'Step 2'!$A$3:$I$74,MATCH(Diffs!$D288,'Step 2'!$A$2:$I$2,0),FALSE)</f>
        <v>-0.69999999999999929</v>
      </c>
      <c r="F288">
        <f>VLOOKUP($C288,'Step 2'!$A$3:$Q$74,MATCH(Diffs!$D288,'Step 2'!$A$2:$I$2,0)+8,FALSE)</f>
        <v>-9.9999999999999978E-2</v>
      </c>
      <c r="G288">
        <f>VLOOKUP($C288,'Step 2'!$A$3:$Y$74,MATCH(Diffs!$D288,'Step 2'!$A$2:$I$2,0)+16,FALSE)</f>
        <v>2.7723965097711023</v>
      </c>
    </row>
    <row r="289" spans="1:7" x14ac:dyDescent="0.45">
      <c r="A289">
        <f t="shared" si="18"/>
        <v>36</v>
      </c>
      <c r="B289">
        <f t="shared" si="19"/>
        <v>2023</v>
      </c>
      <c r="C289" t="str">
        <f t="shared" si="16"/>
        <v>Kazakhstan</v>
      </c>
      <c r="D289">
        <f t="shared" si="17"/>
        <v>2023</v>
      </c>
      <c r="E289">
        <f>VLOOKUP($C289,'Step 2'!$A$3:$I$74,MATCH(Diffs!$D289,'Step 2'!$A$2:$I$2,0),FALSE)</f>
        <v>-2.5</v>
      </c>
      <c r="F289">
        <f>VLOOKUP($C289,'Step 2'!$A$3:$Q$74,MATCH(Diffs!$D289,'Step 2'!$A$2:$I$2,0)+8,FALSE)</f>
        <v>9.9999999999999978E-2</v>
      </c>
      <c r="G289">
        <f>VLOOKUP($C289,'Step 2'!$A$3:$Y$74,MATCH(Diffs!$D289,'Step 2'!$A$2:$I$2,0)+16,FALSE)</f>
        <v>-1.6187575473814029</v>
      </c>
    </row>
    <row r="290" spans="1:7" x14ac:dyDescent="0.45">
      <c r="A290">
        <f t="shared" si="18"/>
        <v>37</v>
      </c>
      <c r="B290">
        <f t="shared" si="19"/>
        <v>2016</v>
      </c>
      <c r="C290" t="str">
        <f t="shared" si="16"/>
        <v>Latvia</v>
      </c>
      <c r="D290">
        <f t="shared" si="17"/>
        <v>2016</v>
      </c>
      <c r="E290">
        <f>VLOOKUP($C290,'Step 2'!$A$3:$I$74,MATCH(Diffs!$D290,'Step 2'!$A$2:$I$2,0),FALSE)</f>
        <v>1.6000000000000014</v>
      </c>
      <c r="F290">
        <f>VLOOKUP($C290,'Step 2'!$A$3:$Q$74,MATCH(Diffs!$D290,'Step 2'!$A$2:$I$2,0)+8,FALSE)</f>
        <v>-0.10000000000000009</v>
      </c>
      <c r="G290">
        <f>VLOOKUP($C290,'Step 2'!$A$3:$Y$74,MATCH(Diffs!$D290,'Step 2'!$A$2:$I$2,0)+16,FALSE)</f>
        <v>-3.3196922024269</v>
      </c>
    </row>
    <row r="291" spans="1:7" x14ac:dyDescent="0.45">
      <c r="A291">
        <f t="shared" si="18"/>
        <v>37</v>
      </c>
      <c r="B291">
        <f t="shared" si="19"/>
        <v>2017</v>
      </c>
      <c r="C291" t="str">
        <f t="shared" si="16"/>
        <v>Latvia</v>
      </c>
      <c r="D291">
        <f t="shared" si="17"/>
        <v>2017</v>
      </c>
      <c r="E291">
        <f>VLOOKUP($C291,'Step 2'!$A$3:$I$74,MATCH(Diffs!$D291,'Step 2'!$A$2:$I$2,0),FALSE)</f>
        <v>-0.80000000000000071</v>
      </c>
      <c r="F291">
        <f>VLOOKUP($C291,'Step 2'!$A$3:$Q$74,MATCH(Diffs!$D291,'Step 2'!$A$2:$I$2,0)+8,FALSE)</f>
        <v>0.10000000000000009</v>
      </c>
      <c r="G291">
        <f>VLOOKUP($C291,'Step 2'!$A$3:$Y$74,MATCH(Diffs!$D291,'Step 2'!$A$2:$I$2,0)+16,FALSE)</f>
        <v>2.851463748710259E-2</v>
      </c>
    </row>
    <row r="292" spans="1:7" x14ac:dyDescent="0.45">
      <c r="A292">
        <f t="shared" si="18"/>
        <v>37</v>
      </c>
      <c r="B292">
        <f t="shared" si="19"/>
        <v>2018</v>
      </c>
      <c r="C292" t="str">
        <f t="shared" si="16"/>
        <v>Latvia</v>
      </c>
      <c r="D292">
        <f t="shared" si="17"/>
        <v>2018</v>
      </c>
      <c r="E292">
        <f>VLOOKUP($C292,'Step 2'!$A$3:$I$74,MATCH(Diffs!$D292,'Step 2'!$A$2:$I$2,0),FALSE)</f>
        <v>-1.6000000000000014</v>
      </c>
      <c r="F292">
        <f>VLOOKUP($C292,'Step 2'!$A$3:$Q$74,MATCH(Diffs!$D292,'Step 2'!$A$2:$I$2,0)+8,FALSE)</f>
        <v>0</v>
      </c>
      <c r="G292">
        <f>VLOOKUP($C292,'Step 2'!$A$3:$Y$74,MATCH(Diffs!$D292,'Step 2'!$A$2:$I$2,0)+16,FALSE)</f>
        <v>2.2143035116056993</v>
      </c>
    </row>
    <row r="293" spans="1:7" x14ac:dyDescent="0.45">
      <c r="A293">
        <f t="shared" si="18"/>
        <v>37</v>
      </c>
      <c r="B293">
        <f t="shared" si="19"/>
        <v>2019</v>
      </c>
      <c r="C293" t="str">
        <f t="shared" si="16"/>
        <v>Latvia</v>
      </c>
      <c r="D293">
        <f t="shared" si="17"/>
        <v>2019</v>
      </c>
      <c r="E293">
        <f>VLOOKUP($C293,'Step 2'!$A$3:$I$74,MATCH(Diffs!$D293,'Step 2'!$A$2:$I$2,0),FALSE)</f>
        <v>2</v>
      </c>
      <c r="F293">
        <f>VLOOKUP($C293,'Step 2'!$A$3:$Q$74,MATCH(Diffs!$D293,'Step 2'!$A$2:$I$2,0)+8,FALSE)</f>
        <v>0.19999999999999996</v>
      </c>
      <c r="G293">
        <f>VLOOKUP($C293,'Step 2'!$A$3:$Y$74,MATCH(Diffs!$D293,'Step 2'!$A$2:$I$2,0)+16,FALSE)</f>
        <v>0.6196634076572991</v>
      </c>
    </row>
    <row r="294" spans="1:7" x14ac:dyDescent="0.45">
      <c r="A294">
        <f t="shared" si="18"/>
        <v>37</v>
      </c>
      <c r="B294">
        <f t="shared" si="19"/>
        <v>2020</v>
      </c>
      <c r="C294" t="str">
        <f t="shared" si="16"/>
        <v>Latvia</v>
      </c>
      <c r="D294">
        <f t="shared" si="17"/>
        <v>2020</v>
      </c>
      <c r="E294">
        <f>VLOOKUP($C294,'Step 2'!$A$3:$I$74,MATCH(Diffs!$D294,'Step 2'!$A$2:$I$2,0),FALSE)</f>
        <v>0.30000000000000071</v>
      </c>
      <c r="F294">
        <f>VLOOKUP($C294,'Step 2'!$A$3:$Q$74,MATCH(Diffs!$D294,'Step 2'!$A$2:$I$2,0)+8,FALSE)</f>
        <v>0.10000000000000009</v>
      </c>
      <c r="G294">
        <f>VLOOKUP($C294,'Step 2'!$A$3:$Y$74,MATCH(Diffs!$D294,'Step 2'!$A$2:$I$2,0)+16,FALSE)</f>
        <v>0.26297224170799893</v>
      </c>
    </row>
    <row r="295" spans="1:7" x14ac:dyDescent="0.45">
      <c r="A295">
        <f t="shared" si="18"/>
        <v>37</v>
      </c>
      <c r="B295">
        <f t="shared" si="19"/>
        <v>2021</v>
      </c>
      <c r="C295" t="str">
        <f t="shared" si="16"/>
        <v>Latvia</v>
      </c>
      <c r="D295">
        <f t="shared" si="17"/>
        <v>2021</v>
      </c>
      <c r="E295">
        <f>VLOOKUP($C295,'Step 2'!$A$3:$I$74,MATCH(Diffs!$D295,'Step 2'!$A$2:$I$2,0),FALSE)</f>
        <v>-1.1999999999999993</v>
      </c>
      <c r="F295">
        <f>VLOOKUP($C295,'Step 2'!$A$3:$Q$74,MATCH(Diffs!$D295,'Step 2'!$A$2:$I$2,0)+8,FALSE)</f>
        <v>0</v>
      </c>
      <c r="G295">
        <f>VLOOKUP($C295,'Step 2'!$A$3:$Y$74,MATCH(Diffs!$D295,'Step 2'!$A$2:$I$2,0)+16,FALSE)</f>
        <v>-0.4020464467216982</v>
      </c>
    </row>
    <row r="296" spans="1:7" x14ac:dyDescent="0.45">
      <c r="A296">
        <f t="shared" si="18"/>
        <v>37</v>
      </c>
      <c r="B296">
        <f t="shared" si="19"/>
        <v>2022</v>
      </c>
      <c r="C296" t="str">
        <f t="shared" si="16"/>
        <v>Latvia</v>
      </c>
      <c r="D296">
        <f t="shared" si="17"/>
        <v>2022</v>
      </c>
      <c r="E296">
        <f>VLOOKUP($C296,'Step 2'!$A$3:$I$74,MATCH(Diffs!$D296,'Step 2'!$A$2:$I$2,0),FALSE)</f>
        <v>3.5</v>
      </c>
      <c r="F296">
        <f>VLOOKUP($C296,'Step 2'!$A$3:$Q$74,MATCH(Diffs!$D296,'Step 2'!$A$2:$I$2,0)+8,FALSE)</f>
        <v>9.9999999999999867E-2</v>
      </c>
      <c r="G296">
        <f>VLOOKUP($C296,'Step 2'!$A$3:$Y$74,MATCH(Diffs!$D296,'Step 2'!$A$2:$I$2,0)+16,FALSE)</f>
        <v>5.0610933818765993</v>
      </c>
    </row>
    <row r="297" spans="1:7" x14ac:dyDescent="0.45">
      <c r="A297">
        <f t="shared" si="18"/>
        <v>37</v>
      </c>
      <c r="B297">
        <f t="shared" si="19"/>
        <v>2023</v>
      </c>
      <c r="C297" t="str">
        <f t="shared" si="16"/>
        <v>Latvia</v>
      </c>
      <c r="D297">
        <f t="shared" si="17"/>
        <v>2023</v>
      </c>
      <c r="E297">
        <f>VLOOKUP($C297,'Step 2'!$A$3:$I$74,MATCH(Diffs!$D297,'Step 2'!$A$2:$I$2,0),FALSE)</f>
        <v>-0.89999999999999858</v>
      </c>
      <c r="F297">
        <f>VLOOKUP($C297,'Step 2'!$A$3:$Q$74,MATCH(Diffs!$D297,'Step 2'!$A$2:$I$2,0)+8,FALSE)</f>
        <v>0</v>
      </c>
      <c r="G297">
        <f>VLOOKUP($C297,'Step 2'!$A$3:$Y$74,MATCH(Diffs!$D297,'Step 2'!$A$2:$I$2,0)+16,FALSE)</f>
        <v>0.52634117927290092</v>
      </c>
    </row>
    <row r="298" spans="1:7" x14ac:dyDescent="0.45">
      <c r="A298">
        <f t="shared" si="18"/>
        <v>38</v>
      </c>
      <c r="B298">
        <f t="shared" si="19"/>
        <v>2016</v>
      </c>
      <c r="C298" t="str">
        <f t="shared" si="16"/>
        <v>Lithuania</v>
      </c>
      <c r="D298">
        <f t="shared" si="17"/>
        <v>2016</v>
      </c>
      <c r="E298">
        <f>VLOOKUP($C298,'Step 2'!$A$3:$I$74,MATCH(Diffs!$D298,'Step 2'!$A$2:$I$2,0),FALSE)</f>
        <v>0.90000000000000213</v>
      </c>
      <c r="F298">
        <f>VLOOKUP($C298,'Step 2'!$A$3:$Q$74,MATCH(Diffs!$D298,'Step 2'!$A$2:$I$2,0)+8,FALSE)</f>
        <v>0</v>
      </c>
      <c r="G298">
        <f>VLOOKUP($C298,'Step 2'!$A$3:$Y$74,MATCH(Diffs!$D298,'Step 2'!$A$2:$I$2,0)+16,FALSE)</f>
        <v>1.8304026740572006</v>
      </c>
    </row>
    <row r="299" spans="1:7" x14ac:dyDescent="0.45">
      <c r="A299">
        <f t="shared" si="18"/>
        <v>38</v>
      </c>
      <c r="B299">
        <f t="shared" si="19"/>
        <v>2017</v>
      </c>
      <c r="C299" t="str">
        <f t="shared" si="16"/>
        <v>Lithuania</v>
      </c>
      <c r="D299">
        <f t="shared" si="17"/>
        <v>2017</v>
      </c>
      <c r="E299">
        <f>VLOOKUP($C299,'Step 2'!$A$3:$I$74,MATCH(Diffs!$D299,'Step 2'!$A$2:$I$2,0),FALSE)</f>
        <v>2</v>
      </c>
      <c r="F299">
        <f>VLOOKUP($C299,'Step 2'!$A$3:$Q$74,MATCH(Diffs!$D299,'Step 2'!$A$2:$I$2,0)+8,FALSE)</f>
        <v>-9.9999999999999867E-2</v>
      </c>
      <c r="G299">
        <f>VLOOKUP($C299,'Step 2'!$A$3:$Y$74,MATCH(Diffs!$D299,'Step 2'!$A$2:$I$2,0)+16,FALSE)</f>
        <v>2.3848837306755968</v>
      </c>
    </row>
    <row r="300" spans="1:7" x14ac:dyDescent="0.45">
      <c r="A300">
        <f t="shared" si="18"/>
        <v>38</v>
      </c>
      <c r="B300">
        <f t="shared" si="19"/>
        <v>2018</v>
      </c>
      <c r="C300" t="str">
        <f t="shared" si="16"/>
        <v>Lithuania</v>
      </c>
      <c r="D300">
        <f t="shared" si="17"/>
        <v>2018</v>
      </c>
      <c r="E300">
        <f>VLOOKUP($C300,'Step 2'!$A$3:$I$74,MATCH(Diffs!$D300,'Step 2'!$A$2:$I$2,0),FALSE)</f>
        <v>-0.40000000000000213</v>
      </c>
      <c r="F300">
        <f>VLOOKUP($C300,'Step 2'!$A$3:$Q$74,MATCH(Diffs!$D300,'Step 2'!$A$2:$I$2,0)+8,FALSE)</f>
        <v>0.19999999999999996</v>
      </c>
      <c r="G300">
        <f>VLOOKUP($C300,'Step 2'!$A$3:$Y$74,MATCH(Diffs!$D300,'Step 2'!$A$2:$I$2,0)+16,FALSE)</f>
        <v>-1.3108899209968996</v>
      </c>
    </row>
    <row r="301" spans="1:7" x14ac:dyDescent="0.45">
      <c r="A301">
        <f t="shared" si="18"/>
        <v>38</v>
      </c>
      <c r="B301">
        <f t="shared" si="19"/>
        <v>2019</v>
      </c>
      <c r="C301" t="str">
        <f t="shared" si="16"/>
        <v>Lithuania</v>
      </c>
      <c r="D301">
        <f t="shared" si="17"/>
        <v>2019</v>
      </c>
      <c r="E301">
        <f>VLOOKUP($C301,'Step 2'!$A$3:$I$74,MATCH(Diffs!$D301,'Step 2'!$A$2:$I$2,0),FALSE)</f>
        <v>-1.3000000000000007</v>
      </c>
      <c r="F301">
        <f>VLOOKUP($C301,'Step 2'!$A$3:$Q$74,MATCH(Diffs!$D301,'Step 2'!$A$2:$I$2,0)+8,FALSE)</f>
        <v>0.19999999999999996</v>
      </c>
      <c r="G301">
        <f>VLOOKUP($C301,'Step 2'!$A$3:$Y$74,MATCH(Diffs!$D301,'Step 2'!$A$2:$I$2,0)+16,FALSE)</f>
        <v>-7.426540756747098</v>
      </c>
    </row>
    <row r="302" spans="1:7" x14ac:dyDescent="0.45">
      <c r="A302">
        <f t="shared" si="18"/>
        <v>38</v>
      </c>
      <c r="B302">
        <f t="shared" si="19"/>
        <v>2020</v>
      </c>
      <c r="C302" t="str">
        <f t="shared" si="16"/>
        <v>Lithuania</v>
      </c>
      <c r="D302">
        <f t="shared" si="17"/>
        <v>2020</v>
      </c>
      <c r="E302">
        <f>VLOOKUP($C302,'Step 2'!$A$3:$I$74,MATCH(Diffs!$D302,'Step 2'!$A$2:$I$2,0),FALSE)</f>
        <v>0.5</v>
      </c>
      <c r="F302">
        <f>VLOOKUP($C302,'Step 2'!$A$3:$Q$74,MATCH(Diffs!$D302,'Step 2'!$A$2:$I$2,0)+8,FALSE)</f>
        <v>0</v>
      </c>
      <c r="G302">
        <f>VLOOKUP($C302,'Step 2'!$A$3:$Y$74,MATCH(Diffs!$D302,'Step 2'!$A$2:$I$2,0)+16,FALSE)</f>
        <v>-1.2949564451166999</v>
      </c>
    </row>
    <row r="303" spans="1:7" x14ac:dyDescent="0.45">
      <c r="A303">
        <f t="shared" si="18"/>
        <v>38</v>
      </c>
      <c r="B303">
        <f t="shared" si="19"/>
        <v>2021</v>
      </c>
      <c r="C303" t="str">
        <f t="shared" si="16"/>
        <v>Lithuania</v>
      </c>
      <c r="D303">
        <f t="shared" si="17"/>
        <v>2021</v>
      </c>
      <c r="E303">
        <f>VLOOKUP($C303,'Step 2'!$A$3:$I$74,MATCH(Diffs!$D303,'Step 2'!$A$2:$I$2,0),FALSE)</f>
        <v>2.6000000000000014</v>
      </c>
      <c r="F303">
        <f>VLOOKUP($C303,'Step 2'!$A$3:$Q$74,MATCH(Diffs!$D303,'Step 2'!$A$2:$I$2,0)+8,FALSE)</f>
        <v>-0.10000000000000009</v>
      </c>
      <c r="G303">
        <f>VLOOKUP($C303,'Step 2'!$A$3:$Y$74,MATCH(Diffs!$D303,'Step 2'!$A$2:$I$2,0)+16,FALSE)</f>
        <v>-0.74940270680070142</v>
      </c>
    </row>
    <row r="304" spans="1:7" x14ac:dyDescent="0.45">
      <c r="A304">
        <f>A296+1</f>
        <v>38</v>
      </c>
      <c r="B304">
        <f>B296</f>
        <v>2022</v>
      </c>
      <c r="C304" t="str">
        <f t="shared" si="16"/>
        <v>Lithuania</v>
      </c>
      <c r="D304">
        <f t="shared" si="17"/>
        <v>2022</v>
      </c>
      <c r="E304">
        <f>VLOOKUP($C304,'Step 2'!$A$3:$I$74,MATCH(Diffs!$D304,'Step 2'!$A$2:$I$2,0),FALSE)</f>
        <v>0.10000000000000142</v>
      </c>
      <c r="F304">
        <f>VLOOKUP($C304,'Step 2'!$A$3:$Q$74,MATCH(Diffs!$D304,'Step 2'!$A$2:$I$2,0)+8,FALSE)</f>
        <v>0.10000000000000009</v>
      </c>
      <c r="G304">
        <f>VLOOKUP($C304,'Step 2'!$A$3:$Y$74,MATCH(Diffs!$D304,'Step 2'!$A$2:$I$2,0)+16,FALSE)</f>
        <v>-2.5516397854975992</v>
      </c>
    </row>
    <row r="305" spans="1:7" x14ac:dyDescent="0.45">
      <c r="A305">
        <f t="shared" ref="A305:A368" si="20">A297+1</f>
        <v>38</v>
      </c>
      <c r="B305">
        <f t="shared" ref="B305:B368" si="21">B297</f>
        <v>2023</v>
      </c>
      <c r="C305" t="str">
        <f t="shared" si="16"/>
        <v>Lithuania</v>
      </c>
      <c r="D305">
        <f t="shared" si="17"/>
        <v>2023</v>
      </c>
      <c r="E305">
        <f>VLOOKUP($C305,'Step 2'!$A$3:$I$74,MATCH(Diffs!$D305,'Step 2'!$A$2:$I$2,0),FALSE)</f>
        <v>-1.8000000000000007</v>
      </c>
      <c r="F305">
        <f>VLOOKUP($C305,'Step 2'!$A$3:$Q$74,MATCH(Diffs!$D305,'Step 2'!$A$2:$I$2,0)+8,FALSE)</f>
        <v>-0.30000000000000004</v>
      </c>
      <c r="G305">
        <f>VLOOKUP($C305,'Step 2'!$A$3:$Y$74,MATCH(Diffs!$D305,'Step 2'!$A$2:$I$2,0)+16,FALSE)</f>
        <v>-0.5210582408468003</v>
      </c>
    </row>
    <row r="306" spans="1:7" x14ac:dyDescent="0.45">
      <c r="A306">
        <f t="shared" si="20"/>
        <v>39</v>
      </c>
      <c r="B306">
        <f t="shared" si="21"/>
        <v>2016</v>
      </c>
      <c r="C306" t="str">
        <f t="shared" si="16"/>
        <v>Luxembourg</v>
      </c>
      <c r="D306">
        <f t="shared" si="17"/>
        <v>2016</v>
      </c>
      <c r="E306">
        <f>VLOOKUP($C306,'Step 2'!$A$3:$I$74,MATCH(Diffs!$D306,'Step 2'!$A$2:$I$2,0),FALSE)</f>
        <v>3.8999999999999986</v>
      </c>
      <c r="F306">
        <f>VLOOKUP($C306,'Step 2'!$A$3:$Q$74,MATCH(Diffs!$D306,'Step 2'!$A$2:$I$2,0)+8,FALSE)</f>
        <v>0</v>
      </c>
      <c r="G306">
        <f>VLOOKUP($C306,'Step 2'!$A$3:$Y$74,MATCH(Diffs!$D306,'Step 2'!$A$2:$I$2,0)+16,FALSE)</f>
        <v>-2.0104916379467994</v>
      </c>
    </row>
    <row r="307" spans="1:7" x14ac:dyDescent="0.45">
      <c r="A307">
        <f t="shared" si="20"/>
        <v>39</v>
      </c>
      <c r="B307">
        <f t="shared" si="21"/>
        <v>2017</v>
      </c>
      <c r="C307" t="str">
        <f t="shared" si="16"/>
        <v>Luxembourg</v>
      </c>
      <c r="D307">
        <f t="shared" si="17"/>
        <v>2017</v>
      </c>
      <c r="E307">
        <f>VLOOKUP($C307,'Step 2'!$A$3:$I$74,MATCH(Diffs!$D307,'Step 2'!$A$2:$I$2,0),FALSE)</f>
        <v>2.3999999999999986</v>
      </c>
      <c r="F307">
        <f>VLOOKUP($C307,'Step 2'!$A$3:$Q$74,MATCH(Diffs!$D307,'Step 2'!$A$2:$I$2,0)+8,FALSE)</f>
        <v>-0.7</v>
      </c>
      <c r="G307">
        <f>VLOOKUP($C307,'Step 2'!$A$3:$Y$74,MATCH(Diffs!$D307,'Step 2'!$A$2:$I$2,0)+16,FALSE)</f>
        <v>2.653848882909049E-2</v>
      </c>
    </row>
    <row r="308" spans="1:7" x14ac:dyDescent="0.45">
      <c r="A308">
        <f t="shared" si="20"/>
        <v>39</v>
      </c>
      <c r="B308">
        <f t="shared" si="21"/>
        <v>2018</v>
      </c>
      <c r="C308" t="str">
        <f t="shared" si="16"/>
        <v>Luxembourg</v>
      </c>
      <c r="D308">
        <f t="shared" si="17"/>
        <v>2018</v>
      </c>
      <c r="E308">
        <f>VLOOKUP($C308,'Step 2'!$A$3:$I$74,MATCH(Diffs!$D308,'Step 2'!$A$2:$I$2,0),FALSE)</f>
        <v>0</v>
      </c>
      <c r="F308">
        <f>VLOOKUP($C308,'Step 2'!$A$3:$Q$74,MATCH(Diffs!$D308,'Step 2'!$A$2:$I$2,0)+8,FALSE)</f>
        <v>0.30000000000000004</v>
      </c>
      <c r="G308">
        <f>VLOOKUP($C308,'Step 2'!$A$3:$Y$74,MATCH(Diffs!$D308,'Step 2'!$A$2:$I$2,0)+16,FALSE)</f>
        <v>0.28716110407826001</v>
      </c>
    </row>
    <row r="309" spans="1:7" x14ac:dyDescent="0.45">
      <c r="A309">
        <f t="shared" si="20"/>
        <v>39</v>
      </c>
      <c r="B309">
        <f t="shared" si="21"/>
        <v>2019</v>
      </c>
      <c r="C309" t="str">
        <f t="shared" si="16"/>
        <v>Luxembourg</v>
      </c>
      <c r="D309">
        <f t="shared" si="17"/>
        <v>2019</v>
      </c>
      <c r="E309">
        <f>VLOOKUP($C309,'Step 2'!$A$3:$I$74,MATCH(Diffs!$D309,'Step 2'!$A$2:$I$2,0),FALSE)</f>
        <v>-0.29999999999999716</v>
      </c>
      <c r="F309">
        <f>VLOOKUP($C309,'Step 2'!$A$3:$Q$74,MATCH(Diffs!$D309,'Step 2'!$A$2:$I$2,0)+8,FALSE)</f>
        <v>-0.10000000000000009</v>
      </c>
      <c r="G309">
        <f>VLOOKUP($C309,'Step 2'!$A$3:$Y$74,MATCH(Diffs!$D309,'Step 2'!$A$2:$I$2,0)+16,FALSE)</f>
        <v>6.0802689501819884E-2</v>
      </c>
    </row>
    <row r="310" spans="1:7" x14ac:dyDescent="0.45">
      <c r="A310">
        <f t="shared" si="20"/>
        <v>39</v>
      </c>
      <c r="B310">
        <f t="shared" si="21"/>
        <v>2020</v>
      </c>
      <c r="C310" t="str">
        <f t="shared" si="16"/>
        <v>Luxembourg</v>
      </c>
      <c r="D310">
        <f t="shared" si="17"/>
        <v>2020</v>
      </c>
      <c r="E310">
        <f>VLOOKUP($C310,'Step 2'!$A$3:$I$74,MATCH(Diffs!$D310,'Step 2'!$A$2:$I$2,0),FALSE)</f>
        <v>3.2999999999999972</v>
      </c>
      <c r="F310">
        <f>VLOOKUP($C310,'Step 2'!$A$3:$Q$74,MATCH(Diffs!$D310,'Step 2'!$A$2:$I$2,0)+8,FALSE)</f>
        <v>0</v>
      </c>
      <c r="G310">
        <f>VLOOKUP($C310,'Step 2'!$A$3:$Y$74,MATCH(Diffs!$D310,'Step 2'!$A$2:$I$2,0)+16,FALSE)</f>
        <v>1.5899025940299092</v>
      </c>
    </row>
    <row r="311" spans="1:7" x14ac:dyDescent="0.45">
      <c r="A311">
        <f t="shared" si="20"/>
        <v>39</v>
      </c>
      <c r="B311">
        <f t="shared" si="21"/>
        <v>2021</v>
      </c>
      <c r="C311" t="str">
        <f t="shared" si="16"/>
        <v>Luxembourg</v>
      </c>
      <c r="D311">
        <f t="shared" si="17"/>
        <v>2021</v>
      </c>
      <c r="E311">
        <f>VLOOKUP($C311,'Step 2'!$A$3:$I$74,MATCH(Diffs!$D311,'Step 2'!$A$2:$I$2,0),FALSE)</f>
        <v>1.7000000000000028</v>
      </c>
      <c r="F311">
        <f>VLOOKUP($C311,'Step 2'!$A$3:$Q$74,MATCH(Diffs!$D311,'Step 2'!$A$2:$I$2,0)+8,FALSE)</f>
        <v>0</v>
      </c>
      <c r="G311">
        <f>VLOOKUP($C311,'Step 2'!$A$3:$Y$74,MATCH(Diffs!$D311,'Step 2'!$A$2:$I$2,0)+16,FALSE)</f>
        <v>4.5187699819850007</v>
      </c>
    </row>
    <row r="312" spans="1:7" x14ac:dyDescent="0.45">
      <c r="A312">
        <f t="shared" si="20"/>
        <v>39</v>
      </c>
      <c r="B312">
        <f t="shared" si="21"/>
        <v>2022</v>
      </c>
      <c r="C312" t="str">
        <f t="shared" si="16"/>
        <v>Luxembourg</v>
      </c>
      <c r="D312">
        <f t="shared" si="17"/>
        <v>2022</v>
      </c>
      <c r="E312">
        <f>VLOOKUP($C312,'Step 2'!$A$3:$I$74,MATCH(Diffs!$D312,'Step 2'!$A$2:$I$2,0),FALSE)</f>
        <v>3.1000000000000014</v>
      </c>
      <c r="F312">
        <f>VLOOKUP($C312,'Step 2'!$A$3:$Q$74,MATCH(Diffs!$D312,'Step 2'!$A$2:$I$2,0)+8,FALSE)</f>
        <v>-0.19999999999999996</v>
      </c>
      <c r="G312">
        <f>VLOOKUP($C312,'Step 2'!$A$3:$Y$74,MATCH(Diffs!$D312,'Step 2'!$A$2:$I$2,0)+16,FALSE)</f>
        <v>1.9587356236944995</v>
      </c>
    </row>
    <row r="313" spans="1:7" x14ac:dyDescent="0.45">
      <c r="A313">
        <f t="shared" si="20"/>
        <v>39</v>
      </c>
      <c r="B313">
        <f t="shared" si="21"/>
        <v>2023</v>
      </c>
      <c r="C313" t="str">
        <f t="shared" si="16"/>
        <v>Luxembourg</v>
      </c>
      <c r="D313">
        <f t="shared" si="17"/>
        <v>2023</v>
      </c>
      <c r="E313">
        <f>VLOOKUP($C313,'Step 2'!$A$3:$I$74,MATCH(Diffs!$D313,'Step 2'!$A$2:$I$2,0),FALSE)</f>
        <v>0.29999999999999716</v>
      </c>
      <c r="F313">
        <f>VLOOKUP($C313,'Step 2'!$A$3:$Q$74,MATCH(Diffs!$D313,'Step 2'!$A$2:$I$2,0)+8,FALSE)</f>
        <v>0.19999999999999996</v>
      </c>
      <c r="G313">
        <f>VLOOKUP($C313,'Step 2'!$A$3:$Y$74,MATCH(Diffs!$D313,'Step 2'!$A$2:$I$2,0)+16,FALSE)</f>
        <v>-0.20105365386969964</v>
      </c>
    </row>
    <row r="314" spans="1:7" x14ac:dyDescent="0.45">
      <c r="A314">
        <f t="shared" si="20"/>
        <v>40</v>
      </c>
      <c r="B314">
        <f t="shared" si="21"/>
        <v>2016</v>
      </c>
      <c r="C314" t="str">
        <f t="shared" si="16"/>
        <v>Malaysia</v>
      </c>
      <c r="D314">
        <f t="shared" si="17"/>
        <v>2016</v>
      </c>
      <c r="E314">
        <f>VLOOKUP($C314,'Step 2'!$A$3:$I$74,MATCH(Diffs!$D314,'Step 2'!$A$2:$I$2,0),FALSE)</f>
        <v>-1</v>
      </c>
      <c r="F314">
        <f>VLOOKUP($C314,'Step 2'!$A$3:$Q$74,MATCH(Diffs!$D314,'Step 2'!$A$2:$I$2,0)+8,FALSE)</f>
        <v>-0.10000000000000009</v>
      </c>
      <c r="G314">
        <f>VLOOKUP($C314,'Step 2'!$A$3:$Y$74,MATCH(Diffs!$D314,'Step 2'!$A$2:$I$2,0)+16,FALSE)</f>
        <v>0</v>
      </c>
    </row>
    <row r="315" spans="1:7" x14ac:dyDescent="0.45">
      <c r="A315">
        <f t="shared" si="20"/>
        <v>40</v>
      </c>
      <c r="B315">
        <f t="shared" si="21"/>
        <v>2017</v>
      </c>
      <c r="C315" t="str">
        <f t="shared" si="16"/>
        <v>Malaysia</v>
      </c>
      <c r="D315">
        <f t="shared" si="17"/>
        <v>2017</v>
      </c>
      <c r="E315">
        <f>VLOOKUP($C315,'Step 2'!$A$3:$I$74,MATCH(Diffs!$D315,'Step 2'!$A$2:$I$2,0),FALSE)</f>
        <v>0.20000000000000284</v>
      </c>
      <c r="F315">
        <f>VLOOKUP($C315,'Step 2'!$A$3:$Q$74,MATCH(Diffs!$D315,'Step 2'!$A$2:$I$2,0)+8,FALSE)</f>
        <v>0</v>
      </c>
      <c r="G315">
        <f>VLOOKUP($C315,'Step 2'!$A$3:$Y$74,MATCH(Diffs!$D315,'Step 2'!$A$2:$I$2,0)+16,FALSE)</f>
        <v>0</v>
      </c>
    </row>
    <row r="316" spans="1:7" x14ac:dyDescent="0.45">
      <c r="A316">
        <f t="shared" si="20"/>
        <v>40</v>
      </c>
      <c r="B316">
        <f t="shared" si="21"/>
        <v>2018</v>
      </c>
      <c r="C316" t="str">
        <f t="shared" si="16"/>
        <v>Malaysia</v>
      </c>
      <c r="D316">
        <f t="shared" si="17"/>
        <v>2018</v>
      </c>
      <c r="E316">
        <f>VLOOKUP($C316,'Step 2'!$A$3:$I$74,MATCH(Diffs!$D316,'Step 2'!$A$2:$I$2,0),FALSE)</f>
        <v>2.0999999999999979</v>
      </c>
      <c r="F316">
        <f>VLOOKUP($C316,'Step 2'!$A$3:$Q$74,MATCH(Diffs!$D316,'Step 2'!$A$2:$I$2,0)+8,FALSE)</f>
        <v>0</v>
      </c>
      <c r="G316">
        <f>VLOOKUP($C316,'Step 2'!$A$3:$Y$74,MATCH(Diffs!$D316,'Step 2'!$A$2:$I$2,0)+16,FALSE)</f>
        <v>0</v>
      </c>
    </row>
    <row r="317" spans="1:7" x14ac:dyDescent="0.45">
      <c r="A317">
        <f t="shared" si="20"/>
        <v>40</v>
      </c>
      <c r="B317">
        <f t="shared" si="21"/>
        <v>2019</v>
      </c>
      <c r="C317" t="str">
        <f t="shared" si="16"/>
        <v>Malaysia</v>
      </c>
      <c r="D317">
        <f t="shared" si="17"/>
        <v>2019</v>
      </c>
      <c r="E317">
        <f>VLOOKUP($C317,'Step 2'!$A$3:$I$74,MATCH(Diffs!$D317,'Step 2'!$A$2:$I$2,0),FALSE)</f>
        <v>-0.59999999999999787</v>
      </c>
      <c r="F317">
        <f>VLOOKUP($C317,'Step 2'!$A$3:$Q$74,MATCH(Diffs!$D317,'Step 2'!$A$2:$I$2,0)+8,FALSE)</f>
        <v>-9.9999999999999867E-2</v>
      </c>
      <c r="G317">
        <f>VLOOKUP($C317,'Step 2'!$A$3:$Y$74,MATCH(Diffs!$D317,'Step 2'!$A$2:$I$2,0)+16,FALSE)</f>
        <v>0</v>
      </c>
    </row>
    <row r="318" spans="1:7" x14ac:dyDescent="0.45">
      <c r="A318">
        <f t="shared" si="20"/>
        <v>40</v>
      </c>
      <c r="B318">
        <f t="shared" si="21"/>
        <v>2020</v>
      </c>
      <c r="C318" t="str">
        <f t="shared" si="16"/>
        <v>Malaysia</v>
      </c>
      <c r="D318">
        <f t="shared" si="17"/>
        <v>2020</v>
      </c>
      <c r="E318">
        <f>VLOOKUP($C318,'Step 2'!$A$3:$I$74,MATCH(Diffs!$D318,'Step 2'!$A$2:$I$2,0),FALSE)</f>
        <v>1.1999999999999993</v>
      </c>
      <c r="F318">
        <f>VLOOKUP($C318,'Step 2'!$A$3:$Q$74,MATCH(Diffs!$D318,'Step 2'!$A$2:$I$2,0)+8,FALSE)</f>
        <v>0</v>
      </c>
      <c r="G318">
        <f>VLOOKUP($C318,'Step 2'!$A$3:$Y$74,MATCH(Diffs!$D318,'Step 2'!$A$2:$I$2,0)+16,FALSE)</f>
        <v>0</v>
      </c>
    </row>
    <row r="319" spans="1:7" x14ac:dyDescent="0.45">
      <c r="A319">
        <f t="shared" si="20"/>
        <v>40</v>
      </c>
      <c r="B319">
        <f t="shared" si="21"/>
        <v>2021</v>
      </c>
      <c r="C319" t="str">
        <f t="shared" si="16"/>
        <v>Malaysia</v>
      </c>
      <c r="D319">
        <f t="shared" si="17"/>
        <v>2021</v>
      </c>
      <c r="E319">
        <f>VLOOKUP($C319,'Step 2'!$A$3:$I$74,MATCH(Diffs!$D319,'Step 2'!$A$2:$I$2,0),FALSE)</f>
        <v>0.59999999999999787</v>
      </c>
      <c r="F319">
        <f>VLOOKUP($C319,'Step 2'!$A$3:$Q$74,MATCH(Diffs!$D319,'Step 2'!$A$2:$I$2,0)+8,FALSE)</f>
        <v>0</v>
      </c>
      <c r="G319">
        <f>VLOOKUP($C319,'Step 2'!$A$3:$Y$74,MATCH(Diffs!$D319,'Step 2'!$A$2:$I$2,0)+16,FALSE)</f>
        <v>0</v>
      </c>
    </row>
    <row r="320" spans="1:7" x14ac:dyDescent="0.45">
      <c r="A320">
        <f t="shared" si="20"/>
        <v>40</v>
      </c>
      <c r="B320">
        <f t="shared" si="21"/>
        <v>2022</v>
      </c>
      <c r="C320" t="str">
        <f t="shared" si="16"/>
        <v>Malaysia</v>
      </c>
      <c r="D320">
        <f t="shared" si="17"/>
        <v>2022</v>
      </c>
      <c r="E320">
        <f>VLOOKUP($C320,'Step 2'!$A$3:$I$74,MATCH(Diffs!$D320,'Step 2'!$A$2:$I$2,0),FALSE)</f>
        <v>-0.79999999999999716</v>
      </c>
      <c r="F320">
        <f>VLOOKUP($C320,'Step 2'!$A$3:$Q$74,MATCH(Diffs!$D320,'Step 2'!$A$2:$I$2,0)+8,FALSE)</f>
        <v>9.9999999999999867E-2</v>
      </c>
      <c r="G320">
        <f>VLOOKUP($C320,'Step 2'!$A$3:$Y$74,MATCH(Diffs!$D320,'Step 2'!$A$2:$I$2,0)+16,FALSE)</f>
        <v>36.998217905505498</v>
      </c>
    </row>
    <row r="321" spans="1:7" x14ac:dyDescent="0.45">
      <c r="A321">
        <f t="shared" si="20"/>
        <v>40</v>
      </c>
      <c r="B321">
        <f t="shared" si="21"/>
        <v>2023</v>
      </c>
      <c r="C321" t="str">
        <f t="shared" si="16"/>
        <v>Malaysia</v>
      </c>
      <c r="D321">
        <f t="shared" si="17"/>
        <v>2023</v>
      </c>
      <c r="E321">
        <f>VLOOKUP($C321,'Step 2'!$A$3:$I$74,MATCH(Diffs!$D321,'Step 2'!$A$2:$I$2,0),FALSE)</f>
        <v>-4.2000000000000028</v>
      </c>
      <c r="F321">
        <f>VLOOKUP($C321,'Step 2'!$A$3:$Q$74,MATCH(Diffs!$D321,'Step 2'!$A$2:$I$2,0)+8,FALSE)</f>
        <v>0.30000000000000004</v>
      </c>
      <c r="G321">
        <f>VLOOKUP($C321,'Step 2'!$A$3:$Y$74,MATCH(Diffs!$D321,'Step 2'!$A$2:$I$2,0)+16,FALSE)</f>
        <v>0.75646242385909801</v>
      </c>
    </row>
    <row r="322" spans="1:7" x14ac:dyDescent="0.45">
      <c r="A322">
        <f t="shared" si="20"/>
        <v>41</v>
      </c>
      <c r="B322">
        <f t="shared" si="21"/>
        <v>2016</v>
      </c>
      <c r="C322" t="str">
        <f t="shared" si="16"/>
        <v>Malta</v>
      </c>
      <c r="D322">
        <f t="shared" si="17"/>
        <v>2016</v>
      </c>
      <c r="E322">
        <f>VLOOKUP($C322,'Step 2'!$A$3:$I$74,MATCH(Diffs!$D322,'Step 2'!$A$2:$I$2,0),FALSE)</f>
        <v>-1.8000000000000007</v>
      </c>
      <c r="F322">
        <f>VLOOKUP($C322,'Step 2'!$A$3:$Q$74,MATCH(Diffs!$D322,'Step 2'!$A$2:$I$2,0)+8,FALSE)</f>
        <v>0</v>
      </c>
      <c r="G322">
        <f>VLOOKUP($C322,'Step 2'!$A$3:$Y$74,MATCH(Diffs!$D322,'Step 2'!$A$2:$I$2,0)+16,FALSE)</f>
        <v>-1.574285046159698</v>
      </c>
    </row>
    <row r="323" spans="1:7" x14ac:dyDescent="0.45">
      <c r="A323">
        <f t="shared" si="20"/>
        <v>41</v>
      </c>
      <c r="B323">
        <f t="shared" si="21"/>
        <v>2017</v>
      </c>
      <c r="C323" t="str">
        <f t="shared" ref="C323:C386" si="22">VLOOKUP(A323,$M$4:$N$75,2,FALSE)</f>
        <v>Malta</v>
      </c>
      <c r="D323">
        <f t="shared" ref="D323:D386" si="23">B323</f>
        <v>2017</v>
      </c>
      <c r="E323">
        <f>VLOOKUP($C323,'Step 2'!$A$3:$I$74,MATCH(Diffs!$D323,'Step 2'!$A$2:$I$2,0),FALSE)</f>
        <v>-1.8999999999999986</v>
      </c>
      <c r="F323">
        <f>VLOOKUP($C323,'Step 2'!$A$3:$Q$74,MATCH(Diffs!$D323,'Step 2'!$A$2:$I$2,0)+8,FALSE)</f>
        <v>-9.9999999999999867E-2</v>
      </c>
      <c r="G323">
        <f>VLOOKUP($C323,'Step 2'!$A$3:$Y$74,MATCH(Diffs!$D323,'Step 2'!$A$2:$I$2,0)+16,FALSE)</f>
        <v>-1.7756344927820003</v>
      </c>
    </row>
    <row r="324" spans="1:7" x14ac:dyDescent="0.45">
      <c r="A324">
        <f t="shared" si="20"/>
        <v>41</v>
      </c>
      <c r="B324">
        <f t="shared" si="21"/>
        <v>2018</v>
      </c>
      <c r="C324" t="str">
        <f t="shared" si="22"/>
        <v>Malta</v>
      </c>
      <c r="D324">
        <f t="shared" si="23"/>
        <v>2018</v>
      </c>
      <c r="E324">
        <f>VLOOKUP($C324,'Step 2'!$A$3:$I$74,MATCH(Diffs!$D324,'Step 2'!$A$2:$I$2,0),FALSE)</f>
        <v>0.19999999999999929</v>
      </c>
      <c r="F324">
        <f>VLOOKUP($C324,'Step 2'!$A$3:$Q$74,MATCH(Diffs!$D324,'Step 2'!$A$2:$I$2,0)+8,FALSE)</f>
        <v>-0.10000000000000009</v>
      </c>
      <c r="G324">
        <f>VLOOKUP($C324,'Step 2'!$A$3:$Y$74,MATCH(Diffs!$D324,'Step 2'!$A$2:$I$2,0)+16,FALSE)</f>
        <v>1.3684550121393002</v>
      </c>
    </row>
    <row r="325" spans="1:7" x14ac:dyDescent="0.45">
      <c r="A325">
        <f t="shared" si="20"/>
        <v>41</v>
      </c>
      <c r="B325">
        <f t="shared" si="21"/>
        <v>2019</v>
      </c>
      <c r="C325" t="str">
        <f t="shared" si="22"/>
        <v>Malta</v>
      </c>
      <c r="D325">
        <f t="shared" si="23"/>
        <v>2019</v>
      </c>
      <c r="E325">
        <f>VLOOKUP($C325,'Step 2'!$A$3:$I$74,MATCH(Diffs!$D325,'Step 2'!$A$2:$I$2,0),FALSE)</f>
        <v>0.10000000000000142</v>
      </c>
      <c r="F325">
        <f>VLOOKUP($C325,'Step 2'!$A$3:$Q$74,MATCH(Diffs!$D325,'Step 2'!$A$2:$I$2,0)+8,FALSE)</f>
        <v>-0.19999999999999996</v>
      </c>
      <c r="G325">
        <f>VLOOKUP($C325,'Step 2'!$A$3:$Y$74,MATCH(Diffs!$D325,'Step 2'!$A$2:$I$2,0)+16,FALSE)</f>
        <v>0.13818144824379885</v>
      </c>
    </row>
    <row r="326" spans="1:7" x14ac:dyDescent="0.45">
      <c r="A326">
        <f t="shared" si="20"/>
        <v>41</v>
      </c>
      <c r="B326">
        <f t="shared" si="21"/>
        <v>2020</v>
      </c>
      <c r="C326" t="str">
        <f t="shared" si="22"/>
        <v>Malta</v>
      </c>
      <c r="D326">
        <f t="shared" si="23"/>
        <v>2020</v>
      </c>
      <c r="E326">
        <f>VLOOKUP($C326,'Step 2'!$A$3:$I$74,MATCH(Diffs!$D326,'Step 2'!$A$2:$I$2,0),FALSE)</f>
        <v>0.30000000000000071</v>
      </c>
      <c r="F326">
        <f>VLOOKUP($C326,'Step 2'!$A$3:$Q$74,MATCH(Diffs!$D326,'Step 2'!$A$2:$I$2,0)+8,FALSE)</f>
        <v>-0.19999999999999996</v>
      </c>
      <c r="G326">
        <f>VLOOKUP($C326,'Step 2'!$A$3:$Y$74,MATCH(Diffs!$D326,'Step 2'!$A$2:$I$2,0)+16,FALSE)</f>
        <v>2.4893172191977015</v>
      </c>
    </row>
    <row r="327" spans="1:7" x14ac:dyDescent="0.45">
      <c r="A327">
        <f t="shared" si="20"/>
        <v>41</v>
      </c>
      <c r="B327">
        <f t="shared" si="21"/>
        <v>2021</v>
      </c>
      <c r="C327" t="str">
        <f t="shared" si="22"/>
        <v>Malta</v>
      </c>
      <c r="D327">
        <f t="shared" si="23"/>
        <v>2021</v>
      </c>
      <c r="E327">
        <f>VLOOKUP($C327,'Step 2'!$A$3:$I$74,MATCH(Diffs!$D327,'Step 2'!$A$2:$I$2,0),FALSE)</f>
        <v>0.79999999999999716</v>
      </c>
      <c r="F327">
        <f>VLOOKUP($C327,'Step 2'!$A$3:$Q$74,MATCH(Diffs!$D327,'Step 2'!$A$2:$I$2,0)+8,FALSE)</f>
        <v>0</v>
      </c>
      <c r="G327">
        <f>VLOOKUP($C327,'Step 2'!$A$3:$Y$74,MATCH(Diffs!$D327,'Step 2'!$A$2:$I$2,0)+16,FALSE)</f>
        <v>13.465248754475695</v>
      </c>
    </row>
    <row r="328" spans="1:7" x14ac:dyDescent="0.45">
      <c r="A328">
        <f t="shared" si="20"/>
        <v>41</v>
      </c>
      <c r="B328">
        <f t="shared" si="21"/>
        <v>2022</v>
      </c>
      <c r="C328" t="str">
        <f t="shared" si="22"/>
        <v>Malta</v>
      </c>
      <c r="D328">
        <f t="shared" si="23"/>
        <v>2022</v>
      </c>
      <c r="E328">
        <f>VLOOKUP($C328,'Step 2'!$A$3:$I$74,MATCH(Diffs!$D328,'Step 2'!$A$2:$I$2,0),FALSE)</f>
        <v>1.5</v>
      </c>
      <c r="F328">
        <f>VLOOKUP($C328,'Step 2'!$A$3:$Q$74,MATCH(Diffs!$D328,'Step 2'!$A$2:$I$2,0)+8,FALSE)</f>
        <v>-0.10000000000000009</v>
      </c>
      <c r="G328">
        <f>VLOOKUP($C328,'Step 2'!$A$3:$Y$74,MATCH(Diffs!$D328,'Step 2'!$A$2:$I$2,0)+16,FALSE)</f>
        <v>1.9466140175122035</v>
      </c>
    </row>
    <row r="329" spans="1:7" x14ac:dyDescent="0.45">
      <c r="A329">
        <f t="shared" si="20"/>
        <v>41</v>
      </c>
      <c r="B329">
        <f t="shared" si="21"/>
        <v>2023</v>
      </c>
      <c r="C329" t="str">
        <f t="shared" si="22"/>
        <v>Malta</v>
      </c>
      <c r="D329">
        <f t="shared" si="23"/>
        <v>2023</v>
      </c>
      <c r="E329">
        <f>VLOOKUP($C329,'Step 2'!$A$3:$I$74,MATCH(Diffs!$D329,'Step 2'!$A$2:$I$2,0),FALSE)</f>
        <v>-1.0999999999999979</v>
      </c>
      <c r="F329">
        <f>VLOOKUP($C329,'Step 2'!$A$3:$Q$74,MATCH(Diffs!$D329,'Step 2'!$A$2:$I$2,0)+8,FALSE)</f>
        <v>0.10000000000000009</v>
      </c>
      <c r="G329">
        <f>VLOOKUP($C329,'Step 2'!$A$3:$Y$74,MATCH(Diffs!$D329,'Step 2'!$A$2:$I$2,0)+16,FALSE)</f>
        <v>1.5082834556639</v>
      </c>
    </row>
    <row r="330" spans="1:7" x14ac:dyDescent="0.45">
      <c r="A330">
        <f t="shared" si="20"/>
        <v>42</v>
      </c>
      <c r="B330">
        <f t="shared" si="21"/>
        <v>2016</v>
      </c>
      <c r="C330" t="str">
        <f t="shared" si="22"/>
        <v>Mauritius</v>
      </c>
      <c r="D330">
        <f t="shared" si="23"/>
        <v>2016</v>
      </c>
      <c r="E330" t="e">
        <f>VLOOKUP($C330,'Step 2'!$A$3:$I$74,MATCH(Diffs!$D330,'Step 2'!$A$2:$I$2,0),FALSE)</f>
        <v>#N/A</v>
      </c>
      <c r="F330" t="e">
        <f>VLOOKUP($C330,'Step 2'!$A$3:$Q$74,MATCH(Diffs!$D330,'Step 2'!$A$2:$I$2,0)+8,FALSE)</f>
        <v>#N/A</v>
      </c>
      <c r="G330">
        <f>VLOOKUP($C330,'Step 2'!$A$3:$Y$74,MATCH(Diffs!$D330,'Step 2'!$A$2:$I$2,0)+16,FALSE)</f>
        <v>0.29117709627689869</v>
      </c>
    </row>
    <row r="331" spans="1:7" x14ac:dyDescent="0.45">
      <c r="A331">
        <f t="shared" si="20"/>
        <v>42</v>
      </c>
      <c r="B331">
        <f t="shared" si="21"/>
        <v>2017</v>
      </c>
      <c r="C331" t="str">
        <f t="shared" si="22"/>
        <v>Mauritius</v>
      </c>
      <c r="D331">
        <f t="shared" si="23"/>
        <v>2017</v>
      </c>
      <c r="E331" t="e">
        <f>VLOOKUP($C331,'Step 2'!$A$3:$I$74,MATCH(Diffs!$D331,'Step 2'!$A$2:$I$2,0),FALSE)</f>
        <v>#N/A</v>
      </c>
      <c r="F331" t="e">
        <f>VLOOKUP($C331,'Step 2'!$A$3:$Q$74,MATCH(Diffs!$D331,'Step 2'!$A$2:$I$2,0)+8,FALSE)</f>
        <v>#N/A</v>
      </c>
      <c r="G331">
        <f>VLOOKUP($C331,'Step 2'!$A$3:$Y$74,MATCH(Diffs!$D331,'Step 2'!$A$2:$I$2,0)+16,FALSE)</f>
        <v>0.79813741756485967</v>
      </c>
    </row>
    <row r="332" spans="1:7" x14ac:dyDescent="0.45">
      <c r="A332">
        <f t="shared" si="20"/>
        <v>42</v>
      </c>
      <c r="B332">
        <f t="shared" si="21"/>
        <v>2018</v>
      </c>
      <c r="C332" t="str">
        <f t="shared" si="22"/>
        <v>Mauritius</v>
      </c>
      <c r="D332">
        <f t="shared" si="23"/>
        <v>2018</v>
      </c>
      <c r="E332" t="e">
        <f>VLOOKUP($C332,'Step 2'!$A$3:$I$74,MATCH(Diffs!$D332,'Step 2'!$A$2:$I$2,0),FALSE)</f>
        <v>#N/A</v>
      </c>
      <c r="F332" t="e">
        <f>VLOOKUP($C332,'Step 2'!$A$3:$Q$74,MATCH(Diffs!$D332,'Step 2'!$A$2:$I$2,0)+8,FALSE)</f>
        <v>#N/A</v>
      </c>
      <c r="G332">
        <f>VLOOKUP($C332,'Step 2'!$A$3:$Y$74,MATCH(Diffs!$D332,'Step 2'!$A$2:$I$2,0)+16,FALSE)</f>
        <v>0.29888567298780089</v>
      </c>
    </row>
    <row r="333" spans="1:7" x14ac:dyDescent="0.45">
      <c r="A333">
        <f t="shared" si="20"/>
        <v>42</v>
      </c>
      <c r="B333">
        <f t="shared" si="21"/>
        <v>2019</v>
      </c>
      <c r="C333" t="str">
        <f t="shared" si="22"/>
        <v>Mauritius</v>
      </c>
      <c r="D333">
        <f t="shared" si="23"/>
        <v>2019</v>
      </c>
      <c r="E333" t="e">
        <f>VLOOKUP($C333,'Step 2'!$A$3:$I$74,MATCH(Diffs!$D333,'Step 2'!$A$2:$I$2,0),FALSE)</f>
        <v>#N/A</v>
      </c>
      <c r="F333" t="e">
        <f>VLOOKUP($C333,'Step 2'!$A$3:$Q$74,MATCH(Diffs!$D333,'Step 2'!$A$2:$I$2,0)+8,FALSE)</f>
        <v>#N/A</v>
      </c>
      <c r="G333">
        <f>VLOOKUP($C333,'Step 2'!$A$3:$Y$74,MATCH(Diffs!$D333,'Step 2'!$A$2:$I$2,0)+16,FALSE)</f>
        <v>0.30588718197440024</v>
      </c>
    </row>
    <row r="334" spans="1:7" x14ac:dyDescent="0.45">
      <c r="A334">
        <f t="shared" si="20"/>
        <v>42</v>
      </c>
      <c r="B334">
        <f t="shared" si="21"/>
        <v>2020</v>
      </c>
      <c r="C334" t="str">
        <f t="shared" si="22"/>
        <v>Mauritius</v>
      </c>
      <c r="D334">
        <f t="shared" si="23"/>
        <v>2020</v>
      </c>
      <c r="E334" t="e">
        <f>VLOOKUP($C334,'Step 2'!$A$3:$I$74,MATCH(Diffs!$D334,'Step 2'!$A$2:$I$2,0),FALSE)</f>
        <v>#N/A</v>
      </c>
      <c r="F334" t="e">
        <f>VLOOKUP($C334,'Step 2'!$A$3:$Q$74,MATCH(Diffs!$D334,'Step 2'!$A$2:$I$2,0)+8,FALSE)</f>
        <v>#N/A</v>
      </c>
      <c r="G334">
        <f>VLOOKUP($C334,'Step 2'!$A$3:$Y$74,MATCH(Diffs!$D334,'Step 2'!$A$2:$I$2,0)+16,FALSE)</f>
        <v>0.69200855492499969</v>
      </c>
    </row>
    <row r="335" spans="1:7" x14ac:dyDescent="0.45">
      <c r="A335">
        <f t="shared" si="20"/>
        <v>42</v>
      </c>
      <c r="B335">
        <f t="shared" si="21"/>
        <v>2021</v>
      </c>
      <c r="C335" t="str">
        <f t="shared" si="22"/>
        <v>Mauritius</v>
      </c>
      <c r="D335">
        <f t="shared" si="23"/>
        <v>2021</v>
      </c>
      <c r="E335" t="e">
        <f>VLOOKUP($C335,'Step 2'!$A$3:$I$74,MATCH(Diffs!$D335,'Step 2'!$A$2:$I$2,0),FALSE)</f>
        <v>#N/A</v>
      </c>
      <c r="F335" t="e">
        <f>VLOOKUP($C335,'Step 2'!$A$3:$Q$74,MATCH(Diffs!$D335,'Step 2'!$A$2:$I$2,0)+8,FALSE)</f>
        <v>#N/A</v>
      </c>
      <c r="G335">
        <f>VLOOKUP($C335,'Step 2'!$A$3:$Y$74,MATCH(Diffs!$D335,'Step 2'!$A$2:$I$2,0)+16,FALSE)</f>
        <v>0.1689972449851993</v>
      </c>
    </row>
    <row r="336" spans="1:7" x14ac:dyDescent="0.45">
      <c r="A336">
        <f t="shared" si="20"/>
        <v>42</v>
      </c>
      <c r="B336">
        <f t="shared" si="21"/>
        <v>2022</v>
      </c>
      <c r="C336" t="str">
        <f t="shared" si="22"/>
        <v>Mauritius</v>
      </c>
      <c r="D336">
        <f t="shared" si="23"/>
        <v>2022</v>
      </c>
      <c r="E336" t="e">
        <f>VLOOKUP($C336,'Step 2'!$A$3:$I$74,MATCH(Diffs!$D336,'Step 2'!$A$2:$I$2,0),FALSE)</f>
        <v>#N/A</v>
      </c>
      <c r="F336" t="e">
        <f>VLOOKUP($C336,'Step 2'!$A$3:$Q$74,MATCH(Diffs!$D336,'Step 2'!$A$2:$I$2,0)+8,FALSE)</f>
        <v>#N/A</v>
      </c>
      <c r="G336">
        <f>VLOOKUP($C336,'Step 2'!$A$3:$Y$74,MATCH(Diffs!$D336,'Step 2'!$A$2:$I$2,0)+16,FALSE)</f>
        <v>0.28642265447570026</v>
      </c>
    </row>
    <row r="337" spans="1:7" x14ac:dyDescent="0.45">
      <c r="A337">
        <f t="shared" si="20"/>
        <v>42</v>
      </c>
      <c r="B337">
        <f t="shared" si="21"/>
        <v>2023</v>
      </c>
      <c r="C337" t="str">
        <f t="shared" si="22"/>
        <v>Mauritius</v>
      </c>
      <c r="D337">
        <f t="shared" si="23"/>
        <v>2023</v>
      </c>
      <c r="E337" t="e">
        <f>VLOOKUP($C337,'Step 2'!$A$3:$I$74,MATCH(Diffs!$D337,'Step 2'!$A$2:$I$2,0),FALSE)</f>
        <v>#N/A</v>
      </c>
      <c r="F337" t="e">
        <f>VLOOKUP($C337,'Step 2'!$A$3:$Q$74,MATCH(Diffs!$D337,'Step 2'!$A$2:$I$2,0)+8,FALSE)</f>
        <v>#N/A</v>
      </c>
      <c r="G337">
        <f>VLOOKUP($C337,'Step 2'!$A$3:$Y$74,MATCH(Diffs!$D337,'Step 2'!$A$2:$I$2,0)+16,FALSE)</f>
        <v>1.0438389111342001</v>
      </c>
    </row>
    <row r="338" spans="1:7" x14ac:dyDescent="0.45">
      <c r="A338">
        <f t="shared" si="20"/>
        <v>43</v>
      </c>
      <c r="B338">
        <f t="shared" si="21"/>
        <v>2016</v>
      </c>
      <c r="C338" t="str">
        <f t="shared" si="22"/>
        <v>Mexico</v>
      </c>
      <c r="D338">
        <f t="shared" si="23"/>
        <v>2016</v>
      </c>
      <c r="E338">
        <f>VLOOKUP($C338,'Step 2'!$A$3:$I$74,MATCH(Diffs!$D338,'Step 2'!$A$2:$I$2,0),FALSE)</f>
        <v>-0.90000000000000036</v>
      </c>
      <c r="F338">
        <f>VLOOKUP($C338,'Step 2'!$A$3:$Q$74,MATCH(Diffs!$D338,'Step 2'!$A$2:$I$2,0)+8,FALSE)</f>
        <v>-9.9999999999999867E-2</v>
      </c>
      <c r="G338">
        <f>VLOOKUP($C338,'Step 2'!$A$3:$Y$74,MATCH(Diffs!$D338,'Step 2'!$A$2:$I$2,0)+16,FALSE)</f>
        <v>-0.3701064954556994</v>
      </c>
    </row>
    <row r="339" spans="1:7" x14ac:dyDescent="0.45">
      <c r="A339">
        <f t="shared" si="20"/>
        <v>43</v>
      </c>
      <c r="B339">
        <f t="shared" si="21"/>
        <v>2017</v>
      </c>
      <c r="C339" t="str">
        <f t="shared" si="22"/>
        <v>Mexico</v>
      </c>
      <c r="D339">
        <f t="shared" si="23"/>
        <v>2017</v>
      </c>
      <c r="E339">
        <f>VLOOKUP($C339,'Step 2'!$A$3:$I$74,MATCH(Diffs!$D339,'Step 2'!$A$2:$I$2,0),FALSE)</f>
        <v>1</v>
      </c>
      <c r="F339">
        <f>VLOOKUP($C339,'Step 2'!$A$3:$Q$74,MATCH(Diffs!$D339,'Step 2'!$A$2:$I$2,0)+8,FALSE)</f>
        <v>-0.10000000000000009</v>
      </c>
      <c r="G339">
        <f>VLOOKUP($C339,'Step 2'!$A$3:$Y$74,MATCH(Diffs!$D339,'Step 2'!$A$2:$I$2,0)+16,FALSE)</f>
        <v>-0.13442126950489985</v>
      </c>
    </row>
    <row r="340" spans="1:7" x14ac:dyDescent="0.45">
      <c r="A340">
        <f t="shared" si="20"/>
        <v>43</v>
      </c>
      <c r="B340">
        <f t="shared" si="21"/>
        <v>2018</v>
      </c>
      <c r="C340" t="str">
        <f t="shared" si="22"/>
        <v>Mexico</v>
      </c>
      <c r="D340">
        <f t="shared" si="23"/>
        <v>2018</v>
      </c>
      <c r="E340">
        <f>VLOOKUP($C340,'Step 2'!$A$3:$I$74,MATCH(Diffs!$D340,'Step 2'!$A$2:$I$2,0),FALSE)</f>
        <v>0.80000000000000071</v>
      </c>
      <c r="F340">
        <f>VLOOKUP($C340,'Step 2'!$A$3:$Q$74,MATCH(Diffs!$D340,'Step 2'!$A$2:$I$2,0)+8,FALSE)</f>
        <v>-0.19999999999999996</v>
      </c>
      <c r="G340">
        <f>VLOOKUP($C340,'Step 2'!$A$3:$Y$74,MATCH(Diffs!$D340,'Step 2'!$A$2:$I$2,0)+16,FALSE)</f>
        <v>9.4624840242600428E-2</v>
      </c>
    </row>
    <row r="341" spans="1:7" x14ac:dyDescent="0.45">
      <c r="A341">
        <f t="shared" si="20"/>
        <v>43</v>
      </c>
      <c r="B341">
        <f t="shared" si="21"/>
        <v>2019</v>
      </c>
      <c r="C341" t="str">
        <f t="shared" si="22"/>
        <v>Mexico</v>
      </c>
      <c r="D341">
        <f t="shared" si="23"/>
        <v>2019</v>
      </c>
      <c r="E341">
        <f>VLOOKUP($C341,'Step 2'!$A$3:$I$74,MATCH(Diffs!$D341,'Step 2'!$A$2:$I$2,0),FALSE)</f>
        <v>2.2000000000000011</v>
      </c>
      <c r="F341">
        <f>VLOOKUP($C341,'Step 2'!$A$3:$Q$74,MATCH(Diffs!$D341,'Step 2'!$A$2:$I$2,0)+8,FALSE)</f>
        <v>-0.19999999999999996</v>
      </c>
      <c r="G341">
        <f>VLOOKUP($C341,'Step 2'!$A$3:$Y$74,MATCH(Diffs!$D341,'Step 2'!$A$2:$I$2,0)+16,FALSE)</f>
        <v>1.0276369086036983</v>
      </c>
    </row>
    <row r="342" spans="1:7" x14ac:dyDescent="0.45">
      <c r="A342">
        <f t="shared" si="20"/>
        <v>43</v>
      </c>
      <c r="B342">
        <f t="shared" si="21"/>
        <v>2020</v>
      </c>
      <c r="C342" t="str">
        <f t="shared" si="22"/>
        <v>Mexico</v>
      </c>
      <c r="D342">
        <f t="shared" si="23"/>
        <v>2020</v>
      </c>
      <c r="E342">
        <f>VLOOKUP($C342,'Step 2'!$A$3:$I$74,MATCH(Diffs!$D342,'Step 2'!$A$2:$I$2,0),FALSE)</f>
        <v>-0.60000000000000142</v>
      </c>
      <c r="F342">
        <f>VLOOKUP($C342,'Step 2'!$A$3:$Q$74,MATCH(Diffs!$D342,'Step 2'!$A$2:$I$2,0)+8,FALSE)</f>
        <v>0</v>
      </c>
      <c r="G342">
        <f>VLOOKUP($C342,'Step 2'!$A$3:$Y$74,MATCH(Diffs!$D342,'Step 2'!$A$2:$I$2,0)+16,FALSE)</f>
        <v>1.9276751405693027</v>
      </c>
    </row>
    <row r="343" spans="1:7" x14ac:dyDescent="0.45">
      <c r="A343">
        <f t="shared" si="20"/>
        <v>43</v>
      </c>
      <c r="B343">
        <f t="shared" si="21"/>
        <v>2021</v>
      </c>
      <c r="C343" t="str">
        <f t="shared" si="22"/>
        <v>Mexico</v>
      </c>
      <c r="D343">
        <f t="shared" si="23"/>
        <v>2021</v>
      </c>
      <c r="E343">
        <f>VLOOKUP($C343,'Step 2'!$A$3:$I$74,MATCH(Diffs!$D343,'Step 2'!$A$2:$I$2,0),FALSE)</f>
        <v>-1.3000000000000007</v>
      </c>
      <c r="F343">
        <f>VLOOKUP($C343,'Step 2'!$A$3:$Q$74,MATCH(Diffs!$D343,'Step 2'!$A$2:$I$2,0)+8,FALSE)</f>
        <v>0</v>
      </c>
      <c r="G343">
        <f>VLOOKUP($C343,'Step 2'!$A$3:$Y$74,MATCH(Diffs!$D343,'Step 2'!$A$2:$I$2,0)+16,FALSE)</f>
        <v>0.96762294354059719</v>
      </c>
    </row>
    <row r="344" spans="1:7" x14ac:dyDescent="0.45">
      <c r="A344">
        <f t="shared" si="20"/>
        <v>43</v>
      </c>
      <c r="B344">
        <f t="shared" si="21"/>
        <v>2022</v>
      </c>
      <c r="C344" t="str">
        <f t="shared" si="22"/>
        <v>Mexico</v>
      </c>
      <c r="D344">
        <f t="shared" si="23"/>
        <v>2022</v>
      </c>
      <c r="E344">
        <f>VLOOKUP($C344,'Step 2'!$A$3:$I$74,MATCH(Diffs!$D344,'Step 2'!$A$2:$I$2,0),FALSE)</f>
        <v>-2.6999999999999993</v>
      </c>
      <c r="F344">
        <f>VLOOKUP($C344,'Step 2'!$A$3:$Q$74,MATCH(Diffs!$D344,'Step 2'!$A$2:$I$2,0)+8,FALSE)</f>
        <v>9.9999999999999978E-2</v>
      </c>
      <c r="G344">
        <f>VLOOKUP($C344,'Step 2'!$A$3:$Y$74,MATCH(Diffs!$D344,'Step 2'!$A$2:$I$2,0)+16,FALSE)</f>
        <v>-0.20251782478279878</v>
      </c>
    </row>
    <row r="345" spans="1:7" x14ac:dyDescent="0.45">
      <c r="A345">
        <f t="shared" si="20"/>
        <v>43</v>
      </c>
      <c r="B345">
        <f t="shared" si="21"/>
        <v>2023</v>
      </c>
      <c r="C345" t="str">
        <f t="shared" si="22"/>
        <v>Mexico</v>
      </c>
      <c r="D345">
        <f t="shared" si="23"/>
        <v>2023</v>
      </c>
      <c r="E345">
        <f>VLOOKUP($C345,'Step 2'!$A$3:$I$74,MATCH(Diffs!$D345,'Step 2'!$A$2:$I$2,0),FALSE)</f>
        <v>-0.30000000000000071</v>
      </c>
      <c r="F345">
        <f>VLOOKUP($C345,'Step 2'!$A$3:$Q$74,MATCH(Diffs!$D345,'Step 2'!$A$2:$I$2,0)+8,FALSE)</f>
        <v>9.9999999999999978E-2</v>
      </c>
      <c r="G345">
        <f>VLOOKUP($C345,'Step 2'!$A$3:$Y$74,MATCH(Diffs!$D345,'Step 2'!$A$2:$I$2,0)+16,FALSE)</f>
        <v>7.1834341455002004E-2</v>
      </c>
    </row>
    <row r="346" spans="1:7" x14ac:dyDescent="0.45">
      <c r="A346">
        <f t="shared" si="20"/>
        <v>44</v>
      </c>
      <c r="B346">
        <f t="shared" si="21"/>
        <v>2016</v>
      </c>
      <c r="C346" t="str">
        <f t="shared" si="22"/>
        <v>Montenegro</v>
      </c>
      <c r="D346">
        <f t="shared" si="23"/>
        <v>2016</v>
      </c>
      <c r="E346">
        <f>VLOOKUP($C346,'Step 2'!$A$3:$I$74,MATCH(Diffs!$D346,'Step 2'!$A$2:$I$2,0),FALSE)</f>
        <v>-4.6000000000000014</v>
      </c>
      <c r="F346">
        <f>VLOOKUP($C346,'Step 2'!$A$3:$Q$74,MATCH(Diffs!$D346,'Step 2'!$A$2:$I$2,0)+8,FALSE)</f>
        <v>-9.9999999999999978E-2</v>
      </c>
      <c r="G346">
        <f>VLOOKUP($C346,'Step 2'!$A$3:$Y$74,MATCH(Diffs!$D346,'Step 2'!$A$2:$I$2,0)+16,FALSE)</f>
        <v>0.59398976002229986</v>
      </c>
    </row>
    <row r="347" spans="1:7" x14ac:dyDescent="0.45">
      <c r="A347">
        <f t="shared" si="20"/>
        <v>44</v>
      </c>
      <c r="B347">
        <f t="shared" si="21"/>
        <v>2017</v>
      </c>
      <c r="C347" t="str">
        <f t="shared" si="22"/>
        <v>Montenegro</v>
      </c>
      <c r="D347">
        <f t="shared" si="23"/>
        <v>2017</v>
      </c>
      <c r="E347">
        <f>VLOOKUP($C347,'Step 2'!$A$3:$I$74,MATCH(Diffs!$D347,'Step 2'!$A$2:$I$2,0),FALSE)</f>
        <v>1.8999999999999986</v>
      </c>
      <c r="F347">
        <f>VLOOKUP($C347,'Step 2'!$A$3:$Q$74,MATCH(Diffs!$D347,'Step 2'!$A$2:$I$2,0)+8,FALSE)</f>
        <v>9.9999999999999978E-2</v>
      </c>
      <c r="G347">
        <f>VLOOKUP($C347,'Step 2'!$A$3:$Y$74,MATCH(Diffs!$D347,'Step 2'!$A$2:$I$2,0)+16,FALSE)</f>
        <v>-0.78253163019340022</v>
      </c>
    </row>
    <row r="348" spans="1:7" x14ac:dyDescent="0.45">
      <c r="A348">
        <f t="shared" si="20"/>
        <v>44</v>
      </c>
      <c r="B348">
        <f t="shared" si="21"/>
        <v>2018</v>
      </c>
      <c r="C348" t="str">
        <f t="shared" si="22"/>
        <v>Montenegro</v>
      </c>
      <c r="D348">
        <f t="shared" si="23"/>
        <v>2018</v>
      </c>
      <c r="E348">
        <f>VLOOKUP($C348,'Step 2'!$A$3:$I$74,MATCH(Diffs!$D348,'Step 2'!$A$2:$I$2,0),FALSE)</f>
        <v>0.70000000000000284</v>
      </c>
      <c r="F348">
        <f>VLOOKUP($C348,'Step 2'!$A$3:$Q$74,MATCH(Diffs!$D348,'Step 2'!$A$2:$I$2,0)+8,FALSE)</f>
        <v>9.9999999999999978E-2</v>
      </c>
      <c r="G348">
        <f>VLOOKUP($C348,'Step 2'!$A$3:$Y$74,MATCH(Diffs!$D348,'Step 2'!$A$2:$I$2,0)+16,FALSE)</f>
        <v>-0.18093778153549955</v>
      </c>
    </row>
    <row r="349" spans="1:7" x14ac:dyDescent="0.45">
      <c r="A349">
        <f t="shared" si="20"/>
        <v>44</v>
      </c>
      <c r="B349">
        <f t="shared" si="21"/>
        <v>2019</v>
      </c>
      <c r="C349" t="str">
        <f t="shared" si="22"/>
        <v>Montenegro</v>
      </c>
      <c r="D349">
        <f t="shared" si="23"/>
        <v>2019</v>
      </c>
      <c r="E349">
        <f>VLOOKUP($C349,'Step 2'!$A$3:$I$74,MATCH(Diffs!$D349,'Step 2'!$A$2:$I$2,0),FALSE)</f>
        <v>-4.7000000000000028</v>
      </c>
      <c r="F349">
        <f>VLOOKUP($C349,'Step 2'!$A$3:$Q$74,MATCH(Diffs!$D349,'Step 2'!$A$2:$I$2,0)+8,FALSE)</f>
        <v>0.10000000000000009</v>
      </c>
      <c r="G349">
        <f>VLOOKUP($C349,'Step 2'!$A$3:$Y$74,MATCH(Diffs!$D349,'Step 2'!$A$2:$I$2,0)+16,FALSE)</f>
        <v>0.46090521861590084</v>
      </c>
    </row>
    <row r="350" spans="1:7" x14ac:dyDescent="0.45">
      <c r="A350">
        <f t="shared" si="20"/>
        <v>44</v>
      </c>
      <c r="B350">
        <f t="shared" si="21"/>
        <v>2020</v>
      </c>
      <c r="C350" t="str">
        <f t="shared" si="22"/>
        <v>Montenegro</v>
      </c>
      <c r="D350">
        <f t="shared" si="23"/>
        <v>2020</v>
      </c>
      <c r="E350">
        <f>VLOOKUP($C350,'Step 2'!$A$3:$I$74,MATCH(Diffs!$D350,'Step 2'!$A$2:$I$2,0),FALSE)</f>
        <v>-2.5</v>
      </c>
      <c r="F350">
        <f>VLOOKUP($C350,'Step 2'!$A$3:$Q$74,MATCH(Diffs!$D350,'Step 2'!$A$2:$I$2,0)+8,FALSE)</f>
        <v>9.9999999999999978E-2</v>
      </c>
      <c r="G350">
        <f>VLOOKUP($C350,'Step 2'!$A$3:$Y$74,MATCH(Diffs!$D350,'Step 2'!$A$2:$I$2,0)+16,FALSE)</f>
        <v>0.41656213426639965</v>
      </c>
    </row>
    <row r="351" spans="1:7" x14ac:dyDescent="0.45">
      <c r="A351">
        <f t="shared" si="20"/>
        <v>44</v>
      </c>
      <c r="B351">
        <f t="shared" si="21"/>
        <v>2021</v>
      </c>
      <c r="C351" t="str">
        <f t="shared" si="22"/>
        <v>Montenegro</v>
      </c>
      <c r="D351">
        <f t="shared" si="23"/>
        <v>2021</v>
      </c>
      <c r="E351">
        <f>VLOOKUP($C351,'Step 2'!$A$3:$I$74,MATCH(Diffs!$D351,'Step 2'!$A$2:$I$2,0),FALSE)</f>
        <v>1.3000000000000007</v>
      </c>
      <c r="F351">
        <f>VLOOKUP($C351,'Step 2'!$A$3:$Q$74,MATCH(Diffs!$D351,'Step 2'!$A$2:$I$2,0)+8,FALSE)</f>
        <v>-9.9999999999999978E-2</v>
      </c>
      <c r="G351">
        <f>VLOOKUP($C351,'Step 2'!$A$3:$Y$74,MATCH(Diffs!$D351,'Step 2'!$A$2:$I$2,0)+16,FALSE)</f>
        <v>-0.12532697794780034</v>
      </c>
    </row>
    <row r="352" spans="1:7" x14ac:dyDescent="0.45">
      <c r="A352">
        <f t="shared" si="20"/>
        <v>44</v>
      </c>
      <c r="B352">
        <f t="shared" si="21"/>
        <v>2022</v>
      </c>
      <c r="C352" t="str">
        <f t="shared" si="22"/>
        <v>Montenegro</v>
      </c>
      <c r="D352">
        <f t="shared" si="23"/>
        <v>2022</v>
      </c>
      <c r="E352">
        <f>VLOOKUP($C352,'Step 2'!$A$3:$I$74,MATCH(Diffs!$D352,'Step 2'!$A$2:$I$2,0),FALSE)</f>
        <v>-0.39999999999999858</v>
      </c>
      <c r="F352">
        <f>VLOOKUP($C352,'Step 2'!$A$3:$Q$74,MATCH(Diffs!$D352,'Step 2'!$A$2:$I$2,0)+8,FALSE)</f>
        <v>0</v>
      </c>
      <c r="G352">
        <f>VLOOKUP($C352,'Step 2'!$A$3:$Y$74,MATCH(Diffs!$D352,'Step 2'!$A$2:$I$2,0)+16,FALSE)</f>
        <v>0.71971438933820053</v>
      </c>
    </row>
    <row r="353" spans="1:7" x14ac:dyDescent="0.45">
      <c r="A353">
        <f t="shared" si="20"/>
        <v>44</v>
      </c>
      <c r="B353">
        <f t="shared" si="21"/>
        <v>2023</v>
      </c>
      <c r="C353" t="str">
        <f t="shared" si="22"/>
        <v>Montenegro</v>
      </c>
      <c r="D353">
        <f t="shared" si="23"/>
        <v>2023</v>
      </c>
      <c r="E353">
        <f>VLOOKUP($C353,'Step 2'!$A$3:$I$74,MATCH(Diffs!$D353,'Step 2'!$A$2:$I$2,0),FALSE)</f>
        <v>-4</v>
      </c>
      <c r="F353">
        <f>VLOOKUP($C353,'Step 2'!$A$3:$Q$74,MATCH(Diffs!$D353,'Step 2'!$A$2:$I$2,0)+8,FALSE)</f>
        <v>0.19999999999999996</v>
      </c>
      <c r="G353">
        <f>VLOOKUP($C353,'Step 2'!$A$3:$Y$74,MATCH(Diffs!$D353,'Step 2'!$A$2:$I$2,0)+16,FALSE)</f>
        <v>-0.83900752438070114</v>
      </c>
    </row>
    <row r="354" spans="1:7" x14ac:dyDescent="0.45">
      <c r="A354">
        <f t="shared" si="20"/>
        <v>45</v>
      </c>
      <c r="B354">
        <f t="shared" si="21"/>
        <v>2016</v>
      </c>
      <c r="C354" t="str">
        <f t="shared" si="22"/>
        <v>Morocco</v>
      </c>
      <c r="D354">
        <f t="shared" si="23"/>
        <v>2016</v>
      </c>
      <c r="E354">
        <f>VLOOKUP($C354,'Step 2'!$A$3:$I$74,MATCH(Diffs!$D354,'Step 2'!$A$2:$I$2,0),FALSE)</f>
        <v>-0.40000000000000213</v>
      </c>
      <c r="F354">
        <f>VLOOKUP($C354,'Step 2'!$A$3:$Q$74,MATCH(Diffs!$D354,'Step 2'!$A$2:$I$2,0)+8,FALSE)</f>
        <v>0</v>
      </c>
      <c r="G354">
        <f>VLOOKUP($C354,'Step 2'!$A$3:$Y$74,MATCH(Diffs!$D354,'Step 2'!$A$2:$I$2,0)+16,FALSE)</f>
        <v>0.55586402002720092</v>
      </c>
    </row>
    <row r="355" spans="1:7" x14ac:dyDescent="0.45">
      <c r="A355">
        <f t="shared" si="20"/>
        <v>45</v>
      </c>
      <c r="B355">
        <f t="shared" si="21"/>
        <v>2017</v>
      </c>
      <c r="C355" t="str">
        <f t="shared" si="22"/>
        <v>Morocco</v>
      </c>
      <c r="D355">
        <f t="shared" si="23"/>
        <v>2017</v>
      </c>
      <c r="E355">
        <f>VLOOKUP($C355,'Step 2'!$A$3:$I$74,MATCH(Diffs!$D355,'Step 2'!$A$2:$I$2,0),FALSE)</f>
        <v>-0.89999999999999858</v>
      </c>
      <c r="F355">
        <f>VLOOKUP($C355,'Step 2'!$A$3:$Q$74,MATCH(Diffs!$D355,'Step 2'!$A$2:$I$2,0)+8,FALSE)</f>
        <v>0</v>
      </c>
      <c r="G355">
        <f>VLOOKUP($C355,'Step 2'!$A$3:$Y$74,MATCH(Diffs!$D355,'Step 2'!$A$2:$I$2,0)+16,FALSE)</f>
        <v>-0.14151535392490189</v>
      </c>
    </row>
    <row r="356" spans="1:7" x14ac:dyDescent="0.45">
      <c r="A356">
        <f t="shared" si="20"/>
        <v>45</v>
      </c>
      <c r="B356">
        <f t="shared" si="21"/>
        <v>2018</v>
      </c>
      <c r="C356" t="str">
        <f t="shared" si="22"/>
        <v>Morocco</v>
      </c>
      <c r="D356">
        <f t="shared" si="23"/>
        <v>2018</v>
      </c>
      <c r="E356">
        <f>VLOOKUP($C356,'Step 2'!$A$3:$I$74,MATCH(Diffs!$D356,'Step 2'!$A$2:$I$2,0),FALSE)</f>
        <v>-1.3000000000000007</v>
      </c>
      <c r="F356">
        <f>VLOOKUP($C356,'Step 2'!$A$3:$Q$74,MATCH(Diffs!$D356,'Step 2'!$A$2:$I$2,0)+8,FALSE)</f>
        <v>9.9999999999999978E-2</v>
      </c>
      <c r="G356">
        <f>VLOOKUP($C356,'Step 2'!$A$3:$Y$74,MATCH(Diffs!$D356,'Step 2'!$A$2:$I$2,0)+16,FALSE)</f>
        <v>-0.53633122798009936</v>
      </c>
    </row>
    <row r="357" spans="1:7" x14ac:dyDescent="0.45">
      <c r="A357">
        <f t="shared" si="20"/>
        <v>45</v>
      </c>
      <c r="B357">
        <f t="shared" si="21"/>
        <v>2019</v>
      </c>
      <c r="C357" t="str">
        <f t="shared" si="22"/>
        <v>Morocco</v>
      </c>
      <c r="D357">
        <f t="shared" si="23"/>
        <v>2019</v>
      </c>
      <c r="E357">
        <f>VLOOKUP($C357,'Step 2'!$A$3:$I$74,MATCH(Diffs!$D357,'Step 2'!$A$2:$I$2,0),FALSE)</f>
        <v>3</v>
      </c>
      <c r="F357">
        <f>VLOOKUP($C357,'Step 2'!$A$3:$Q$74,MATCH(Diffs!$D357,'Step 2'!$A$2:$I$2,0)+8,FALSE)</f>
        <v>-9.9999999999999978E-2</v>
      </c>
      <c r="G357">
        <f>VLOOKUP($C357,'Step 2'!$A$3:$Y$74,MATCH(Diffs!$D357,'Step 2'!$A$2:$I$2,0)+16,FALSE)</f>
        <v>-0.51129995166339981</v>
      </c>
    </row>
    <row r="358" spans="1:7" x14ac:dyDescent="0.45">
      <c r="A358">
        <f t="shared" si="20"/>
        <v>45</v>
      </c>
      <c r="B358">
        <f t="shared" si="21"/>
        <v>2020</v>
      </c>
      <c r="C358" t="str">
        <f t="shared" si="22"/>
        <v>Morocco</v>
      </c>
      <c r="D358">
        <f t="shared" si="23"/>
        <v>2020</v>
      </c>
      <c r="E358">
        <f>VLOOKUP($C358,'Step 2'!$A$3:$I$74,MATCH(Diffs!$D358,'Step 2'!$A$2:$I$2,0),FALSE)</f>
        <v>0.60000000000000142</v>
      </c>
      <c r="F358">
        <f>VLOOKUP($C358,'Step 2'!$A$3:$Q$74,MATCH(Diffs!$D358,'Step 2'!$A$2:$I$2,0)+8,FALSE)</f>
        <v>9.9999999999999978E-2</v>
      </c>
      <c r="G358">
        <f>VLOOKUP($C358,'Step 2'!$A$3:$Y$74,MATCH(Diffs!$D358,'Step 2'!$A$2:$I$2,0)+16,FALSE)</f>
        <v>-0.43773779952410052</v>
      </c>
    </row>
    <row r="359" spans="1:7" x14ac:dyDescent="0.45">
      <c r="A359">
        <f t="shared" si="20"/>
        <v>45</v>
      </c>
      <c r="B359">
        <f t="shared" si="21"/>
        <v>2021</v>
      </c>
      <c r="C359" t="str">
        <f t="shared" si="22"/>
        <v>Morocco</v>
      </c>
      <c r="D359">
        <f t="shared" si="23"/>
        <v>2021</v>
      </c>
      <c r="E359">
        <f>VLOOKUP($C359,'Step 2'!$A$3:$I$74,MATCH(Diffs!$D359,'Step 2'!$A$2:$I$2,0),FALSE)</f>
        <v>-0.69999999999999929</v>
      </c>
      <c r="F359">
        <f>VLOOKUP($C359,'Step 2'!$A$3:$Q$74,MATCH(Diffs!$D359,'Step 2'!$A$2:$I$2,0)+8,FALSE)</f>
        <v>0</v>
      </c>
      <c r="G359">
        <f>VLOOKUP($C359,'Step 2'!$A$3:$Y$74,MATCH(Diffs!$D359,'Step 2'!$A$2:$I$2,0)+16,FALSE)</f>
        <v>-1.0835594573499918E-2</v>
      </c>
    </row>
    <row r="360" spans="1:7" x14ac:dyDescent="0.45">
      <c r="A360">
        <f t="shared" si="20"/>
        <v>45</v>
      </c>
      <c r="B360">
        <f t="shared" si="21"/>
        <v>2022</v>
      </c>
      <c r="C360" t="str">
        <f t="shared" si="22"/>
        <v>Morocco</v>
      </c>
      <c r="D360">
        <f t="shared" si="23"/>
        <v>2022</v>
      </c>
      <c r="E360">
        <f>VLOOKUP($C360,'Step 2'!$A$3:$I$74,MATCH(Diffs!$D360,'Step 2'!$A$2:$I$2,0),FALSE)</f>
        <v>-0.20000000000000284</v>
      </c>
      <c r="F360">
        <f>VLOOKUP($C360,'Step 2'!$A$3:$Q$74,MATCH(Diffs!$D360,'Step 2'!$A$2:$I$2,0)+8,FALSE)</f>
        <v>9.9999999999999978E-2</v>
      </c>
      <c r="G360">
        <f>VLOOKUP($C360,'Step 2'!$A$3:$Y$74,MATCH(Diffs!$D360,'Step 2'!$A$2:$I$2,0)+16,FALSE)</f>
        <v>-0.97832083644479795</v>
      </c>
    </row>
    <row r="361" spans="1:7" x14ac:dyDescent="0.45">
      <c r="A361">
        <f t="shared" si="20"/>
        <v>45</v>
      </c>
      <c r="B361">
        <f t="shared" si="21"/>
        <v>2023</v>
      </c>
      <c r="C361" t="str">
        <f t="shared" si="22"/>
        <v>Morocco</v>
      </c>
      <c r="D361">
        <f t="shared" si="23"/>
        <v>2023</v>
      </c>
      <c r="E361">
        <f>VLOOKUP($C361,'Step 2'!$A$3:$I$74,MATCH(Diffs!$D361,'Step 2'!$A$2:$I$2,0),FALSE)</f>
        <v>0.30000000000000071</v>
      </c>
      <c r="F361">
        <f>VLOOKUP($C361,'Step 2'!$A$3:$Q$74,MATCH(Diffs!$D361,'Step 2'!$A$2:$I$2,0)+8,FALSE)</f>
        <v>-9.9999999999999978E-2</v>
      </c>
      <c r="G361">
        <f>VLOOKUP($C361,'Step 2'!$A$3:$Y$74,MATCH(Diffs!$D361,'Step 2'!$A$2:$I$2,0)+16,FALSE)</f>
        <v>-18.142672129258301</v>
      </c>
    </row>
    <row r="362" spans="1:7" x14ac:dyDescent="0.45">
      <c r="A362">
        <f t="shared" si="20"/>
        <v>46</v>
      </c>
      <c r="B362">
        <f t="shared" si="21"/>
        <v>2016</v>
      </c>
      <c r="C362" t="str">
        <f t="shared" si="22"/>
        <v>Nepal</v>
      </c>
      <c r="D362">
        <f t="shared" si="23"/>
        <v>2016</v>
      </c>
      <c r="E362">
        <f>VLOOKUP($C362,'Step 2'!$A$3:$I$74,MATCH(Diffs!$D362,'Step 2'!$A$2:$I$2,0),FALSE)</f>
        <v>11.899999999999999</v>
      </c>
      <c r="F362">
        <f>VLOOKUP($C362,'Step 2'!$A$3:$Q$74,MATCH(Diffs!$D362,'Step 2'!$A$2:$I$2,0)+8,FALSE)</f>
        <v>0</v>
      </c>
      <c r="G362">
        <f>VLOOKUP($C362,'Step 2'!$A$3:$Y$74,MATCH(Diffs!$D362,'Step 2'!$A$2:$I$2,0)+16,FALSE)</f>
        <v>9.1664426201511802</v>
      </c>
    </row>
    <row r="363" spans="1:7" x14ac:dyDescent="0.45">
      <c r="A363">
        <f t="shared" si="20"/>
        <v>46</v>
      </c>
      <c r="B363">
        <f t="shared" si="21"/>
        <v>2017</v>
      </c>
      <c r="C363" t="str">
        <f t="shared" si="22"/>
        <v>Nepal</v>
      </c>
      <c r="D363">
        <f t="shared" si="23"/>
        <v>2017</v>
      </c>
      <c r="E363" t="e">
        <f>VLOOKUP($C363,'Step 2'!$A$3:$I$74,MATCH(Diffs!$D363,'Step 2'!$A$2:$I$2,0),FALSE)</f>
        <v>#N/A</v>
      </c>
      <c r="F363" t="e">
        <f>VLOOKUP($C363,'Step 2'!$A$3:$Q$74,MATCH(Diffs!$D363,'Step 2'!$A$2:$I$2,0)+8,FALSE)</f>
        <v>#N/A</v>
      </c>
      <c r="G363">
        <f>VLOOKUP($C363,'Step 2'!$A$3:$Y$74,MATCH(Diffs!$D363,'Step 2'!$A$2:$I$2,0)+16,FALSE)</f>
        <v>-3.4089586900094559E-3</v>
      </c>
    </row>
    <row r="364" spans="1:7" x14ac:dyDescent="0.45">
      <c r="A364">
        <f t="shared" si="20"/>
        <v>46</v>
      </c>
      <c r="B364">
        <f t="shared" si="21"/>
        <v>2018</v>
      </c>
      <c r="C364" t="str">
        <f t="shared" si="22"/>
        <v>Nepal</v>
      </c>
      <c r="D364">
        <f t="shared" si="23"/>
        <v>2018</v>
      </c>
      <c r="E364" t="e">
        <f>VLOOKUP($C364,'Step 2'!$A$3:$I$74,MATCH(Diffs!$D364,'Step 2'!$A$2:$I$2,0),FALSE)</f>
        <v>#N/A</v>
      </c>
      <c r="F364" t="e">
        <f>VLOOKUP($C364,'Step 2'!$A$3:$Q$74,MATCH(Diffs!$D364,'Step 2'!$A$2:$I$2,0)+8,FALSE)</f>
        <v>#N/A</v>
      </c>
      <c r="G364">
        <f>VLOOKUP($C364,'Step 2'!$A$3:$Y$74,MATCH(Diffs!$D364,'Step 2'!$A$2:$I$2,0)+16,FALSE)</f>
        <v>-0.89446295287795152</v>
      </c>
    </row>
    <row r="365" spans="1:7" x14ac:dyDescent="0.45">
      <c r="A365">
        <f t="shared" si="20"/>
        <v>46</v>
      </c>
      <c r="B365">
        <f t="shared" si="21"/>
        <v>2019</v>
      </c>
      <c r="C365" t="str">
        <f t="shared" si="22"/>
        <v>Nepal</v>
      </c>
      <c r="D365">
        <f t="shared" si="23"/>
        <v>2019</v>
      </c>
      <c r="E365" t="e">
        <f>VLOOKUP($C365,'Step 2'!$A$3:$I$74,MATCH(Diffs!$D365,'Step 2'!$A$2:$I$2,0),FALSE)</f>
        <v>#N/A</v>
      </c>
      <c r="F365" t="e">
        <f>VLOOKUP($C365,'Step 2'!$A$3:$Q$74,MATCH(Diffs!$D365,'Step 2'!$A$2:$I$2,0)+8,FALSE)</f>
        <v>#N/A</v>
      </c>
      <c r="G365">
        <f>VLOOKUP($C365,'Step 2'!$A$3:$Y$74,MATCH(Diffs!$D365,'Step 2'!$A$2:$I$2,0)+16,FALSE)</f>
        <v>-4.4077893148669389E-2</v>
      </c>
    </row>
    <row r="366" spans="1:7" x14ac:dyDescent="0.45">
      <c r="A366">
        <f t="shared" si="20"/>
        <v>46</v>
      </c>
      <c r="B366">
        <f t="shared" si="21"/>
        <v>2020</v>
      </c>
      <c r="C366" t="str">
        <f t="shared" si="22"/>
        <v>Nepal</v>
      </c>
      <c r="D366">
        <f t="shared" si="23"/>
        <v>2020</v>
      </c>
      <c r="E366">
        <f>VLOOKUP($C366,'Step 2'!$A$3:$I$74,MATCH(Diffs!$D366,'Step 2'!$A$2:$I$2,0),FALSE)</f>
        <v>-3.1000000000000014</v>
      </c>
      <c r="F366">
        <f>VLOOKUP($C366,'Step 2'!$A$3:$Q$74,MATCH(Diffs!$D366,'Step 2'!$A$2:$I$2,0)+8,FALSE)</f>
        <v>0</v>
      </c>
      <c r="G366">
        <f>VLOOKUP($C366,'Step 2'!$A$3:$Y$74,MATCH(Diffs!$D366,'Step 2'!$A$2:$I$2,0)+16,FALSE)</f>
        <v>-0.55799614475697989</v>
      </c>
    </row>
    <row r="367" spans="1:7" x14ac:dyDescent="0.45">
      <c r="A367">
        <f t="shared" si="20"/>
        <v>46</v>
      </c>
      <c r="B367">
        <f t="shared" si="21"/>
        <v>2021</v>
      </c>
      <c r="C367" t="str">
        <f t="shared" si="22"/>
        <v>Nepal</v>
      </c>
      <c r="D367">
        <f t="shared" si="23"/>
        <v>2021</v>
      </c>
      <c r="E367">
        <f>VLOOKUP($C367,'Step 2'!$A$3:$I$74,MATCH(Diffs!$D367,'Step 2'!$A$2:$I$2,0),FALSE)</f>
        <v>2</v>
      </c>
      <c r="F367">
        <f>VLOOKUP($C367,'Step 2'!$A$3:$Q$74,MATCH(Diffs!$D367,'Step 2'!$A$2:$I$2,0)+8,FALSE)</f>
        <v>0</v>
      </c>
      <c r="G367">
        <f>VLOOKUP($C367,'Step 2'!$A$3:$Y$74,MATCH(Diffs!$D367,'Step 2'!$A$2:$I$2,0)+16,FALSE)</f>
        <v>0.13489426346021993</v>
      </c>
    </row>
    <row r="368" spans="1:7" x14ac:dyDescent="0.45">
      <c r="A368">
        <f t="shared" si="20"/>
        <v>46</v>
      </c>
      <c r="B368">
        <f t="shared" si="21"/>
        <v>2022</v>
      </c>
      <c r="C368" t="str">
        <f t="shared" si="22"/>
        <v>Nepal</v>
      </c>
      <c r="D368">
        <f t="shared" si="23"/>
        <v>2022</v>
      </c>
      <c r="E368">
        <f>VLOOKUP($C368,'Step 2'!$A$3:$I$74,MATCH(Diffs!$D368,'Step 2'!$A$2:$I$2,0),FALSE)</f>
        <v>11.100000000000001</v>
      </c>
      <c r="F368">
        <f>VLOOKUP($C368,'Step 2'!$A$3:$Q$74,MATCH(Diffs!$D368,'Step 2'!$A$2:$I$2,0)+8,FALSE)</f>
        <v>0</v>
      </c>
      <c r="G368">
        <f>VLOOKUP($C368,'Step 2'!$A$3:$Y$74,MATCH(Diffs!$D368,'Step 2'!$A$2:$I$2,0)+16,FALSE)</f>
        <v>0.13046872790642983</v>
      </c>
    </row>
    <row r="369" spans="1:7" x14ac:dyDescent="0.45">
      <c r="A369">
        <f t="shared" ref="A369:A432" si="24">A361+1</f>
        <v>46</v>
      </c>
      <c r="B369">
        <f t="shared" ref="B369:B432" si="25">B361</f>
        <v>2023</v>
      </c>
      <c r="C369" t="str">
        <f t="shared" si="22"/>
        <v>Nepal</v>
      </c>
      <c r="D369">
        <f t="shared" si="23"/>
        <v>2023</v>
      </c>
      <c r="E369">
        <f>VLOOKUP($C369,'Step 2'!$A$3:$I$74,MATCH(Diffs!$D369,'Step 2'!$A$2:$I$2,0),FALSE)</f>
        <v>7.2000000000000028</v>
      </c>
      <c r="F369">
        <f>VLOOKUP($C369,'Step 2'!$A$3:$Q$74,MATCH(Diffs!$D369,'Step 2'!$A$2:$I$2,0)+8,FALSE)</f>
        <v>-9.9999999999999978E-2</v>
      </c>
      <c r="G369">
        <f>VLOOKUP($C369,'Step 2'!$A$3:$Y$74,MATCH(Diffs!$D369,'Step 2'!$A$2:$I$2,0)+16,FALSE)</f>
        <v>0.56835162559966967</v>
      </c>
    </row>
    <row r="370" spans="1:7" x14ac:dyDescent="0.45">
      <c r="A370">
        <f t="shared" si="24"/>
        <v>47</v>
      </c>
      <c r="B370">
        <f t="shared" si="25"/>
        <v>2016</v>
      </c>
      <c r="C370" t="str">
        <f t="shared" si="22"/>
        <v>Netherlands</v>
      </c>
      <c r="D370">
        <f t="shared" si="23"/>
        <v>2016</v>
      </c>
      <c r="E370">
        <f>VLOOKUP($C370,'Step 2'!$A$3:$I$74,MATCH(Diffs!$D370,'Step 2'!$A$2:$I$2,0),FALSE)</f>
        <v>-0.60000000000000142</v>
      </c>
      <c r="F370">
        <f>VLOOKUP($C370,'Step 2'!$A$3:$Q$74,MATCH(Diffs!$D370,'Step 2'!$A$2:$I$2,0)+8,FALSE)</f>
        <v>-0.10000000000000009</v>
      </c>
      <c r="G370">
        <f>VLOOKUP($C370,'Step 2'!$A$3:$Y$74,MATCH(Diffs!$D370,'Step 2'!$A$2:$I$2,0)+16,FALSE)</f>
        <v>0.94992430428909813</v>
      </c>
    </row>
    <row r="371" spans="1:7" x14ac:dyDescent="0.45">
      <c r="A371">
        <f t="shared" si="24"/>
        <v>47</v>
      </c>
      <c r="B371">
        <f t="shared" si="25"/>
        <v>2017</v>
      </c>
      <c r="C371" t="str">
        <f t="shared" si="22"/>
        <v>Netherlands</v>
      </c>
      <c r="D371">
        <f t="shared" si="23"/>
        <v>2017</v>
      </c>
      <c r="E371">
        <f>VLOOKUP($C371,'Step 2'!$A$3:$I$74,MATCH(Diffs!$D371,'Step 2'!$A$2:$I$2,0),FALSE)</f>
        <v>2.6000000000000014</v>
      </c>
      <c r="F371">
        <f>VLOOKUP($C371,'Step 2'!$A$3:$Q$74,MATCH(Diffs!$D371,'Step 2'!$A$2:$I$2,0)+8,FALSE)</f>
        <v>-0.59999999999999987</v>
      </c>
      <c r="G371">
        <f>VLOOKUP($C371,'Step 2'!$A$3:$Y$74,MATCH(Diffs!$D371,'Step 2'!$A$2:$I$2,0)+16,FALSE)</f>
        <v>2.8692084162099007</v>
      </c>
    </row>
    <row r="372" spans="1:7" x14ac:dyDescent="0.45">
      <c r="A372">
        <f t="shared" si="24"/>
        <v>47</v>
      </c>
      <c r="B372">
        <f t="shared" si="25"/>
        <v>2018</v>
      </c>
      <c r="C372" t="str">
        <f t="shared" si="22"/>
        <v>Netherlands</v>
      </c>
      <c r="D372">
        <f t="shared" si="23"/>
        <v>2018</v>
      </c>
      <c r="E372">
        <f>VLOOKUP($C372,'Step 2'!$A$3:$I$74,MATCH(Diffs!$D372,'Step 2'!$A$2:$I$2,0),FALSE)</f>
        <v>0.19999999999999929</v>
      </c>
      <c r="F372">
        <f>VLOOKUP($C372,'Step 2'!$A$3:$Q$74,MATCH(Diffs!$D372,'Step 2'!$A$2:$I$2,0)+8,FALSE)</f>
        <v>0.49999999999999978</v>
      </c>
      <c r="G372">
        <f>VLOOKUP($C372,'Step 2'!$A$3:$Y$74,MATCH(Diffs!$D372,'Step 2'!$A$2:$I$2,0)+16,FALSE)</f>
        <v>-2.9356321629196991</v>
      </c>
    </row>
    <row r="373" spans="1:7" x14ac:dyDescent="0.45">
      <c r="A373">
        <f t="shared" si="24"/>
        <v>47</v>
      </c>
      <c r="B373">
        <f t="shared" si="25"/>
        <v>2019</v>
      </c>
      <c r="C373" t="str">
        <f t="shared" si="22"/>
        <v>Netherlands</v>
      </c>
      <c r="D373">
        <f t="shared" si="23"/>
        <v>2019</v>
      </c>
      <c r="E373">
        <f>VLOOKUP($C373,'Step 2'!$A$3:$I$74,MATCH(Diffs!$D373,'Step 2'!$A$2:$I$2,0),FALSE)</f>
        <v>0.30000000000000071</v>
      </c>
      <c r="F373">
        <f>VLOOKUP($C373,'Step 2'!$A$3:$Q$74,MATCH(Diffs!$D373,'Step 2'!$A$2:$I$2,0)+8,FALSE)</f>
        <v>-0.19999999999999973</v>
      </c>
      <c r="G373">
        <f>VLOOKUP($C373,'Step 2'!$A$3:$Y$74,MATCH(Diffs!$D373,'Step 2'!$A$2:$I$2,0)+16,FALSE)</f>
        <v>13.0190766476146</v>
      </c>
    </row>
    <row r="374" spans="1:7" x14ac:dyDescent="0.45">
      <c r="A374">
        <f t="shared" si="24"/>
        <v>47</v>
      </c>
      <c r="B374">
        <f t="shared" si="25"/>
        <v>2020</v>
      </c>
      <c r="C374" t="str">
        <f t="shared" si="22"/>
        <v>Netherlands</v>
      </c>
      <c r="D374">
        <f t="shared" si="23"/>
        <v>2020</v>
      </c>
      <c r="E374">
        <f>VLOOKUP($C374,'Step 2'!$A$3:$I$74,MATCH(Diffs!$D374,'Step 2'!$A$2:$I$2,0),FALSE)</f>
        <v>-0.20000000000000284</v>
      </c>
      <c r="F374">
        <f>VLOOKUP($C374,'Step 2'!$A$3:$Q$74,MATCH(Diffs!$D374,'Step 2'!$A$2:$I$2,0)+8,FALSE)</f>
        <v>0</v>
      </c>
      <c r="G374">
        <f>VLOOKUP($C374,'Step 2'!$A$3:$Y$74,MATCH(Diffs!$D374,'Step 2'!$A$2:$I$2,0)+16,FALSE)</f>
        <v>-1.659963135881199</v>
      </c>
    </row>
    <row r="375" spans="1:7" x14ac:dyDescent="0.45">
      <c r="A375">
        <f t="shared" si="24"/>
        <v>47</v>
      </c>
      <c r="B375">
        <f t="shared" si="25"/>
        <v>2021</v>
      </c>
      <c r="C375" t="str">
        <f t="shared" si="22"/>
        <v>Netherlands</v>
      </c>
      <c r="D375">
        <f t="shared" si="23"/>
        <v>2021</v>
      </c>
      <c r="E375">
        <f>VLOOKUP($C375,'Step 2'!$A$3:$I$74,MATCH(Diffs!$D375,'Step 2'!$A$2:$I$2,0),FALSE)</f>
        <v>-0.39999999999999858</v>
      </c>
      <c r="F375">
        <f>VLOOKUP($C375,'Step 2'!$A$3:$Q$74,MATCH(Diffs!$D375,'Step 2'!$A$2:$I$2,0)+8,FALSE)</f>
        <v>0.10000000000000009</v>
      </c>
      <c r="G375">
        <f>VLOOKUP($C375,'Step 2'!$A$3:$Y$74,MATCH(Diffs!$D375,'Step 2'!$A$2:$I$2,0)+16,FALSE)</f>
        <v>7.2326513147445013</v>
      </c>
    </row>
    <row r="376" spans="1:7" x14ac:dyDescent="0.45">
      <c r="A376">
        <f t="shared" si="24"/>
        <v>47</v>
      </c>
      <c r="B376">
        <f t="shared" si="25"/>
        <v>2022</v>
      </c>
      <c r="C376" t="str">
        <f t="shared" si="22"/>
        <v>Netherlands</v>
      </c>
      <c r="D376">
        <f t="shared" si="23"/>
        <v>2022</v>
      </c>
      <c r="E376">
        <f>VLOOKUP($C376,'Step 2'!$A$3:$I$74,MATCH(Diffs!$D376,'Step 2'!$A$2:$I$2,0),FALSE)</f>
        <v>0.69999999999999929</v>
      </c>
      <c r="F376">
        <f>VLOOKUP($C376,'Step 2'!$A$3:$Q$74,MATCH(Diffs!$D376,'Step 2'!$A$2:$I$2,0)+8,FALSE)</f>
        <v>9.9999999999999645E-2</v>
      </c>
      <c r="G376">
        <f>VLOOKUP($C376,'Step 2'!$A$3:$Y$74,MATCH(Diffs!$D376,'Step 2'!$A$2:$I$2,0)+16,FALSE)</f>
        <v>0.90910001410599506</v>
      </c>
    </row>
    <row r="377" spans="1:7" x14ac:dyDescent="0.45">
      <c r="A377">
        <f t="shared" si="24"/>
        <v>47</v>
      </c>
      <c r="B377">
        <f t="shared" si="25"/>
        <v>2023</v>
      </c>
      <c r="C377" t="str">
        <f t="shared" si="22"/>
        <v>Netherlands</v>
      </c>
      <c r="D377">
        <f t="shared" si="23"/>
        <v>2023</v>
      </c>
      <c r="E377">
        <f>VLOOKUP($C377,'Step 2'!$A$3:$I$74,MATCH(Diffs!$D377,'Step 2'!$A$2:$I$2,0),FALSE)</f>
        <v>2.1000000000000014</v>
      </c>
      <c r="F377">
        <f>VLOOKUP($C377,'Step 2'!$A$3:$Q$74,MATCH(Diffs!$D377,'Step 2'!$A$2:$I$2,0)+8,FALSE)</f>
        <v>-9.9999999999999645E-2</v>
      </c>
      <c r="G377">
        <f>VLOOKUP($C377,'Step 2'!$A$3:$Y$74,MATCH(Diffs!$D377,'Step 2'!$A$2:$I$2,0)+16,FALSE)</f>
        <v>0.19199695740360312</v>
      </c>
    </row>
    <row r="378" spans="1:7" x14ac:dyDescent="0.45">
      <c r="A378">
        <f t="shared" si="24"/>
        <v>48</v>
      </c>
      <c r="B378">
        <f t="shared" si="25"/>
        <v>2016</v>
      </c>
      <c r="C378" t="str">
        <f t="shared" si="22"/>
        <v>North Macedonia</v>
      </c>
      <c r="D378">
        <f t="shared" si="23"/>
        <v>2016</v>
      </c>
      <c r="E378">
        <f>VLOOKUP($C378,'Step 2'!$A$3:$I$74,MATCH(Diffs!$D378,'Step 2'!$A$2:$I$2,0),FALSE)</f>
        <v>-0.60000000000000142</v>
      </c>
      <c r="F378">
        <f>VLOOKUP($C378,'Step 2'!$A$3:$Q$74,MATCH(Diffs!$D378,'Step 2'!$A$2:$I$2,0)+8,FALSE)</f>
        <v>0</v>
      </c>
      <c r="G378">
        <f>VLOOKUP($C378,'Step 2'!$A$3:$Y$74,MATCH(Diffs!$D378,'Step 2'!$A$2:$I$2,0)+16,FALSE)</f>
        <v>1.2660104758275992</v>
      </c>
    </row>
    <row r="379" spans="1:7" x14ac:dyDescent="0.45">
      <c r="A379">
        <f t="shared" si="24"/>
        <v>48</v>
      </c>
      <c r="B379">
        <f t="shared" si="25"/>
        <v>2017</v>
      </c>
      <c r="C379" t="str">
        <f t="shared" si="22"/>
        <v>North Macedonia</v>
      </c>
      <c r="D379">
        <f t="shared" si="23"/>
        <v>2017</v>
      </c>
      <c r="E379">
        <f>VLOOKUP($C379,'Step 2'!$A$3:$I$74,MATCH(Diffs!$D379,'Step 2'!$A$2:$I$2,0),FALSE)</f>
        <v>-1.5</v>
      </c>
      <c r="F379">
        <f>VLOOKUP($C379,'Step 2'!$A$3:$Q$74,MATCH(Diffs!$D379,'Step 2'!$A$2:$I$2,0)+8,FALSE)</f>
        <v>0.10000000000000009</v>
      </c>
      <c r="G379">
        <f>VLOOKUP($C379,'Step 2'!$A$3:$Y$74,MATCH(Diffs!$D379,'Step 2'!$A$2:$I$2,0)+16,FALSE)</f>
        <v>0.36639860090570053</v>
      </c>
    </row>
    <row r="380" spans="1:7" x14ac:dyDescent="0.45">
      <c r="A380">
        <f t="shared" si="24"/>
        <v>48</v>
      </c>
      <c r="B380">
        <f t="shared" si="25"/>
        <v>2018</v>
      </c>
      <c r="C380" t="str">
        <f t="shared" si="22"/>
        <v>North Macedonia</v>
      </c>
      <c r="D380">
        <f t="shared" si="23"/>
        <v>2018</v>
      </c>
      <c r="E380">
        <f>VLOOKUP($C380,'Step 2'!$A$3:$I$74,MATCH(Diffs!$D380,'Step 2'!$A$2:$I$2,0),FALSE)</f>
        <v>-1.3999999999999986</v>
      </c>
      <c r="F380">
        <f>VLOOKUP($C380,'Step 2'!$A$3:$Q$74,MATCH(Diffs!$D380,'Step 2'!$A$2:$I$2,0)+8,FALSE)</f>
        <v>0</v>
      </c>
      <c r="G380">
        <f>VLOOKUP($C380,'Step 2'!$A$3:$Y$74,MATCH(Diffs!$D380,'Step 2'!$A$2:$I$2,0)+16,FALSE)</f>
        <v>0.98280226143779714</v>
      </c>
    </row>
    <row r="381" spans="1:7" x14ac:dyDescent="0.45">
      <c r="A381">
        <f t="shared" si="24"/>
        <v>48</v>
      </c>
      <c r="B381">
        <f t="shared" si="25"/>
        <v>2019</v>
      </c>
      <c r="C381" t="str">
        <f t="shared" si="22"/>
        <v>North Macedonia</v>
      </c>
      <c r="D381">
        <f t="shared" si="23"/>
        <v>2019</v>
      </c>
      <c r="E381">
        <f>VLOOKUP($C381,'Step 2'!$A$3:$I$74,MATCH(Diffs!$D381,'Step 2'!$A$2:$I$2,0),FALSE)</f>
        <v>-0.69999999999999929</v>
      </c>
      <c r="F381">
        <f>VLOOKUP($C381,'Step 2'!$A$3:$Q$74,MATCH(Diffs!$D381,'Step 2'!$A$2:$I$2,0)+8,FALSE)</f>
        <v>0</v>
      </c>
      <c r="G381">
        <f>VLOOKUP($C381,'Step 2'!$A$3:$Y$74,MATCH(Diffs!$D381,'Step 2'!$A$2:$I$2,0)+16,FALSE)</f>
        <v>1.2311068043749032</v>
      </c>
    </row>
    <row r="382" spans="1:7" x14ac:dyDescent="0.45">
      <c r="A382">
        <f t="shared" si="24"/>
        <v>48</v>
      </c>
      <c r="B382">
        <f t="shared" si="25"/>
        <v>2020</v>
      </c>
      <c r="C382" t="str">
        <f t="shared" si="22"/>
        <v>North Macedonia</v>
      </c>
      <c r="D382">
        <f t="shared" si="23"/>
        <v>2020</v>
      </c>
      <c r="E382">
        <f>VLOOKUP($C382,'Step 2'!$A$3:$I$74,MATCH(Diffs!$D382,'Step 2'!$A$2:$I$2,0),FALSE)</f>
        <v>9.9999999999997868E-2</v>
      </c>
      <c r="F382">
        <f>VLOOKUP($C382,'Step 2'!$A$3:$Q$74,MATCH(Diffs!$D382,'Step 2'!$A$2:$I$2,0)+8,FALSE)</f>
        <v>9.9999999999999978E-2</v>
      </c>
      <c r="G382">
        <f>VLOOKUP($C382,'Step 2'!$A$3:$Y$74,MATCH(Diffs!$D382,'Step 2'!$A$2:$I$2,0)+16,FALSE)</f>
        <v>0.58870987116569751</v>
      </c>
    </row>
    <row r="383" spans="1:7" x14ac:dyDescent="0.45">
      <c r="A383">
        <f t="shared" si="24"/>
        <v>48</v>
      </c>
      <c r="B383">
        <f t="shared" si="25"/>
        <v>2021</v>
      </c>
      <c r="C383" t="str">
        <f t="shared" si="22"/>
        <v>North Macedonia</v>
      </c>
      <c r="D383">
        <f t="shared" si="23"/>
        <v>2021</v>
      </c>
      <c r="E383">
        <f>VLOOKUP($C383,'Step 2'!$A$3:$I$74,MATCH(Diffs!$D383,'Step 2'!$A$2:$I$2,0),FALSE)</f>
        <v>-9.9999999999997868E-2</v>
      </c>
      <c r="F383">
        <f>VLOOKUP($C383,'Step 2'!$A$3:$Q$74,MATCH(Diffs!$D383,'Step 2'!$A$2:$I$2,0)+8,FALSE)</f>
        <v>9.9999999999999978E-2</v>
      </c>
      <c r="G383">
        <f>VLOOKUP($C383,'Step 2'!$A$3:$Y$74,MATCH(Diffs!$D383,'Step 2'!$A$2:$I$2,0)+16,FALSE)</f>
        <v>-4.3109701958599089E-2</v>
      </c>
    </row>
    <row r="384" spans="1:7" x14ac:dyDescent="0.45">
      <c r="A384">
        <f t="shared" si="24"/>
        <v>48</v>
      </c>
      <c r="B384">
        <f t="shared" si="25"/>
        <v>2022</v>
      </c>
      <c r="C384" t="str">
        <f t="shared" si="22"/>
        <v>North Macedonia</v>
      </c>
      <c r="D384">
        <f t="shared" si="23"/>
        <v>2022</v>
      </c>
      <c r="E384">
        <f>VLOOKUP($C384,'Step 2'!$A$3:$I$74,MATCH(Diffs!$D384,'Step 2'!$A$2:$I$2,0),FALSE)</f>
        <v>2.3000000000000007</v>
      </c>
      <c r="F384">
        <f>VLOOKUP($C384,'Step 2'!$A$3:$Q$74,MATCH(Diffs!$D384,'Step 2'!$A$2:$I$2,0)+8,FALSE)</f>
        <v>0</v>
      </c>
      <c r="G384">
        <f>VLOOKUP($C384,'Step 2'!$A$3:$Y$74,MATCH(Diffs!$D384,'Step 2'!$A$2:$I$2,0)+16,FALSE)</f>
        <v>-0.44205687535080074</v>
      </c>
    </row>
    <row r="385" spans="1:7" x14ac:dyDescent="0.45">
      <c r="A385">
        <f t="shared" si="24"/>
        <v>48</v>
      </c>
      <c r="B385">
        <f t="shared" si="25"/>
        <v>2023</v>
      </c>
      <c r="C385" t="str">
        <f t="shared" si="22"/>
        <v>North Macedonia</v>
      </c>
      <c r="D385">
        <f t="shared" si="23"/>
        <v>2023</v>
      </c>
      <c r="E385">
        <f>VLOOKUP($C385,'Step 2'!$A$3:$I$74,MATCH(Diffs!$D385,'Step 2'!$A$2:$I$2,0),FALSE)</f>
        <v>1.6999999999999993</v>
      </c>
      <c r="F385">
        <f>VLOOKUP($C385,'Step 2'!$A$3:$Q$74,MATCH(Diffs!$D385,'Step 2'!$A$2:$I$2,0)+8,FALSE)</f>
        <v>0</v>
      </c>
      <c r="G385">
        <f>VLOOKUP($C385,'Step 2'!$A$3:$Y$74,MATCH(Diffs!$D385,'Step 2'!$A$2:$I$2,0)+16,FALSE)</f>
        <v>0.23944974131759977</v>
      </c>
    </row>
    <row r="386" spans="1:7" x14ac:dyDescent="0.45">
      <c r="A386">
        <f t="shared" si="24"/>
        <v>49</v>
      </c>
      <c r="B386">
        <f t="shared" si="25"/>
        <v>2016</v>
      </c>
      <c r="C386" t="str">
        <f t="shared" si="22"/>
        <v>Norway</v>
      </c>
      <c r="D386">
        <f t="shared" si="23"/>
        <v>2016</v>
      </c>
      <c r="E386">
        <f>VLOOKUP($C386,'Step 2'!$A$3:$I$74,MATCH(Diffs!$D386,'Step 2'!$A$2:$I$2,0),FALSE)</f>
        <v>1.1999999999999993</v>
      </c>
      <c r="F386">
        <f>VLOOKUP($C386,'Step 2'!$A$3:$Q$74,MATCH(Diffs!$D386,'Step 2'!$A$2:$I$2,0)+8,FALSE)</f>
        <v>0</v>
      </c>
      <c r="G386">
        <f>VLOOKUP($C386,'Step 2'!$A$3:$Y$74,MATCH(Diffs!$D386,'Step 2'!$A$2:$I$2,0)+16,FALSE)</f>
        <v>5.4632992754084029</v>
      </c>
    </row>
    <row r="387" spans="1:7" x14ac:dyDescent="0.45">
      <c r="A387">
        <f t="shared" si="24"/>
        <v>49</v>
      </c>
      <c r="B387">
        <f t="shared" si="25"/>
        <v>2017</v>
      </c>
      <c r="C387" t="str">
        <f t="shared" ref="C387:C450" si="26">VLOOKUP(A387,$M$4:$N$75,2,FALSE)</f>
        <v>Norway</v>
      </c>
      <c r="D387">
        <f t="shared" ref="D387:D450" si="27">B387</f>
        <v>2017</v>
      </c>
      <c r="E387">
        <f>VLOOKUP($C387,'Step 2'!$A$3:$I$74,MATCH(Diffs!$D387,'Step 2'!$A$2:$I$2,0),FALSE)</f>
        <v>1.6999999999999993</v>
      </c>
      <c r="F387">
        <f>VLOOKUP($C387,'Step 2'!$A$3:$Q$74,MATCH(Diffs!$D387,'Step 2'!$A$2:$I$2,0)+8,FALSE)</f>
        <v>0</v>
      </c>
      <c r="G387">
        <f>VLOOKUP($C387,'Step 2'!$A$3:$Y$74,MATCH(Diffs!$D387,'Step 2'!$A$2:$I$2,0)+16,FALSE)</f>
        <v>-0.4818647025218894</v>
      </c>
    </row>
    <row r="388" spans="1:7" x14ac:dyDescent="0.45">
      <c r="A388">
        <f t="shared" si="24"/>
        <v>49</v>
      </c>
      <c r="B388">
        <f t="shared" si="25"/>
        <v>2018</v>
      </c>
      <c r="C388" t="str">
        <f t="shared" si="26"/>
        <v>Norway</v>
      </c>
      <c r="D388">
        <f t="shared" si="27"/>
        <v>2018</v>
      </c>
      <c r="E388">
        <f>VLOOKUP($C388,'Step 2'!$A$3:$I$74,MATCH(Diffs!$D388,'Step 2'!$A$2:$I$2,0),FALSE)</f>
        <v>3.6000000000000014</v>
      </c>
      <c r="F388">
        <f>VLOOKUP($C388,'Step 2'!$A$3:$Q$74,MATCH(Diffs!$D388,'Step 2'!$A$2:$I$2,0)+8,FALSE)</f>
        <v>-0.19999999999999996</v>
      </c>
      <c r="G388">
        <f>VLOOKUP($C388,'Step 2'!$A$3:$Y$74,MATCH(Diffs!$D388,'Step 2'!$A$2:$I$2,0)+16,FALSE)</f>
        <v>1.4640370556980997</v>
      </c>
    </row>
    <row r="389" spans="1:7" x14ac:dyDescent="0.45">
      <c r="A389">
        <f t="shared" si="24"/>
        <v>49</v>
      </c>
      <c r="B389">
        <f t="shared" si="25"/>
        <v>2019</v>
      </c>
      <c r="C389" t="str">
        <f t="shared" si="26"/>
        <v>Norway</v>
      </c>
      <c r="D389">
        <f t="shared" si="27"/>
        <v>2019</v>
      </c>
      <c r="E389">
        <f>VLOOKUP($C389,'Step 2'!$A$3:$I$74,MATCH(Diffs!$D389,'Step 2'!$A$2:$I$2,0),FALSE)</f>
        <v>-1.3000000000000007</v>
      </c>
      <c r="F389">
        <f>VLOOKUP($C389,'Step 2'!$A$3:$Q$74,MATCH(Diffs!$D389,'Step 2'!$A$2:$I$2,0)+8,FALSE)</f>
        <v>0</v>
      </c>
      <c r="G389">
        <f>VLOOKUP($C389,'Step 2'!$A$3:$Y$74,MATCH(Diffs!$D389,'Step 2'!$A$2:$I$2,0)+16,FALSE)</f>
        <v>-0.77872222681780556</v>
      </c>
    </row>
    <row r="390" spans="1:7" x14ac:dyDescent="0.45">
      <c r="A390">
        <f t="shared" si="24"/>
        <v>49</v>
      </c>
      <c r="B390">
        <f t="shared" si="25"/>
        <v>2020</v>
      </c>
      <c r="C390" t="str">
        <f t="shared" si="26"/>
        <v>Norway</v>
      </c>
      <c r="D390">
        <f t="shared" si="27"/>
        <v>2020</v>
      </c>
      <c r="E390">
        <f>VLOOKUP($C390,'Step 2'!$A$3:$I$74,MATCH(Diffs!$D390,'Step 2'!$A$2:$I$2,0),FALSE)</f>
        <v>1.3000000000000007</v>
      </c>
      <c r="F390">
        <f>VLOOKUP($C390,'Step 2'!$A$3:$Q$74,MATCH(Diffs!$D390,'Step 2'!$A$2:$I$2,0)+8,FALSE)</f>
        <v>-0.10000000000000009</v>
      </c>
      <c r="G390">
        <f>VLOOKUP($C390,'Step 2'!$A$3:$Y$74,MATCH(Diffs!$D390,'Step 2'!$A$2:$I$2,0)+16,FALSE)</f>
        <v>1.9317054394888942</v>
      </c>
    </row>
    <row r="391" spans="1:7" x14ac:dyDescent="0.45">
      <c r="A391">
        <f t="shared" si="24"/>
        <v>49</v>
      </c>
      <c r="B391">
        <f t="shared" si="25"/>
        <v>2021</v>
      </c>
      <c r="C391" t="str">
        <f t="shared" si="26"/>
        <v>Norway</v>
      </c>
      <c r="D391">
        <f t="shared" si="27"/>
        <v>2021</v>
      </c>
      <c r="E391">
        <f>VLOOKUP($C391,'Step 2'!$A$3:$I$74,MATCH(Diffs!$D391,'Step 2'!$A$2:$I$2,0),FALSE)</f>
        <v>0.5</v>
      </c>
      <c r="F391">
        <f>VLOOKUP($C391,'Step 2'!$A$3:$Q$74,MATCH(Diffs!$D391,'Step 2'!$A$2:$I$2,0)+8,FALSE)</f>
        <v>0.10000000000000009</v>
      </c>
      <c r="G391">
        <f>VLOOKUP($C391,'Step 2'!$A$3:$Y$74,MATCH(Diffs!$D391,'Step 2'!$A$2:$I$2,0)+16,FALSE)</f>
        <v>-0.1463477493134917</v>
      </c>
    </row>
    <row r="392" spans="1:7" x14ac:dyDescent="0.45">
      <c r="A392">
        <f t="shared" si="24"/>
        <v>49</v>
      </c>
      <c r="B392">
        <f t="shared" si="25"/>
        <v>2022</v>
      </c>
      <c r="C392" t="str">
        <f t="shared" si="26"/>
        <v>Norway</v>
      </c>
      <c r="D392">
        <f t="shared" si="27"/>
        <v>2022</v>
      </c>
      <c r="E392">
        <f>VLOOKUP($C392,'Step 2'!$A$3:$I$74,MATCH(Diffs!$D392,'Step 2'!$A$2:$I$2,0),FALSE)</f>
        <v>-0.30000000000000071</v>
      </c>
      <c r="F392">
        <f>VLOOKUP($C392,'Step 2'!$A$3:$Q$74,MATCH(Diffs!$D392,'Step 2'!$A$2:$I$2,0)+8,FALSE)</f>
        <v>9.9999999999999867E-2</v>
      </c>
      <c r="G392">
        <f>VLOOKUP($C392,'Step 2'!$A$3:$Y$74,MATCH(Diffs!$D392,'Step 2'!$A$2:$I$2,0)+16,FALSE)</f>
        <v>-21.1759304907496</v>
      </c>
    </row>
    <row r="393" spans="1:7" x14ac:dyDescent="0.45">
      <c r="A393">
        <f t="shared" si="24"/>
        <v>49</v>
      </c>
      <c r="B393">
        <f t="shared" si="25"/>
        <v>2023</v>
      </c>
      <c r="C393" t="str">
        <f t="shared" si="26"/>
        <v>Norway</v>
      </c>
      <c r="D393">
        <f t="shared" si="27"/>
        <v>2023</v>
      </c>
      <c r="E393">
        <f>VLOOKUP($C393,'Step 2'!$A$3:$I$74,MATCH(Diffs!$D393,'Step 2'!$A$2:$I$2,0),FALSE)</f>
        <v>0.19999999999999929</v>
      </c>
      <c r="F393">
        <f>VLOOKUP($C393,'Step 2'!$A$3:$Q$74,MATCH(Diffs!$D393,'Step 2'!$A$2:$I$2,0)+8,FALSE)</f>
        <v>0</v>
      </c>
      <c r="G393">
        <f>VLOOKUP($C393,'Step 2'!$A$3:$Y$74,MATCH(Diffs!$D393,'Step 2'!$A$2:$I$2,0)+16,FALSE)</f>
        <v>-0.16971588114200387</v>
      </c>
    </row>
    <row r="394" spans="1:7" x14ac:dyDescent="0.45">
      <c r="A394">
        <f t="shared" si="24"/>
        <v>50</v>
      </c>
      <c r="B394">
        <f t="shared" si="25"/>
        <v>2016</v>
      </c>
      <c r="C394" t="str">
        <f t="shared" si="26"/>
        <v>Pakistan</v>
      </c>
      <c r="D394">
        <f t="shared" si="27"/>
        <v>2016</v>
      </c>
      <c r="E394">
        <f>VLOOKUP($C394,'Step 2'!$A$3:$I$74,MATCH(Diffs!$D394,'Step 2'!$A$2:$I$2,0),FALSE)</f>
        <v>-2.4000000000000021</v>
      </c>
      <c r="F394">
        <f>VLOOKUP($C394,'Step 2'!$A$3:$Q$74,MATCH(Diffs!$D394,'Step 2'!$A$2:$I$2,0)+8,FALSE)</f>
        <v>9.9999999999999978E-2</v>
      </c>
      <c r="G394">
        <f>VLOOKUP($C394,'Step 2'!$A$3:$Y$74,MATCH(Diffs!$D394,'Step 2'!$A$2:$I$2,0)+16,FALSE)</f>
        <v>-0.33695685180217971</v>
      </c>
    </row>
    <row r="395" spans="1:7" x14ac:dyDescent="0.45">
      <c r="A395">
        <f t="shared" si="24"/>
        <v>50</v>
      </c>
      <c r="B395">
        <f t="shared" si="25"/>
        <v>2017</v>
      </c>
      <c r="C395" t="str">
        <f t="shared" si="26"/>
        <v>Pakistan</v>
      </c>
      <c r="D395">
        <f t="shared" si="27"/>
        <v>2017</v>
      </c>
      <c r="E395">
        <f>VLOOKUP($C395,'Step 2'!$A$3:$I$74,MATCH(Diffs!$D395,'Step 2'!$A$2:$I$2,0),FALSE)</f>
        <v>-5.3000000000000007</v>
      </c>
      <c r="F395">
        <f>VLOOKUP($C395,'Step 2'!$A$3:$Q$74,MATCH(Diffs!$D395,'Step 2'!$A$2:$I$2,0)+8,FALSE)</f>
        <v>9.9999999999999978E-2</v>
      </c>
      <c r="G395">
        <f>VLOOKUP($C395,'Step 2'!$A$3:$Y$74,MATCH(Diffs!$D395,'Step 2'!$A$2:$I$2,0)+16,FALSE)</f>
        <v>-0.49193510492388004</v>
      </c>
    </row>
    <row r="396" spans="1:7" x14ac:dyDescent="0.45">
      <c r="A396">
        <f t="shared" si="24"/>
        <v>50</v>
      </c>
      <c r="B396">
        <f t="shared" si="25"/>
        <v>2018</v>
      </c>
      <c r="C396" t="str">
        <f t="shared" si="26"/>
        <v>Pakistan</v>
      </c>
      <c r="D396">
        <f t="shared" si="27"/>
        <v>2018</v>
      </c>
      <c r="E396">
        <f>VLOOKUP($C396,'Step 2'!$A$3:$I$74,MATCH(Diffs!$D396,'Step 2'!$A$2:$I$2,0),FALSE)</f>
        <v>-1.8999999999999986</v>
      </c>
      <c r="F396">
        <f>VLOOKUP($C396,'Step 2'!$A$3:$Q$74,MATCH(Diffs!$D396,'Step 2'!$A$2:$I$2,0)+8,FALSE)</f>
        <v>0</v>
      </c>
      <c r="G396">
        <f>VLOOKUP($C396,'Step 2'!$A$3:$Y$74,MATCH(Diffs!$D396,'Step 2'!$A$2:$I$2,0)+16,FALSE)</f>
        <v>0.29055447727294004</v>
      </c>
    </row>
    <row r="397" spans="1:7" x14ac:dyDescent="0.45">
      <c r="A397">
        <f t="shared" si="24"/>
        <v>50</v>
      </c>
      <c r="B397">
        <f t="shared" si="25"/>
        <v>2019</v>
      </c>
      <c r="C397" t="str">
        <f t="shared" si="26"/>
        <v>Pakistan</v>
      </c>
      <c r="D397">
        <f t="shared" si="27"/>
        <v>2019</v>
      </c>
      <c r="E397">
        <f>VLOOKUP($C397,'Step 2'!$A$3:$I$74,MATCH(Diffs!$D397,'Step 2'!$A$2:$I$2,0),FALSE)</f>
        <v>1.6999999999999993</v>
      </c>
      <c r="F397">
        <f>VLOOKUP($C397,'Step 2'!$A$3:$Q$74,MATCH(Diffs!$D397,'Step 2'!$A$2:$I$2,0)+8,FALSE)</f>
        <v>-9.9999999999999978E-2</v>
      </c>
      <c r="G397">
        <f>VLOOKUP($C397,'Step 2'!$A$3:$Y$74,MATCH(Diffs!$D397,'Step 2'!$A$2:$I$2,0)+16,FALSE)</f>
        <v>0.39402287843104</v>
      </c>
    </row>
    <row r="398" spans="1:7" x14ac:dyDescent="0.45">
      <c r="A398">
        <f t="shared" si="24"/>
        <v>50</v>
      </c>
      <c r="B398">
        <f t="shared" si="25"/>
        <v>2020</v>
      </c>
      <c r="C398" t="str">
        <f t="shared" si="26"/>
        <v>Pakistan</v>
      </c>
      <c r="D398">
        <f t="shared" si="27"/>
        <v>2020</v>
      </c>
      <c r="E398">
        <f>VLOOKUP($C398,'Step 2'!$A$3:$I$74,MATCH(Diffs!$D398,'Step 2'!$A$2:$I$2,0),FALSE)</f>
        <v>-3.8000000000000007</v>
      </c>
      <c r="F398">
        <f>VLOOKUP($C398,'Step 2'!$A$3:$Q$74,MATCH(Diffs!$D398,'Step 2'!$A$2:$I$2,0)+8,FALSE)</f>
        <v>9.9999999999999978E-2</v>
      </c>
      <c r="G398">
        <f>VLOOKUP($C398,'Step 2'!$A$3:$Y$74,MATCH(Diffs!$D398,'Step 2'!$A$2:$I$2,0)+16,FALSE)</f>
        <v>1.8062253510538402</v>
      </c>
    </row>
    <row r="399" spans="1:7" x14ac:dyDescent="0.45">
      <c r="A399">
        <f t="shared" si="24"/>
        <v>50</v>
      </c>
      <c r="B399">
        <f t="shared" si="25"/>
        <v>2021</v>
      </c>
      <c r="C399" t="str">
        <f t="shared" si="26"/>
        <v>Pakistan</v>
      </c>
      <c r="D399">
        <f t="shared" si="27"/>
        <v>2021</v>
      </c>
      <c r="E399">
        <f>VLOOKUP($C399,'Step 2'!$A$3:$I$74,MATCH(Diffs!$D399,'Step 2'!$A$2:$I$2,0),FALSE)</f>
        <v>1.6000000000000014</v>
      </c>
      <c r="F399">
        <f>VLOOKUP($C399,'Step 2'!$A$3:$Q$74,MATCH(Diffs!$D399,'Step 2'!$A$2:$I$2,0)+8,FALSE)</f>
        <v>-9.9999999999999978E-2</v>
      </c>
      <c r="G399">
        <f>VLOOKUP($C399,'Step 2'!$A$3:$Y$74,MATCH(Diffs!$D399,'Step 2'!$A$2:$I$2,0)+16,FALSE)</f>
        <v>-2.7352151189689105</v>
      </c>
    </row>
    <row r="400" spans="1:7" x14ac:dyDescent="0.45">
      <c r="A400">
        <f t="shared" si="24"/>
        <v>50</v>
      </c>
      <c r="B400">
        <f t="shared" si="25"/>
        <v>2022</v>
      </c>
      <c r="C400" t="str">
        <f t="shared" si="26"/>
        <v>Pakistan</v>
      </c>
      <c r="D400">
        <f t="shared" si="27"/>
        <v>2022</v>
      </c>
      <c r="E400">
        <f>VLOOKUP($C400,'Step 2'!$A$3:$I$74,MATCH(Diffs!$D400,'Step 2'!$A$2:$I$2,0),FALSE)</f>
        <v>4.0999999999999979</v>
      </c>
      <c r="F400">
        <f>VLOOKUP($C400,'Step 2'!$A$3:$Q$74,MATCH(Diffs!$D400,'Step 2'!$A$2:$I$2,0)+8,FALSE)</f>
        <v>0</v>
      </c>
      <c r="G400">
        <f>VLOOKUP($C400,'Step 2'!$A$3:$Y$74,MATCH(Diffs!$D400,'Step 2'!$A$2:$I$2,0)+16,FALSE)</f>
        <v>-0.14561697832881015</v>
      </c>
    </row>
    <row r="401" spans="1:7" x14ac:dyDescent="0.45">
      <c r="A401">
        <f t="shared" si="24"/>
        <v>50</v>
      </c>
      <c r="B401">
        <f t="shared" si="25"/>
        <v>2023</v>
      </c>
      <c r="C401" t="str">
        <f t="shared" si="26"/>
        <v>Pakistan</v>
      </c>
      <c r="D401">
        <f t="shared" si="27"/>
        <v>2023</v>
      </c>
      <c r="E401">
        <f>VLOOKUP($C401,'Step 2'!$A$3:$I$74,MATCH(Diffs!$D401,'Step 2'!$A$2:$I$2,0),FALSE)</f>
        <v>-4.8000000000000007</v>
      </c>
      <c r="F401">
        <f>VLOOKUP($C401,'Step 2'!$A$3:$Q$74,MATCH(Diffs!$D401,'Step 2'!$A$2:$I$2,0)+8,FALSE)</f>
        <v>0</v>
      </c>
      <c r="G401">
        <f>VLOOKUP($C401,'Step 2'!$A$3:$Y$74,MATCH(Diffs!$D401,'Step 2'!$A$2:$I$2,0)+16,FALSE)</f>
        <v>-0.23566099214361991</v>
      </c>
    </row>
    <row r="402" spans="1:7" x14ac:dyDescent="0.45">
      <c r="A402">
        <f t="shared" si="24"/>
        <v>51</v>
      </c>
      <c r="B402">
        <f t="shared" si="25"/>
        <v>2016</v>
      </c>
      <c r="C402" t="str">
        <f t="shared" si="26"/>
        <v>Philippines</v>
      </c>
      <c r="D402">
        <f t="shared" si="27"/>
        <v>2016</v>
      </c>
      <c r="E402">
        <f>VLOOKUP($C402,'Step 2'!$A$3:$I$74,MATCH(Diffs!$D402,'Step 2'!$A$2:$I$2,0),FALSE)</f>
        <v>-2.9000000000000057</v>
      </c>
      <c r="F402">
        <f>VLOOKUP($C402,'Step 2'!$A$3:$Q$74,MATCH(Diffs!$D402,'Step 2'!$A$2:$I$2,0)+8,FALSE)</f>
        <v>0</v>
      </c>
      <c r="G402">
        <f>VLOOKUP($C402,'Step 2'!$A$3:$Y$74,MATCH(Diffs!$D402,'Step 2'!$A$2:$I$2,0)+16,FALSE)</f>
        <v>0.11373018217689967</v>
      </c>
    </row>
    <row r="403" spans="1:7" x14ac:dyDescent="0.45">
      <c r="A403">
        <f t="shared" si="24"/>
        <v>51</v>
      </c>
      <c r="B403">
        <f t="shared" si="25"/>
        <v>2017</v>
      </c>
      <c r="C403" t="str">
        <f t="shared" si="26"/>
        <v>Philippines</v>
      </c>
      <c r="D403">
        <f t="shared" si="27"/>
        <v>2017</v>
      </c>
      <c r="E403">
        <f>VLOOKUP($C403,'Step 2'!$A$3:$I$74,MATCH(Diffs!$D403,'Step 2'!$A$2:$I$2,0),FALSE)</f>
        <v>-6.5999999999999979</v>
      </c>
      <c r="F403">
        <f>VLOOKUP($C403,'Step 2'!$A$3:$Q$74,MATCH(Diffs!$D403,'Step 2'!$A$2:$I$2,0)+8,FALSE)</f>
        <v>9.9999999999999978E-2</v>
      </c>
      <c r="G403">
        <f>VLOOKUP($C403,'Step 2'!$A$3:$Y$74,MATCH(Diffs!$D403,'Step 2'!$A$2:$I$2,0)+16,FALSE)</f>
        <v>-6.1433685498659685E-2</v>
      </c>
    </row>
    <row r="404" spans="1:7" x14ac:dyDescent="0.45">
      <c r="A404">
        <f t="shared" si="24"/>
        <v>51</v>
      </c>
      <c r="B404">
        <f t="shared" si="25"/>
        <v>2018</v>
      </c>
      <c r="C404" t="str">
        <f t="shared" si="26"/>
        <v>Philippines</v>
      </c>
      <c r="D404">
        <f t="shared" si="27"/>
        <v>2018</v>
      </c>
      <c r="E404">
        <f>VLOOKUP($C404,'Step 2'!$A$3:$I$74,MATCH(Diffs!$D404,'Step 2'!$A$2:$I$2,0),FALSE)</f>
        <v>-2.6999999999999993</v>
      </c>
      <c r="F404">
        <f>VLOOKUP($C404,'Step 2'!$A$3:$Q$74,MATCH(Diffs!$D404,'Step 2'!$A$2:$I$2,0)+8,FALSE)</f>
        <v>0</v>
      </c>
      <c r="G404">
        <f>VLOOKUP($C404,'Step 2'!$A$3:$Y$74,MATCH(Diffs!$D404,'Step 2'!$A$2:$I$2,0)+16,FALSE)</f>
        <v>-0.12158963595957051</v>
      </c>
    </row>
    <row r="405" spans="1:7" x14ac:dyDescent="0.45">
      <c r="A405">
        <f t="shared" si="24"/>
        <v>51</v>
      </c>
      <c r="B405">
        <f t="shared" si="25"/>
        <v>2019</v>
      </c>
      <c r="C405" t="str">
        <f t="shared" si="26"/>
        <v>Philippines</v>
      </c>
      <c r="D405">
        <f t="shared" si="27"/>
        <v>2019</v>
      </c>
      <c r="E405">
        <f>VLOOKUP($C405,'Step 2'!$A$3:$I$74,MATCH(Diffs!$D405,'Step 2'!$A$2:$I$2,0),FALSE)</f>
        <v>4.5</v>
      </c>
      <c r="F405">
        <f>VLOOKUP($C405,'Step 2'!$A$3:$Q$74,MATCH(Diffs!$D405,'Step 2'!$A$2:$I$2,0)+8,FALSE)</f>
        <v>-9.9999999999999978E-2</v>
      </c>
      <c r="G405">
        <f>VLOOKUP($C405,'Step 2'!$A$3:$Y$74,MATCH(Diffs!$D405,'Step 2'!$A$2:$I$2,0)+16,FALSE)</f>
        <v>0.18621050427432984</v>
      </c>
    </row>
    <row r="406" spans="1:7" x14ac:dyDescent="0.45">
      <c r="A406">
        <f t="shared" si="24"/>
        <v>51</v>
      </c>
      <c r="B406">
        <f t="shared" si="25"/>
        <v>2020</v>
      </c>
      <c r="C406" t="str">
        <f t="shared" si="26"/>
        <v>Philippines</v>
      </c>
      <c r="D406">
        <f t="shared" si="27"/>
        <v>2020</v>
      </c>
      <c r="E406">
        <f>VLOOKUP($C406,'Step 2'!$A$3:$I$74,MATCH(Diffs!$D406,'Step 2'!$A$2:$I$2,0),FALSE)</f>
        <v>0.5</v>
      </c>
      <c r="F406">
        <f>VLOOKUP($C406,'Step 2'!$A$3:$Q$74,MATCH(Diffs!$D406,'Step 2'!$A$2:$I$2,0)+8,FALSE)</f>
        <v>-9.9999999999999978E-2</v>
      </c>
      <c r="G406">
        <f>VLOOKUP($C406,'Step 2'!$A$3:$Y$74,MATCH(Diffs!$D406,'Step 2'!$A$2:$I$2,0)+16,FALSE)</f>
        <v>0.73854892014926055</v>
      </c>
    </row>
    <row r="407" spans="1:7" x14ac:dyDescent="0.45">
      <c r="A407">
        <f t="shared" si="24"/>
        <v>51</v>
      </c>
      <c r="B407">
        <f t="shared" si="25"/>
        <v>2021</v>
      </c>
      <c r="C407" t="str">
        <f t="shared" si="26"/>
        <v>Philippines</v>
      </c>
      <c r="D407">
        <f t="shared" si="27"/>
        <v>2021</v>
      </c>
      <c r="E407">
        <f>VLOOKUP($C407,'Step 2'!$A$3:$I$74,MATCH(Diffs!$D407,'Step 2'!$A$2:$I$2,0),FALSE)</f>
        <v>1.5</v>
      </c>
      <c r="F407">
        <f>VLOOKUP($C407,'Step 2'!$A$3:$Q$74,MATCH(Diffs!$D407,'Step 2'!$A$2:$I$2,0)+8,FALSE)</f>
        <v>-0.10000000000000003</v>
      </c>
      <c r="G407">
        <f>VLOOKUP($C407,'Step 2'!$A$3:$Y$74,MATCH(Diffs!$D407,'Step 2'!$A$2:$I$2,0)+16,FALSE)</f>
        <v>0.23007084503386999</v>
      </c>
    </row>
    <row r="408" spans="1:7" x14ac:dyDescent="0.45">
      <c r="A408">
        <f t="shared" si="24"/>
        <v>51</v>
      </c>
      <c r="B408">
        <f t="shared" si="25"/>
        <v>2022</v>
      </c>
      <c r="C408" t="str">
        <f t="shared" si="26"/>
        <v>Philippines</v>
      </c>
      <c r="D408">
        <f t="shared" si="27"/>
        <v>2022</v>
      </c>
      <c r="E408">
        <f>VLOOKUP($C408,'Step 2'!$A$3:$I$74,MATCH(Diffs!$D408,'Step 2'!$A$2:$I$2,0),FALSE)</f>
        <v>1.8999999999999986</v>
      </c>
      <c r="F408">
        <f>VLOOKUP($C408,'Step 2'!$A$3:$Q$74,MATCH(Diffs!$D408,'Step 2'!$A$2:$I$2,0)+8,FALSE)</f>
        <v>0</v>
      </c>
      <c r="G408">
        <f>VLOOKUP($C408,'Step 2'!$A$3:$Y$74,MATCH(Diffs!$D408,'Step 2'!$A$2:$I$2,0)+16,FALSE)</f>
        <v>-0.48586857395275018</v>
      </c>
    </row>
    <row r="409" spans="1:7" x14ac:dyDescent="0.45">
      <c r="A409">
        <f t="shared" si="24"/>
        <v>51</v>
      </c>
      <c r="B409">
        <f t="shared" si="25"/>
        <v>2023</v>
      </c>
      <c r="C409" t="str">
        <f t="shared" si="26"/>
        <v>Philippines</v>
      </c>
      <c r="D409">
        <f t="shared" si="27"/>
        <v>2023</v>
      </c>
      <c r="E409">
        <f>VLOOKUP($C409,'Step 2'!$A$3:$I$74,MATCH(Diffs!$D409,'Step 2'!$A$2:$I$2,0),FALSE)</f>
        <v>-3.5999999999999979</v>
      </c>
      <c r="F409">
        <f>VLOOKUP($C409,'Step 2'!$A$3:$Q$74,MATCH(Diffs!$D409,'Step 2'!$A$2:$I$2,0)+8,FALSE)</f>
        <v>0</v>
      </c>
      <c r="G409">
        <f>VLOOKUP($C409,'Step 2'!$A$3:$Y$74,MATCH(Diffs!$D409,'Step 2'!$A$2:$I$2,0)+16,FALSE)</f>
        <v>-0.21119143823078979</v>
      </c>
    </row>
    <row r="410" spans="1:7" x14ac:dyDescent="0.45">
      <c r="A410">
        <f t="shared" si="24"/>
        <v>52</v>
      </c>
      <c r="B410">
        <f t="shared" si="25"/>
        <v>2016</v>
      </c>
      <c r="C410" t="str">
        <f t="shared" si="26"/>
        <v>Poland</v>
      </c>
      <c r="D410">
        <f t="shared" si="27"/>
        <v>2016</v>
      </c>
      <c r="E410">
        <f>VLOOKUP($C410,'Step 2'!$A$3:$I$74,MATCH(Diffs!$D410,'Step 2'!$A$2:$I$2,0),FALSE)</f>
        <v>0.40000000000000213</v>
      </c>
      <c r="F410">
        <f>VLOOKUP($C410,'Step 2'!$A$3:$Q$74,MATCH(Diffs!$D410,'Step 2'!$A$2:$I$2,0)+8,FALSE)</f>
        <v>-0.10000000000000009</v>
      </c>
      <c r="G410">
        <f>VLOOKUP($C410,'Step 2'!$A$3:$Y$74,MATCH(Diffs!$D410,'Step 2'!$A$2:$I$2,0)+16,FALSE)</f>
        <v>0.30101799421800024</v>
      </c>
    </row>
    <row r="411" spans="1:7" x14ac:dyDescent="0.45">
      <c r="A411">
        <f t="shared" si="24"/>
        <v>52</v>
      </c>
      <c r="B411">
        <f t="shared" si="25"/>
        <v>2017</v>
      </c>
      <c r="C411" t="str">
        <f t="shared" si="26"/>
        <v>Poland</v>
      </c>
      <c r="D411">
        <f t="shared" si="27"/>
        <v>2017</v>
      </c>
      <c r="E411">
        <f>VLOOKUP($C411,'Step 2'!$A$3:$I$74,MATCH(Diffs!$D411,'Step 2'!$A$2:$I$2,0),FALSE)</f>
        <v>-1.2000000000000028</v>
      </c>
      <c r="F411">
        <f>VLOOKUP($C411,'Step 2'!$A$3:$Q$74,MATCH(Diffs!$D411,'Step 2'!$A$2:$I$2,0)+8,FALSE)</f>
        <v>0.19999999999999996</v>
      </c>
      <c r="G411">
        <f>VLOOKUP($C411,'Step 2'!$A$3:$Y$74,MATCH(Diffs!$D411,'Step 2'!$A$2:$I$2,0)+16,FALSE)</f>
        <v>-1.5543532700916032</v>
      </c>
    </row>
    <row r="412" spans="1:7" x14ac:dyDescent="0.45">
      <c r="A412">
        <f t="shared" si="24"/>
        <v>52</v>
      </c>
      <c r="B412">
        <f t="shared" si="25"/>
        <v>2018</v>
      </c>
      <c r="C412" t="str">
        <f t="shared" si="26"/>
        <v>Poland</v>
      </c>
      <c r="D412">
        <f t="shared" si="27"/>
        <v>2018</v>
      </c>
      <c r="E412">
        <f>VLOOKUP($C412,'Step 2'!$A$3:$I$74,MATCH(Diffs!$D412,'Step 2'!$A$2:$I$2,0),FALSE)</f>
        <v>-1</v>
      </c>
      <c r="F412">
        <f>VLOOKUP($C412,'Step 2'!$A$3:$Q$74,MATCH(Diffs!$D412,'Step 2'!$A$2:$I$2,0)+8,FALSE)</f>
        <v>0</v>
      </c>
      <c r="G412">
        <f>VLOOKUP($C412,'Step 2'!$A$3:$Y$74,MATCH(Diffs!$D412,'Step 2'!$A$2:$I$2,0)+16,FALSE)</f>
        <v>-2.3257881898568975</v>
      </c>
    </row>
    <row r="413" spans="1:7" x14ac:dyDescent="0.45">
      <c r="A413">
        <f t="shared" si="24"/>
        <v>52</v>
      </c>
      <c r="B413">
        <f t="shared" si="25"/>
        <v>2019</v>
      </c>
      <c r="C413" t="str">
        <f t="shared" si="26"/>
        <v>Poland</v>
      </c>
      <c r="D413">
        <f t="shared" si="27"/>
        <v>2019</v>
      </c>
      <c r="E413">
        <f>VLOOKUP($C413,'Step 2'!$A$3:$I$74,MATCH(Diffs!$D413,'Step 2'!$A$2:$I$2,0),FALSE)</f>
        <v>0.20000000000000284</v>
      </c>
      <c r="F413">
        <f>VLOOKUP($C413,'Step 2'!$A$3:$Q$74,MATCH(Diffs!$D413,'Step 2'!$A$2:$I$2,0)+8,FALSE)</f>
        <v>0</v>
      </c>
      <c r="G413">
        <f>VLOOKUP($C413,'Step 2'!$A$3:$Y$74,MATCH(Diffs!$D413,'Step 2'!$A$2:$I$2,0)+16,FALSE)</f>
        <v>0.24444798168219961</v>
      </c>
    </row>
    <row r="414" spans="1:7" x14ac:dyDescent="0.45">
      <c r="A414">
        <f t="shared" si="24"/>
        <v>52</v>
      </c>
      <c r="B414">
        <f t="shared" si="25"/>
        <v>2020</v>
      </c>
      <c r="C414" t="str">
        <f t="shared" si="26"/>
        <v>Poland</v>
      </c>
      <c r="D414">
        <f t="shared" si="27"/>
        <v>2020</v>
      </c>
      <c r="E414">
        <f>VLOOKUP($C414,'Step 2'!$A$3:$I$74,MATCH(Diffs!$D414,'Step 2'!$A$2:$I$2,0),FALSE)</f>
        <v>1.7999999999999972</v>
      </c>
      <c r="F414">
        <f>VLOOKUP($C414,'Step 2'!$A$3:$Q$74,MATCH(Diffs!$D414,'Step 2'!$A$2:$I$2,0)+8,FALSE)</f>
        <v>-0.19999999999999996</v>
      </c>
      <c r="G414">
        <f>VLOOKUP($C414,'Step 2'!$A$3:$Y$74,MATCH(Diffs!$D414,'Step 2'!$A$2:$I$2,0)+16,FALSE)</f>
        <v>1.6184582544582007</v>
      </c>
    </row>
    <row r="415" spans="1:7" x14ac:dyDescent="0.45">
      <c r="A415">
        <f t="shared" si="24"/>
        <v>52</v>
      </c>
      <c r="B415">
        <f t="shared" si="25"/>
        <v>2021</v>
      </c>
      <c r="C415" t="str">
        <f t="shared" si="26"/>
        <v>Poland</v>
      </c>
      <c r="D415">
        <f t="shared" si="27"/>
        <v>2021</v>
      </c>
      <c r="E415">
        <f>VLOOKUP($C415,'Step 2'!$A$3:$I$74,MATCH(Diffs!$D415,'Step 2'!$A$2:$I$2,0),FALSE)</f>
        <v>1.5</v>
      </c>
      <c r="F415">
        <f>VLOOKUP($C415,'Step 2'!$A$3:$Q$74,MATCH(Diffs!$D415,'Step 2'!$A$2:$I$2,0)+8,FALSE)</f>
        <v>-0.29999999999999993</v>
      </c>
      <c r="G415">
        <f>VLOOKUP($C415,'Step 2'!$A$3:$Y$74,MATCH(Diffs!$D415,'Step 2'!$A$2:$I$2,0)+16,FALSE)</f>
        <v>-2.0001432930869996</v>
      </c>
    </row>
    <row r="416" spans="1:7" x14ac:dyDescent="0.45">
      <c r="A416">
        <f t="shared" si="24"/>
        <v>52</v>
      </c>
      <c r="B416">
        <f t="shared" si="25"/>
        <v>2022</v>
      </c>
      <c r="C416" t="str">
        <f t="shared" si="26"/>
        <v>Poland</v>
      </c>
      <c r="D416">
        <f t="shared" si="27"/>
        <v>2022</v>
      </c>
      <c r="E416">
        <f>VLOOKUP($C416,'Step 2'!$A$3:$I$74,MATCH(Diffs!$D416,'Step 2'!$A$2:$I$2,0),FALSE)</f>
        <v>1.6000000000000014</v>
      </c>
      <c r="F416">
        <f>VLOOKUP($C416,'Step 2'!$A$3:$Q$74,MATCH(Diffs!$D416,'Step 2'!$A$2:$I$2,0)+8,FALSE)</f>
        <v>0.29999999999999993</v>
      </c>
      <c r="G416">
        <f>VLOOKUP($C416,'Step 2'!$A$3:$Y$74,MATCH(Diffs!$D416,'Step 2'!$A$2:$I$2,0)+16,FALSE)</f>
        <v>-2.2299628627686019</v>
      </c>
    </row>
    <row r="417" spans="1:7" x14ac:dyDescent="0.45">
      <c r="A417">
        <f t="shared" si="24"/>
        <v>52</v>
      </c>
      <c r="B417">
        <f t="shared" si="25"/>
        <v>2023</v>
      </c>
      <c r="C417" t="str">
        <f t="shared" si="26"/>
        <v>Poland</v>
      </c>
      <c r="D417">
        <f t="shared" si="27"/>
        <v>2023</v>
      </c>
      <c r="E417">
        <f>VLOOKUP($C417,'Step 2'!$A$3:$I$74,MATCH(Diffs!$D417,'Step 2'!$A$2:$I$2,0),FALSE)</f>
        <v>1.6999999999999993</v>
      </c>
      <c r="F417">
        <f>VLOOKUP($C417,'Step 2'!$A$3:$Q$74,MATCH(Diffs!$D417,'Step 2'!$A$2:$I$2,0)+8,FALSE)</f>
        <v>-0.39999999999999991</v>
      </c>
      <c r="G417">
        <f>VLOOKUP($C417,'Step 2'!$A$3:$Y$74,MATCH(Diffs!$D417,'Step 2'!$A$2:$I$2,0)+16,FALSE)</f>
        <v>-1.9793369542713002</v>
      </c>
    </row>
    <row r="418" spans="1:7" x14ac:dyDescent="0.45">
      <c r="A418">
        <f t="shared" si="24"/>
        <v>53</v>
      </c>
      <c r="B418">
        <f t="shared" si="25"/>
        <v>2016</v>
      </c>
      <c r="C418" t="str">
        <f t="shared" si="26"/>
        <v>Portugal</v>
      </c>
      <c r="D418">
        <f t="shared" si="27"/>
        <v>2016</v>
      </c>
      <c r="E418">
        <f>VLOOKUP($C418,'Step 2'!$A$3:$I$74,MATCH(Diffs!$D418,'Step 2'!$A$2:$I$2,0),FALSE)</f>
        <v>-0.19999999999999929</v>
      </c>
      <c r="F418">
        <f>VLOOKUP($C418,'Step 2'!$A$3:$Q$74,MATCH(Diffs!$D418,'Step 2'!$A$2:$I$2,0)+8,FALSE)</f>
        <v>-9.9999999999999867E-2</v>
      </c>
      <c r="G418">
        <f>VLOOKUP($C418,'Step 2'!$A$3:$Y$74,MATCH(Diffs!$D418,'Step 2'!$A$2:$I$2,0)+16,FALSE)</f>
        <v>2.1557046377469007</v>
      </c>
    </row>
    <row r="419" spans="1:7" x14ac:dyDescent="0.45">
      <c r="A419">
        <f t="shared" si="24"/>
        <v>53</v>
      </c>
      <c r="B419">
        <f t="shared" si="25"/>
        <v>2017</v>
      </c>
      <c r="C419" t="str">
        <f t="shared" si="26"/>
        <v>Portugal</v>
      </c>
      <c r="D419">
        <f t="shared" si="27"/>
        <v>2017</v>
      </c>
      <c r="E419">
        <f>VLOOKUP($C419,'Step 2'!$A$3:$I$74,MATCH(Diffs!$D419,'Step 2'!$A$2:$I$2,0),FALSE)</f>
        <v>-0.80000000000000071</v>
      </c>
      <c r="F419">
        <f>VLOOKUP($C419,'Step 2'!$A$3:$Q$74,MATCH(Diffs!$D419,'Step 2'!$A$2:$I$2,0)+8,FALSE)</f>
        <v>0</v>
      </c>
      <c r="G419">
        <f>VLOOKUP($C419,'Step 2'!$A$3:$Y$74,MATCH(Diffs!$D419,'Step 2'!$A$2:$I$2,0)+16,FALSE)</f>
        <v>0.19031475790169594</v>
      </c>
    </row>
    <row r="420" spans="1:7" x14ac:dyDescent="0.45">
      <c r="A420">
        <f t="shared" si="24"/>
        <v>53</v>
      </c>
      <c r="B420">
        <f t="shared" si="25"/>
        <v>2018</v>
      </c>
      <c r="C420" t="str">
        <f t="shared" si="26"/>
        <v>Portugal</v>
      </c>
      <c r="D420">
        <f t="shared" si="27"/>
        <v>2018</v>
      </c>
      <c r="E420">
        <f>VLOOKUP($C420,'Step 2'!$A$3:$I$74,MATCH(Diffs!$D420,'Step 2'!$A$2:$I$2,0),FALSE)</f>
        <v>1.3000000000000007</v>
      </c>
      <c r="F420">
        <f>VLOOKUP($C420,'Step 2'!$A$3:$Q$74,MATCH(Diffs!$D420,'Step 2'!$A$2:$I$2,0)+8,FALSE)</f>
        <v>-0.10000000000000009</v>
      </c>
      <c r="G420">
        <f>VLOOKUP($C420,'Step 2'!$A$3:$Y$74,MATCH(Diffs!$D420,'Step 2'!$A$2:$I$2,0)+16,FALSE)</f>
        <v>0.53544965175850479</v>
      </c>
    </row>
    <row r="421" spans="1:7" x14ac:dyDescent="0.45">
      <c r="A421">
        <f t="shared" si="24"/>
        <v>53</v>
      </c>
      <c r="B421">
        <f t="shared" si="25"/>
        <v>2019</v>
      </c>
      <c r="C421" t="str">
        <f t="shared" si="26"/>
        <v>Portugal</v>
      </c>
      <c r="D421">
        <f t="shared" si="27"/>
        <v>2019</v>
      </c>
      <c r="E421">
        <f>VLOOKUP($C421,'Step 2'!$A$3:$I$74,MATCH(Diffs!$D421,'Step 2'!$A$2:$I$2,0),FALSE)</f>
        <v>2.0999999999999979</v>
      </c>
      <c r="F421">
        <f>VLOOKUP($C421,'Step 2'!$A$3:$Q$74,MATCH(Diffs!$D421,'Step 2'!$A$2:$I$2,0)+8,FALSE)</f>
        <v>-0.30000000000000004</v>
      </c>
      <c r="G421">
        <f>VLOOKUP($C421,'Step 2'!$A$3:$Y$74,MATCH(Diffs!$D421,'Step 2'!$A$2:$I$2,0)+16,FALSE)</f>
        <v>0.57063166956079669</v>
      </c>
    </row>
    <row r="422" spans="1:7" x14ac:dyDescent="0.45">
      <c r="A422">
        <f t="shared" si="24"/>
        <v>53</v>
      </c>
      <c r="B422">
        <f t="shared" si="25"/>
        <v>2020</v>
      </c>
      <c r="C422" t="str">
        <f t="shared" si="26"/>
        <v>Portugal</v>
      </c>
      <c r="D422">
        <f t="shared" si="27"/>
        <v>2020</v>
      </c>
      <c r="E422">
        <f>VLOOKUP($C422,'Step 2'!$A$3:$I$74,MATCH(Diffs!$D422,'Step 2'!$A$2:$I$2,0),FALSE)</f>
        <v>-0.39999999999999858</v>
      </c>
      <c r="F422">
        <f>VLOOKUP($C422,'Step 2'!$A$3:$Q$74,MATCH(Diffs!$D422,'Step 2'!$A$2:$I$2,0)+8,FALSE)</f>
        <v>0.10000000000000009</v>
      </c>
      <c r="G422">
        <f>VLOOKUP($C422,'Step 2'!$A$3:$Y$74,MATCH(Diffs!$D422,'Step 2'!$A$2:$I$2,0)+16,FALSE)</f>
        <v>-0.24070450003559785</v>
      </c>
    </row>
    <row r="423" spans="1:7" x14ac:dyDescent="0.45">
      <c r="A423">
        <f t="shared" si="24"/>
        <v>53</v>
      </c>
      <c r="B423">
        <f t="shared" si="25"/>
        <v>2021</v>
      </c>
      <c r="C423" t="str">
        <f t="shared" si="26"/>
        <v>Portugal</v>
      </c>
      <c r="D423">
        <f t="shared" si="27"/>
        <v>2021</v>
      </c>
      <c r="E423">
        <f>VLOOKUP($C423,'Step 2'!$A$3:$I$74,MATCH(Diffs!$D423,'Step 2'!$A$2:$I$2,0),FALSE)</f>
        <v>1.0999999999999979</v>
      </c>
      <c r="F423">
        <f>VLOOKUP($C423,'Step 2'!$A$3:$Q$74,MATCH(Diffs!$D423,'Step 2'!$A$2:$I$2,0)+8,FALSE)</f>
        <v>0</v>
      </c>
      <c r="G423">
        <f>VLOOKUP($C423,'Step 2'!$A$3:$Y$74,MATCH(Diffs!$D423,'Step 2'!$A$2:$I$2,0)+16,FALSE)</f>
        <v>0.78247487842539698</v>
      </c>
    </row>
    <row r="424" spans="1:7" x14ac:dyDescent="0.45">
      <c r="A424">
        <f t="shared" si="24"/>
        <v>53</v>
      </c>
      <c r="B424">
        <f t="shared" si="25"/>
        <v>2022</v>
      </c>
      <c r="C424" t="str">
        <f t="shared" si="26"/>
        <v>Portugal</v>
      </c>
      <c r="D424">
        <f t="shared" si="27"/>
        <v>2022</v>
      </c>
      <c r="E424">
        <f>VLOOKUP($C424,'Step 2'!$A$3:$I$74,MATCH(Diffs!$D424,'Step 2'!$A$2:$I$2,0),FALSE)</f>
        <v>-0.39999999999999858</v>
      </c>
      <c r="F424">
        <f>VLOOKUP($C424,'Step 2'!$A$3:$Q$74,MATCH(Diffs!$D424,'Step 2'!$A$2:$I$2,0)+8,FALSE)</f>
        <v>0</v>
      </c>
      <c r="G424">
        <f>VLOOKUP($C424,'Step 2'!$A$3:$Y$74,MATCH(Diffs!$D424,'Step 2'!$A$2:$I$2,0)+16,FALSE)</f>
        <v>0.25021987920820266</v>
      </c>
    </row>
    <row r="425" spans="1:7" x14ac:dyDescent="0.45">
      <c r="A425">
        <f t="shared" si="24"/>
        <v>53</v>
      </c>
      <c r="B425">
        <f t="shared" si="25"/>
        <v>2023</v>
      </c>
      <c r="C425" t="str">
        <f t="shared" si="26"/>
        <v>Portugal</v>
      </c>
      <c r="D425">
        <f t="shared" si="27"/>
        <v>2023</v>
      </c>
      <c r="E425">
        <f>VLOOKUP($C425,'Step 2'!$A$3:$I$74,MATCH(Diffs!$D425,'Step 2'!$A$2:$I$2,0),FALSE)</f>
        <v>-2.1000000000000014</v>
      </c>
      <c r="F425">
        <f>VLOOKUP($C425,'Step 2'!$A$3:$Q$74,MATCH(Diffs!$D425,'Step 2'!$A$2:$I$2,0)+8,FALSE)</f>
        <v>0</v>
      </c>
      <c r="G425">
        <f>VLOOKUP($C425,'Step 2'!$A$3:$Y$74,MATCH(Diffs!$D425,'Step 2'!$A$2:$I$2,0)+16,FALSE)</f>
        <v>0.7894342209338987</v>
      </c>
    </row>
    <row r="426" spans="1:7" x14ac:dyDescent="0.45">
      <c r="A426">
        <f t="shared" si="24"/>
        <v>54</v>
      </c>
      <c r="B426">
        <f t="shared" si="25"/>
        <v>2016</v>
      </c>
      <c r="C426" t="str">
        <f t="shared" si="26"/>
        <v>Romania</v>
      </c>
      <c r="D426">
        <f t="shared" si="27"/>
        <v>2016</v>
      </c>
      <c r="E426">
        <f>VLOOKUP($C426,'Step 2'!$A$3:$I$74,MATCH(Diffs!$D426,'Step 2'!$A$2:$I$2,0),FALSE)</f>
        <v>0.19999999999999929</v>
      </c>
      <c r="F426">
        <f>VLOOKUP($C426,'Step 2'!$A$3:$Q$74,MATCH(Diffs!$D426,'Step 2'!$A$2:$I$2,0)+8,FALSE)</f>
        <v>0</v>
      </c>
      <c r="G426">
        <f>VLOOKUP($C426,'Step 2'!$A$3:$Y$74,MATCH(Diffs!$D426,'Step 2'!$A$2:$I$2,0)+16,FALSE)</f>
        <v>0.80502026758630052</v>
      </c>
    </row>
    <row r="427" spans="1:7" x14ac:dyDescent="0.45">
      <c r="A427">
        <f t="shared" si="24"/>
        <v>54</v>
      </c>
      <c r="B427">
        <f t="shared" si="25"/>
        <v>2017</v>
      </c>
      <c r="C427" t="str">
        <f t="shared" si="26"/>
        <v>Romania</v>
      </c>
      <c r="D427">
        <f t="shared" si="27"/>
        <v>2017</v>
      </c>
      <c r="E427">
        <f>VLOOKUP($C427,'Step 2'!$A$3:$I$74,MATCH(Diffs!$D427,'Step 2'!$A$2:$I$2,0),FALSE)</f>
        <v>0</v>
      </c>
      <c r="F427">
        <f>VLOOKUP($C427,'Step 2'!$A$3:$Q$74,MATCH(Diffs!$D427,'Step 2'!$A$2:$I$2,0)+8,FALSE)</f>
        <v>9.9999999999999867E-2</v>
      </c>
      <c r="G427">
        <f>VLOOKUP($C427,'Step 2'!$A$3:$Y$74,MATCH(Diffs!$D427,'Step 2'!$A$2:$I$2,0)+16,FALSE)</f>
        <v>0.2092309645076007</v>
      </c>
    </row>
    <row r="428" spans="1:7" x14ac:dyDescent="0.45">
      <c r="A428">
        <f t="shared" si="24"/>
        <v>54</v>
      </c>
      <c r="B428">
        <f t="shared" si="25"/>
        <v>2018</v>
      </c>
      <c r="C428" t="str">
        <f t="shared" si="26"/>
        <v>Romania</v>
      </c>
      <c r="D428">
        <f t="shared" si="27"/>
        <v>2018</v>
      </c>
      <c r="E428">
        <f>VLOOKUP($C428,'Step 2'!$A$3:$I$74,MATCH(Diffs!$D428,'Step 2'!$A$2:$I$2,0),FALSE)</f>
        <v>0.40000000000000213</v>
      </c>
      <c r="F428">
        <f>VLOOKUP($C428,'Step 2'!$A$3:$Q$74,MATCH(Diffs!$D428,'Step 2'!$A$2:$I$2,0)+8,FALSE)</f>
        <v>0.40000000000000013</v>
      </c>
      <c r="G428">
        <f>VLOOKUP($C428,'Step 2'!$A$3:$Y$74,MATCH(Diffs!$D428,'Step 2'!$A$2:$I$2,0)+16,FALSE)</f>
        <v>0.57696172904049803</v>
      </c>
    </row>
    <row r="429" spans="1:7" x14ac:dyDescent="0.45">
      <c r="A429">
        <f t="shared" si="24"/>
        <v>54</v>
      </c>
      <c r="B429">
        <f t="shared" si="25"/>
        <v>2019</v>
      </c>
      <c r="C429" t="str">
        <f t="shared" si="26"/>
        <v>Romania</v>
      </c>
      <c r="D429">
        <f t="shared" si="27"/>
        <v>2019</v>
      </c>
      <c r="E429">
        <f>VLOOKUP($C429,'Step 2'!$A$3:$I$74,MATCH(Diffs!$D429,'Step 2'!$A$2:$I$2,0),FALSE)</f>
        <v>1.8999999999999986</v>
      </c>
      <c r="F429">
        <f>VLOOKUP($C429,'Step 2'!$A$3:$Q$74,MATCH(Diffs!$D429,'Step 2'!$A$2:$I$2,0)+8,FALSE)</f>
        <v>-0.20000000000000018</v>
      </c>
      <c r="G429">
        <f>VLOOKUP($C429,'Step 2'!$A$3:$Y$74,MATCH(Diffs!$D429,'Step 2'!$A$2:$I$2,0)+16,FALSE)</f>
        <v>-0.19348258117269879</v>
      </c>
    </row>
    <row r="430" spans="1:7" x14ac:dyDescent="0.45">
      <c r="A430">
        <f t="shared" si="24"/>
        <v>54</v>
      </c>
      <c r="B430">
        <f t="shared" si="25"/>
        <v>2020</v>
      </c>
      <c r="C430" t="str">
        <f t="shared" si="26"/>
        <v>Romania</v>
      </c>
      <c r="D430">
        <f t="shared" si="27"/>
        <v>2020</v>
      </c>
      <c r="E430">
        <f>VLOOKUP($C430,'Step 2'!$A$3:$I$74,MATCH(Diffs!$D430,'Step 2'!$A$2:$I$2,0),FALSE)</f>
        <v>0</v>
      </c>
      <c r="F430">
        <f>VLOOKUP($C430,'Step 2'!$A$3:$Q$74,MATCH(Diffs!$D430,'Step 2'!$A$2:$I$2,0)+8,FALSE)</f>
        <v>-0.29999999999999982</v>
      </c>
      <c r="G430">
        <f>VLOOKUP($C430,'Step 2'!$A$3:$Y$74,MATCH(Diffs!$D430,'Step 2'!$A$2:$I$2,0)+16,FALSE)</f>
        <v>-1.0699311966256992</v>
      </c>
    </row>
    <row r="431" spans="1:7" x14ac:dyDescent="0.45">
      <c r="A431">
        <f t="shared" si="24"/>
        <v>54</v>
      </c>
      <c r="B431">
        <f t="shared" si="25"/>
        <v>2021</v>
      </c>
      <c r="C431" t="str">
        <f t="shared" si="26"/>
        <v>Romania</v>
      </c>
      <c r="D431">
        <f t="shared" si="27"/>
        <v>2021</v>
      </c>
      <c r="E431">
        <f>VLOOKUP($C431,'Step 2'!$A$3:$I$74,MATCH(Diffs!$D431,'Step 2'!$A$2:$I$2,0),FALSE)</f>
        <v>-9.9999999999997868E-2</v>
      </c>
      <c r="F431">
        <f>VLOOKUP($C431,'Step 2'!$A$3:$Q$74,MATCH(Diffs!$D431,'Step 2'!$A$2:$I$2,0)+8,FALSE)</f>
        <v>0</v>
      </c>
      <c r="G431">
        <f>VLOOKUP($C431,'Step 2'!$A$3:$Y$74,MATCH(Diffs!$D431,'Step 2'!$A$2:$I$2,0)+16,FALSE)</f>
        <v>-0.9244180088994014</v>
      </c>
    </row>
    <row r="432" spans="1:7" x14ac:dyDescent="0.45">
      <c r="A432">
        <f t="shared" si="24"/>
        <v>54</v>
      </c>
      <c r="B432">
        <f t="shared" si="25"/>
        <v>2022</v>
      </c>
      <c r="C432" t="str">
        <f t="shared" si="26"/>
        <v>Romania</v>
      </c>
      <c r="D432">
        <f t="shared" si="27"/>
        <v>2022</v>
      </c>
      <c r="E432">
        <f>VLOOKUP($C432,'Step 2'!$A$3:$I$74,MATCH(Diffs!$D432,'Step 2'!$A$2:$I$2,0),FALSE)</f>
        <v>0.29999999999999716</v>
      </c>
      <c r="F432">
        <f>VLOOKUP($C432,'Step 2'!$A$3:$Q$74,MATCH(Diffs!$D432,'Step 2'!$A$2:$I$2,0)+8,FALSE)</f>
        <v>0</v>
      </c>
      <c r="G432">
        <f>VLOOKUP($C432,'Step 2'!$A$3:$Y$74,MATCH(Diffs!$D432,'Step 2'!$A$2:$I$2,0)+16,FALSE)</f>
        <v>-1.8229208759409978</v>
      </c>
    </row>
    <row r="433" spans="1:7" x14ac:dyDescent="0.45">
      <c r="A433">
        <f t="shared" ref="A433:A461" si="28">A425+1</f>
        <v>54</v>
      </c>
      <c r="B433">
        <f t="shared" ref="B433:B461" si="29">B425</f>
        <v>2023</v>
      </c>
      <c r="C433" t="str">
        <f t="shared" si="26"/>
        <v>Romania</v>
      </c>
      <c r="D433">
        <f t="shared" si="27"/>
        <v>2023</v>
      </c>
      <c r="E433">
        <f>VLOOKUP($C433,'Step 2'!$A$3:$I$74,MATCH(Diffs!$D433,'Step 2'!$A$2:$I$2,0),FALSE)</f>
        <v>2</v>
      </c>
      <c r="F433">
        <f>VLOOKUP($C433,'Step 2'!$A$3:$Q$74,MATCH(Diffs!$D433,'Step 2'!$A$2:$I$2,0)+8,FALSE)</f>
        <v>-0.10000000000000009</v>
      </c>
      <c r="G433">
        <f>VLOOKUP($C433,'Step 2'!$A$3:$Y$74,MATCH(Diffs!$D433,'Step 2'!$A$2:$I$2,0)+16,FALSE)</f>
        <v>0</v>
      </c>
    </row>
    <row r="434" spans="1:7" x14ac:dyDescent="0.45">
      <c r="A434">
        <f t="shared" si="28"/>
        <v>55</v>
      </c>
      <c r="B434">
        <f t="shared" si="29"/>
        <v>2016</v>
      </c>
      <c r="C434" t="str">
        <f t="shared" si="26"/>
        <v>Russia</v>
      </c>
      <c r="D434">
        <f t="shared" si="27"/>
        <v>2016</v>
      </c>
      <c r="E434">
        <f>VLOOKUP($C434,'Step 2'!$A$3:$I$74,MATCH(Diffs!$D434,'Step 2'!$A$2:$I$2,0),FALSE)</f>
        <v>-2</v>
      </c>
      <c r="F434">
        <f>VLOOKUP($C434,'Step 2'!$A$3:$Q$74,MATCH(Diffs!$D434,'Step 2'!$A$2:$I$2,0)+8,FALSE)</f>
        <v>0</v>
      </c>
      <c r="G434">
        <f>VLOOKUP($C434,'Step 2'!$A$3:$Y$74,MATCH(Diffs!$D434,'Step 2'!$A$2:$I$2,0)+16,FALSE)</f>
        <v>1.1708141469277704</v>
      </c>
    </row>
    <row r="435" spans="1:7" x14ac:dyDescent="0.45">
      <c r="A435">
        <f t="shared" si="28"/>
        <v>55</v>
      </c>
      <c r="B435">
        <f t="shared" si="29"/>
        <v>2017</v>
      </c>
      <c r="C435" t="str">
        <f t="shared" si="26"/>
        <v>Russia</v>
      </c>
      <c r="D435">
        <f t="shared" si="27"/>
        <v>2017</v>
      </c>
      <c r="E435">
        <f>VLOOKUP($C435,'Step 2'!$A$3:$I$74,MATCH(Diffs!$D435,'Step 2'!$A$2:$I$2,0),FALSE)</f>
        <v>2.3999999999999986</v>
      </c>
      <c r="F435">
        <f>VLOOKUP($C435,'Step 2'!$A$3:$Q$74,MATCH(Diffs!$D435,'Step 2'!$A$2:$I$2,0)+8,FALSE)</f>
        <v>0</v>
      </c>
      <c r="G435">
        <f>VLOOKUP($C435,'Step 2'!$A$3:$Y$74,MATCH(Diffs!$D435,'Step 2'!$A$2:$I$2,0)+16,FALSE)</f>
        <v>0.84350620524486963</v>
      </c>
    </row>
    <row r="436" spans="1:7" x14ac:dyDescent="0.45">
      <c r="A436">
        <f t="shared" si="28"/>
        <v>55</v>
      </c>
      <c r="B436">
        <f t="shared" si="29"/>
        <v>2018</v>
      </c>
      <c r="C436" t="str">
        <f t="shared" si="26"/>
        <v>Russia</v>
      </c>
      <c r="D436">
        <f t="shared" si="27"/>
        <v>2018</v>
      </c>
      <c r="E436">
        <f>VLOOKUP($C436,'Step 2'!$A$3:$I$74,MATCH(Diffs!$D436,'Step 2'!$A$2:$I$2,0),FALSE)</f>
        <v>-1.4999999999999982</v>
      </c>
      <c r="F436">
        <f>VLOOKUP($C436,'Step 2'!$A$3:$Q$74,MATCH(Diffs!$D436,'Step 2'!$A$2:$I$2,0)+8,FALSE)</f>
        <v>9.9999999999999978E-2</v>
      </c>
      <c r="G436">
        <f>VLOOKUP($C436,'Step 2'!$A$3:$Y$74,MATCH(Diffs!$D436,'Step 2'!$A$2:$I$2,0)+16,FALSE)</f>
        <v>0.91858721283736955</v>
      </c>
    </row>
    <row r="437" spans="1:7" x14ac:dyDescent="0.45">
      <c r="A437">
        <f t="shared" si="28"/>
        <v>55</v>
      </c>
      <c r="B437">
        <f t="shared" si="29"/>
        <v>2019</v>
      </c>
      <c r="C437" t="str">
        <f t="shared" si="26"/>
        <v>Russia</v>
      </c>
      <c r="D437">
        <f t="shared" si="27"/>
        <v>2019</v>
      </c>
      <c r="E437">
        <f>VLOOKUP($C437,'Step 2'!$A$3:$I$74,MATCH(Diffs!$D437,'Step 2'!$A$2:$I$2,0),FALSE)</f>
        <v>1.2000000000000011</v>
      </c>
      <c r="F437">
        <f>VLOOKUP($C437,'Step 2'!$A$3:$Q$74,MATCH(Diffs!$D437,'Step 2'!$A$2:$I$2,0)+8,FALSE)</f>
        <v>9.9999999999999978E-2</v>
      </c>
      <c r="G437">
        <f>VLOOKUP($C437,'Step 2'!$A$3:$Y$74,MATCH(Diffs!$D437,'Step 2'!$A$2:$I$2,0)+16,FALSE)</f>
        <v>1.2900361149216106</v>
      </c>
    </row>
    <row r="438" spans="1:7" x14ac:dyDescent="0.45">
      <c r="A438">
        <f t="shared" si="28"/>
        <v>55</v>
      </c>
      <c r="B438">
        <f t="shared" si="29"/>
        <v>2020</v>
      </c>
      <c r="C438" t="str">
        <f t="shared" si="26"/>
        <v>Russia</v>
      </c>
      <c r="D438">
        <f t="shared" si="27"/>
        <v>2020</v>
      </c>
      <c r="E438">
        <f>VLOOKUP($C438,'Step 2'!$A$3:$I$74,MATCH(Diffs!$D438,'Step 2'!$A$2:$I$2,0),FALSE)</f>
        <v>-0.10000000000000142</v>
      </c>
      <c r="F438">
        <f>VLOOKUP($C438,'Step 2'!$A$3:$Q$74,MATCH(Diffs!$D438,'Step 2'!$A$2:$I$2,0)+8,FALSE)</f>
        <v>0.10000000000000009</v>
      </c>
      <c r="G438">
        <f>VLOOKUP($C438,'Step 2'!$A$3:$Y$74,MATCH(Diffs!$D438,'Step 2'!$A$2:$I$2,0)+16,FALSE)</f>
        <v>0.59119640086879954</v>
      </c>
    </row>
    <row r="439" spans="1:7" x14ac:dyDescent="0.45">
      <c r="A439">
        <f t="shared" si="28"/>
        <v>55</v>
      </c>
      <c r="B439">
        <f t="shared" si="29"/>
        <v>2021</v>
      </c>
      <c r="C439" t="str">
        <f t="shared" si="26"/>
        <v>Russia</v>
      </c>
      <c r="D439">
        <f t="shared" si="27"/>
        <v>2021</v>
      </c>
      <c r="E439">
        <f>VLOOKUP($C439,'Step 2'!$A$3:$I$74,MATCH(Diffs!$D439,'Step 2'!$A$2:$I$2,0),FALSE)</f>
        <v>0.30000000000000071</v>
      </c>
      <c r="F439">
        <f>VLOOKUP($C439,'Step 2'!$A$3:$Q$74,MATCH(Diffs!$D439,'Step 2'!$A$2:$I$2,0)+8,FALSE)</f>
        <v>0</v>
      </c>
      <c r="G439">
        <f>VLOOKUP($C439,'Step 2'!$A$3:$Y$74,MATCH(Diffs!$D439,'Step 2'!$A$2:$I$2,0)+16,FALSE)</f>
        <v>3.0511576448778008</v>
      </c>
    </row>
    <row r="440" spans="1:7" x14ac:dyDescent="0.45">
      <c r="A440">
        <f t="shared" si="28"/>
        <v>55</v>
      </c>
      <c r="B440">
        <f t="shared" si="29"/>
        <v>2022</v>
      </c>
      <c r="C440" t="str">
        <f t="shared" si="26"/>
        <v>Russia</v>
      </c>
      <c r="D440">
        <f t="shared" si="27"/>
        <v>2022</v>
      </c>
      <c r="E440">
        <f>VLOOKUP($C440,'Step 2'!$A$3:$I$74,MATCH(Diffs!$D440,'Step 2'!$A$2:$I$2,0),FALSE)</f>
        <v>3</v>
      </c>
      <c r="F440">
        <f>VLOOKUP($C440,'Step 2'!$A$3:$Q$74,MATCH(Diffs!$D440,'Step 2'!$A$2:$I$2,0)+8,FALSE)</f>
        <v>-0.20000000000000007</v>
      </c>
      <c r="G440">
        <f>VLOOKUP($C440,'Step 2'!$A$3:$Y$74,MATCH(Diffs!$D440,'Step 2'!$A$2:$I$2,0)+16,FALSE)</f>
        <v>0</v>
      </c>
    </row>
    <row r="441" spans="1:7" x14ac:dyDescent="0.45">
      <c r="A441">
        <f t="shared" si="28"/>
        <v>55</v>
      </c>
      <c r="B441">
        <f t="shared" si="29"/>
        <v>2023</v>
      </c>
      <c r="C441" t="str">
        <f t="shared" si="26"/>
        <v>Russia</v>
      </c>
      <c r="D441">
        <f t="shared" si="27"/>
        <v>2023</v>
      </c>
      <c r="E441">
        <f>VLOOKUP($C441,'Step 2'!$A$3:$I$74,MATCH(Diffs!$D441,'Step 2'!$A$2:$I$2,0),FALSE)</f>
        <v>5</v>
      </c>
      <c r="F441">
        <f>VLOOKUP($C441,'Step 2'!$A$3:$Q$74,MATCH(Diffs!$D441,'Step 2'!$A$2:$I$2,0)+8,FALSE)</f>
        <v>-9.9999999999999978E-2</v>
      </c>
      <c r="G441">
        <f>VLOOKUP($C441,'Step 2'!$A$3:$Y$74,MATCH(Diffs!$D441,'Step 2'!$A$2:$I$2,0)+16,FALSE)</f>
        <v>-2.8682269078478999</v>
      </c>
    </row>
    <row r="442" spans="1:7" x14ac:dyDescent="0.45">
      <c r="A442">
        <f t="shared" si="28"/>
        <v>56</v>
      </c>
      <c r="B442">
        <f t="shared" si="29"/>
        <v>2016</v>
      </c>
      <c r="C442" t="str">
        <f t="shared" si="26"/>
        <v>Saudi Arabia</v>
      </c>
      <c r="D442">
        <f t="shared" si="27"/>
        <v>2016</v>
      </c>
      <c r="E442">
        <f>VLOOKUP($C442,'Step 2'!$A$3:$I$74,MATCH(Diffs!$D442,'Step 2'!$A$2:$I$2,0),FALSE)</f>
        <v>-0.79999999999999893</v>
      </c>
      <c r="F442">
        <f>VLOOKUP($C442,'Step 2'!$A$3:$Q$74,MATCH(Diffs!$D442,'Step 2'!$A$2:$I$2,0)+8,FALSE)</f>
        <v>0.30000000000000071</v>
      </c>
      <c r="G442">
        <f>VLOOKUP($C442,'Step 2'!$A$3:$Y$74,MATCH(Diffs!$D442,'Step 2'!$A$2:$I$2,0)+16,FALSE)</f>
        <v>0.36283043440089013</v>
      </c>
    </row>
    <row r="443" spans="1:7" x14ac:dyDescent="0.45">
      <c r="A443">
        <f t="shared" si="28"/>
        <v>56</v>
      </c>
      <c r="B443">
        <f t="shared" si="29"/>
        <v>2017</v>
      </c>
      <c r="C443" t="str">
        <f t="shared" si="26"/>
        <v>Saudi Arabia</v>
      </c>
      <c r="D443">
        <f t="shared" si="27"/>
        <v>2017</v>
      </c>
      <c r="E443">
        <f>VLOOKUP($C443,'Step 2'!$A$3:$I$74,MATCH(Diffs!$D443,'Step 2'!$A$2:$I$2,0),FALSE)</f>
        <v>-0.60000000000000142</v>
      </c>
      <c r="F443">
        <f>VLOOKUP($C443,'Step 2'!$A$3:$Q$74,MATCH(Diffs!$D443,'Step 2'!$A$2:$I$2,0)+8,FALSE)</f>
        <v>-0.20000000000000018</v>
      </c>
      <c r="G443">
        <f>VLOOKUP($C443,'Step 2'!$A$3:$Y$74,MATCH(Diffs!$D443,'Step 2'!$A$2:$I$2,0)+16,FALSE)</f>
        <v>0.86757286203863959</v>
      </c>
    </row>
    <row r="444" spans="1:7" x14ac:dyDescent="0.45">
      <c r="A444">
        <f t="shared" si="28"/>
        <v>56</v>
      </c>
      <c r="B444">
        <f t="shared" si="29"/>
        <v>2018</v>
      </c>
      <c r="C444" t="str">
        <f t="shared" si="26"/>
        <v>Saudi Arabia</v>
      </c>
      <c r="D444">
        <f t="shared" si="27"/>
        <v>2018</v>
      </c>
      <c r="E444">
        <f>VLOOKUP($C444,'Step 2'!$A$3:$I$74,MATCH(Diffs!$D444,'Step 2'!$A$2:$I$2,0),FALSE)</f>
        <v>-0.89999999999999858</v>
      </c>
      <c r="F444">
        <f>VLOOKUP($C444,'Step 2'!$A$3:$Q$74,MATCH(Diffs!$D444,'Step 2'!$A$2:$I$2,0)+8,FALSE)</f>
        <v>0.29999999999999982</v>
      </c>
      <c r="G444">
        <f>VLOOKUP($C444,'Step 2'!$A$3:$Y$74,MATCH(Diffs!$D444,'Step 2'!$A$2:$I$2,0)+16,FALSE)</f>
        <v>0.85916436629003989</v>
      </c>
    </row>
    <row r="445" spans="1:7" x14ac:dyDescent="0.45">
      <c r="A445">
        <f t="shared" si="28"/>
        <v>56</v>
      </c>
      <c r="B445">
        <f t="shared" si="29"/>
        <v>2019</v>
      </c>
      <c r="C445" t="str">
        <f t="shared" si="26"/>
        <v>Saudi Arabia</v>
      </c>
      <c r="D445">
        <f t="shared" si="27"/>
        <v>2019</v>
      </c>
      <c r="E445">
        <f>VLOOKUP($C445,'Step 2'!$A$3:$I$74,MATCH(Diffs!$D445,'Step 2'!$A$2:$I$2,0),FALSE)</f>
        <v>1.8999999999999986</v>
      </c>
      <c r="F445">
        <f>VLOOKUP($C445,'Step 2'!$A$3:$Q$74,MATCH(Diffs!$D445,'Step 2'!$A$2:$I$2,0)+8,FALSE)</f>
        <v>-0.20000000000000018</v>
      </c>
      <c r="G445">
        <f>VLOOKUP($C445,'Step 2'!$A$3:$Y$74,MATCH(Diffs!$D445,'Step 2'!$A$2:$I$2,0)+16,FALSE)</f>
        <v>2.960110791926871</v>
      </c>
    </row>
    <row r="446" spans="1:7" x14ac:dyDescent="0.45">
      <c r="A446">
        <f t="shared" si="28"/>
        <v>56</v>
      </c>
      <c r="B446">
        <f t="shared" si="29"/>
        <v>2020</v>
      </c>
      <c r="C446" t="str">
        <f t="shared" si="26"/>
        <v>Saudi Arabia</v>
      </c>
      <c r="D446">
        <f t="shared" si="27"/>
        <v>2020</v>
      </c>
      <c r="E446">
        <f>VLOOKUP($C446,'Step 2'!$A$3:$I$74,MATCH(Diffs!$D446,'Step 2'!$A$2:$I$2,0),FALSE)</f>
        <v>-0.89999999999999858</v>
      </c>
      <c r="F446">
        <f>VLOOKUP($C446,'Step 2'!$A$3:$Q$74,MATCH(Diffs!$D446,'Step 2'!$A$2:$I$2,0)+8,FALSE)</f>
        <v>0</v>
      </c>
      <c r="G446">
        <f>VLOOKUP($C446,'Step 2'!$A$3:$Y$74,MATCH(Diffs!$D446,'Step 2'!$A$2:$I$2,0)+16,FALSE)</f>
        <v>5.0157388329888999</v>
      </c>
    </row>
    <row r="447" spans="1:7" x14ac:dyDescent="0.45">
      <c r="A447">
        <f t="shared" si="28"/>
        <v>56</v>
      </c>
      <c r="B447">
        <f t="shared" si="29"/>
        <v>2021</v>
      </c>
      <c r="C447" t="str">
        <f t="shared" si="26"/>
        <v>Saudi Arabia</v>
      </c>
      <c r="D447">
        <f t="shared" si="27"/>
        <v>2021</v>
      </c>
      <c r="E447">
        <f>VLOOKUP($C447,'Step 2'!$A$3:$I$74,MATCH(Diffs!$D447,'Step 2'!$A$2:$I$2,0),FALSE)</f>
        <v>-1.4000000000000004</v>
      </c>
      <c r="F447">
        <f>VLOOKUP($C447,'Step 2'!$A$3:$Q$74,MATCH(Diffs!$D447,'Step 2'!$A$2:$I$2,0)+8,FALSE)</f>
        <v>0.5</v>
      </c>
      <c r="G447">
        <f>VLOOKUP($C447,'Step 2'!$A$3:$Y$74,MATCH(Diffs!$D447,'Step 2'!$A$2:$I$2,0)+16,FALSE)</f>
        <v>3.8155088371557007</v>
      </c>
    </row>
    <row r="448" spans="1:7" x14ac:dyDescent="0.45">
      <c r="A448">
        <f t="shared" si="28"/>
        <v>56</v>
      </c>
      <c r="B448">
        <f t="shared" si="29"/>
        <v>2022</v>
      </c>
      <c r="C448" t="str">
        <f t="shared" si="26"/>
        <v>Saudi Arabia</v>
      </c>
      <c r="D448">
        <f t="shared" si="27"/>
        <v>2022</v>
      </c>
      <c r="E448">
        <f>VLOOKUP($C448,'Step 2'!$A$3:$I$74,MATCH(Diffs!$D448,'Step 2'!$A$2:$I$2,0),FALSE)</f>
        <v>1.4000000000000004</v>
      </c>
      <c r="F448">
        <f>VLOOKUP($C448,'Step 2'!$A$3:$Q$74,MATCH(Diffs!$D448,'Step 2'!$A$2:$I$2,0)+8,FALSE)</f>
        <v>-0.39999999999999947</v>
      </c>
      <c r="G448">
        <f>VLOOKUP($C448,'Step 2'!$A$3:$Y$74,MATCH(Diffs!$D448,'Step 2'!$A$2:$I$2,0)+16,FALSE)</f>
        <v>1.9345101178521986</v>
      </c>
    </row>
    <row r="449" spans="1:7" x14ac:dyDescent="0.45">
      <c r="A449">
        <f t="shared" si="28"/>
        <v>56</v>
      </c>
      <c r="B449">
        <f t="shared" si="29"/>
        <v>2023</v>
      </c>
      <c r="C449" t="str">
        <f t="shared" si="26"/>
        <v>Saudi Arabia</v>
      </c>
      <c r="D449">
        <f t="shared" si="27"/>
        <v>2023</v>
      </c>
      <c r="E449">
        <f>VLOOKUP($C449,'Step 2'!$A$3:$I$74,MATCH(Diffs!$D449,'Step 2'!$A$2:$I$2,0),FALSE)</f>
        <v>0.69999999999999929</v>
      </c>
      <c r="F449">
        <f>VLOOKUP($C449,'Step 2'!$A$3:$Q$74,MATCH(Diffs!$D449,'Step 2'!$A$2:$I$2,0)+8,FALSE)</f>
        <v>-0.40000000000000036</v>
      </c>
      <c r="G449">
        <f>VLOOKUP($C449,'Step 2'!$A$3:$Y$74,MATCH(Diffs!$D449,'Step 2'!$A$2:$I$2,0)+16,FALSE)</f>
        <v>0.10268415712650025</v>
      </c>
    </row>
    <row r="450" spans="1:7" x14ac:dyDescent="0.45">
      <c r="A450">
        <f t="shared" si="28"/>
        <v>57</v>
      </c>
      <c r="B450">
        <f t="shared" si="29"/>
        <v>2016</v>
      </c>
      <c r="C450" t="str">
        <f t="shared" si="26"/>
        <v>Slovakia</v>
      </c>
      <c r="D450">
        <f t="shared" si="27"/>
        <v>2016</v>
      </c>
      <c r="E450">
        <f>VLOOKUP($C450,'Step 2'!$A$3:$I$74,MATCH(Diffs!$D450,'Step 2'!$A$2:$I$2,0),FALSE)</f>
        <v>-0.80000000000000071</v>
      </c>
      <c r="F450">
        <f>VLOOKUP($C450,'Step 2'!$A$3:$Q$74,MATCH(Diffs!$D450,'Step 2'!$A$2:$I$2,0)+8,FALSE)</f>
        <v>0</v>
      </c>
      <c r="G450">
        <f>VLOOKUP($C450,'Step 2'!$A$3:$Y$74,MATCH(Diffs!$D450,'Step 2'!$A$2:$I$2,0)+16,FALSE)</f>
        <v>1.9276059835686965</v>
      </c>
    </row>
    <row r="451" spans="1:7" x14ac:dyDescent="0.45">
      <c r="A451">
        <f t="shared" si="28"/>
        <v>57</v>
      </c>
      <c r="B451">
        <f t="shared" si="29"/>
        <v>2017</v>
      </c>
      <c r="C451" t="str">
        <f t="shared" ref="C451:C514" si="30">VLOOKUP(A451,$M$4:$N$75,2,FALSE)</f>
        <v>Slovakia</v>
      </c>
      <c r="D451">
        <f t="shared" ref="D451:D514" si="31">B451</f>
        <v>2017</v>
      </c>
      <c r="E451">
        <f>VLOOKUP($C451,'Step 2'!$A$3:$I$74,MATCH(Diffs!$D451,'Step 2'!$A$2:$I$2,0),FALSE)</f>
        <v>2</v>
      </c>
      <c r="F451">
        <f>VLOOKUP($C451,'Step 2'!$A$3:$Q$74,MATCH(Diffs!$D451,'Step 2'!$A$2:$I$2,0)+8,FALSE)</f>
        <v>-9.9999999999999867E-2</v>
      </c>
      <c r="G451">
        <f>VLOOKUP($C451,'Step 2'!$A$3:$Y$74,MATCH(Diffs!$D451,'Step 2'!$A$2:$I$2,0)+16,FALSE)</f>
        <v>0.58197028391390404</v>
      </c>
    </row>
    <row r="452" spans="1:7" x14ac:dyDescent="0.45">
      <c r="A452">
        <f t="shared" si="28"/>
        <v>57</v>
      </c>
      <c r="B452">
        <f t="shared" si="29"/>
        <v>2018</v>
      </c>
      <c r="C452" t="str">
        <f t="shared" si="30"/>
        <v>Slovakia</v>
      </c>
      <c r="D452">
        <f t="shared" si="31"/>
        <v>2018</v>
      </c>
      <c r="E452">
        <f>VLOOKUP($C452,'Step 2'!$A$3:$I$74,MATCH(Diffs!$D452,'Step 2'!$A$2:$I$2,0),FALSE)</f>
        <v>0.30000000000000071</v>
      </c>
      <c r="F452">
        <f>VLOOKUP($C452,'Step 2'!$A$3:$Q$74,MATCH(Diffs!$D452,'Step 2'!$A$2:$I$2,0)+8,FALSE)</f>
        <v>9.9999999999999867E-2</v>
      </c>
      <c r="G452">
        <f>VLOOKUP($C452,'Step 2'!$A$3:$Y$74,MATCH(Diffs!$D452,'Step 2'!$A$2:$I$2,0)+16,FALSE)</f>
        <v>1.9423113511648964</v>
      </c>
    </row>
    <row r="453" spans="1:7" x14ac:dyDescent="0.45">
      <c r="A453">
        <f t="shared" si="28"/>
        <v>57</v>
      </c>
      <c r="B453">
        <f t="shared" si="29"/>
        <v>2019</v>
      </c>
      <c r="C453" t="str">
        <f t="shared" si="30"/>
        <v>Slovakia</v>
      </c>
      <c r="D453">
        <f t="shared" si="31"/>
        <v>2019</v>
      </c>
      <c r="E453">
        <f>VLOOKUP($C453,'Step 2'!$A$3:$I$74,MATCH(Diffs!$D453,'Step 2'!$A$2:$I$2,0),FALSE)</f>
        <v>0.39999999999999858</v>
      </c>
      <c r="F453">
        <f>VLOOKUP($C453,'Step 2'!$A$3:$Q$74,MATCH(Diffs!$D453,'Step 2'!$A$2:$I$2,0)+8,FALSE)</f>
        <v>-9.9999999999999867E-2</v>
      </c>
      <c r="G453">
        <f>VLOOKUP($C453,'Step 2'!$A$3:$Y$74,MATCH(Diffs!$D453,'Step 2'!$A$2:$I$2,0)+16,FALSE)</f>
        <v>2.5392787998018989</v>
      </c>
    </row>
    <row r="454" spans="1:7" x14ac:dyDescent="0.45">
      <c r="A454">
        <f t="shared" si="28"/>
        <v>57</v>
      </c>
      <c r="B454">
        <f t="shared" si="29"/>
        <v>2020</v>
      </c>
      <c r="C454" t="str">
        <f t="shared" si="30"/>
        <v>Slovakia</v>
      </c>
      <c r="D454">
        <f t="shared" si="31"/>
        <v>2020</v>
      </c>
      <c r="E454">
        <f>VLOOKUP($C454,'Step 2'!$A$3:$I$74,MATCH(Diffs!$D454,'Step 2'!$A$2:$I$2,0),FALSE)</f>
        <v>1.1000000000000014</v>
      </c>
      <c r="F454">
        <f>VLOOKUP($C454,'Step 2'!$A$3:$Q$74,MATCH(Diffs!$D454,'Step 2'!$A$2:$I$2,0)+8,FALSE)</f>
        <v>9.9999999999999867E-2</v>
      </c>
      <c r="G454">
        <f>VLOOKUP($C454,'Step 2'!$A$3:$Y$74,MATCH(Diffs!$D454,'Step 2'!$A$2:$I$2,0)+16,FALSE)</f>
        <v>0.99817921183770153</v>
      </c>
    </row>
    <row r="455" spans="1:7" x14ac:dyDescent="0.45">
      <c r="A455">
        <f t="shared" si="28"/>
        <v>57</v>
      </c>
      <c r="B455">
        <f t="shared" si="29"/>
        <v>2021</v>
      </c>
      <c r="C455" t="str">
        <f t="shared" si="30"/>
        <v>Slovakia</v>
      </c>
      <c r="D455">
        <f t="shared" si="31"/>
        <v>2021</v>
      </c>
      <c r="E455">
        <f>VLOOKUP($C455,'Step 2'!$A$3:$I$74,MATCH(Diffs!$D455,'Step 2'!$A$2:$I$2,0),FALSE)</f>
        <v>2.3999999999999986</v>
      </c>
      <c r="F455">
        <f>VLOOKUP($C455,'Step 2'!$A$3:$Q$74,MATCH(Diffs!$D455,'Step 2'!$A$2:$I$2,0)+8,FALSE)</f>
        <v>-0.19999999999999996</v>
      </c>
      <c r="G455">
        <f>VLOOKUP($C455,'Step 2'!$A$3:$Y$74,MATCH(Diffs!$D455,'Step 2'!$A$2:$I$2,0)+16,FALSE)</f>
        <v>1.1188014459885025</v>
      </c>
    </row>
    <row r="456" spans="1:7" x14ac:dyDescent="0.45">
      <c r="A456">
        <f t="shared" si="28"/>
        <v>57</v>
      </c>
      <c r="B456">
        <f t="shared" si="29"/>
        <v>2022</v>
      </c>
      <c r="C456" t="str">
        <f t="shared" si="30"/>
        <v>Slovakia</v>
      </c>
      <c r="D456">
        <f t="shared" si="31"/>
        <v>2022</v>
      </c>
      <c r="E456">
        <f>VLOOKUP($C456,'Step 2'!$A$3:$I$74,MATCH(Diffs!$D456,'Step 2'!$A$2:$I$2,0),FALSE)</f>
        <v>1.3999999999999986</v>
      </c>
      <c r="F456">
        <f>VLOOKUP($C456,'Step 2'!$A$3:$Q$74,MATCH(Diffs!$D456,'Step 2'!$A$2:$I$2,0)+8,FALSE)</f>
        <v>0.10000000000000009</v>
      </c>
      <c r="G456">
        <f>VLOOKUP($C456,'Step 2'!$A$3:$Y$74,MATCH(Diffs!$D456,'Step 2'!$A$2:$I$2,0)+16,FALSE)</f>
        <v>1.3474551864699009</v>
      </c>
    </row>
    <row r="457" spans="1:7" x14ac:dyDescent="0.45">
      <c r="A457">
        <f t="shared" si="28"/>
        <v>57</v>
      </c>
      <c r="B457">
        <f t="shared" si="29"/>
        <v>2023</v>
      </c>
      <c r="C457" t="str">
        <f t="shared" si="30"/>
        <v>Slovakia</v>
      </c>
      <c r="D457">
        <f t="shared" si="31"/>
        <v>2023</v>
      </c>
      <c r="E457">
        <f>VLOOKUP($C457,'Step 2'!$A$3:$I$74,MATCH(Diffs!$D457,'Step 2'!$A$2:$I$2,0),FALSE)</f>
        <v>2.6000000000000014</v>
      </c>
      <c r="F457">
        <f>VLOOKUP($C457,'Step 2'!$A$3:$Q$74,MATCH(Diffs!$D457,'Step 2'!$A$2:$I$2,0)+8,FALSE)</f>
        <v>-0.30000000000000004</v>
      </c>
      <c r="G457">
        <f>VLOOKUP($C457,'Step 2'!$A$3:$Y$74,MATCH(Diffs!$D457,'Step 2'!$A$2:$I$2,0)+16,FALSE)</f>
        <v>0.93260326467919441</v>
      </c>
    </row>
    <row r="458" spans="1:7" x14ac:dyDescent="0.45">
      <c r="A458">
        <f t="shared" si="28"/>
        <v>58</v>
      </c>
      <c r="B458">
        <f t="shared" si="29"/>
        <v>2016</v>
      </c>
      <c r="C458" t="str">
        <f t="shared" si="30"/>
        <v>Slovenia</v>
      </c>
      <c r="D458">
        <f t="shared" si="31"/>
        <v>2016</v>
      </c>
      <c r="E458">
        <f>VLOOKUP($C458,'Step 2'!$A$3:$I$74,MATCH(Diffs!$D458,'Step 2'!$A$2:$I$2,0),FALSE)</f>
        <v>-2.4000000000000021</v>
      </c>
      <c r="F458">
        <f>VLOOKUP($C458,'Step 2'!$A$3:$Q$74,MATCH(Diffs!$D458,'Step 2'!$A$2:$I$2,0)+8,FALSE)</f>
        <v>9.9999999999999867E-2</v>
      </c>
      <c r="G458">
        <f>VLOOKUP($C458,'Step 2'!$A$3:$Y$74,MATCH(Diffs!$D458,'Step 2'!$A$2:$I$2,0)+16,FALSE)</f>
        <v>0</v>
      </c>
    </row>
    <row r="459" spans="1:7" x14ac:dyDescent="0.45">
      <c r="A459">
        <f t="shared" si="28"/>
        <v>58</v>
      </c>
      <c r="B459">
        <f t="shared" si="29"/>
        <v>2017</v>
      </c>
      <c r="C459" t="str">
        <f t="shared" si="30"/>
        <v>Slovenia</v>
      </c>
      <c r="D459">
        <f t="shared" si="31"/>
        <v>2017</v>
      </c>
      <c r="E459">
        <f>VLOOKUP($C459,'Step 2'!$A$3:$I$74,MATCH(Diffs!$D459,'Step 2'!$A$2:$I$2,0),FALSE)</f>
        <v>-2.0999999999999979</v>
      </c>
      <c r="F459">
        <f>VLOOKUP($C459,'Step 2'!$A$3:$Q$74,MATCH(Diffs!$D459,'Step 2'!$A$2:$I$2,0)+8,FALSE)</f>
        <v>0.30000000000000004</v>
      </c>
      <c r="G459">
        <f>VLOOKUP($C459,'Step 2'!$A$3:$Y$74,MATCH(Diffs!$D459,'Step 2'!$A$2:$I$2,0)+16,FALSE)</f>
        <v>0</v>
      </c>
    </row>
    <row r="460" spans="1:7" x14ac:dyDescent="0.45">
      <c r="A460">
        <f t="shared" si="28"/>
        <v>58</v>
      </c>
      <c r="B460">
        <f t="shared" si="29"/>
        <v>2018</v>
      </c>
      <c r="C460" t="str">
        <f t="shared" si="30"/>
        <v>Slovenia</v>
      </c>
      <c r="D460">
        <f t="shared" si="31"/>
        <v>2018</v>
      </c>
      <c r="E460">
        <f>VLOOKUP($C460,'Step 2'!$A$3:$I$74,MATCH(Diffs!$D460,'Step 2'!$A$2:$I$2,0),FALSE)</f>
        <v>0.30000000000000071</v>
      </c>
      <c r="F460">
        <f>VLOOKUP($C460,'Step 2'!$A$3:$Q$74,MATCH(Diffs!$D460,'Step 2'!$A$2:$I$2,0)+8,FALSE)</f>
        <v>0</v>
      </c>
      <c r="G460">
        <f>VLOOKUP($C460,'Step 2'!$A$3:$Y$74,MATCH(Diffs!$D460,'Step 2'!$A$2:$I$2,0)+16,FALSE)</f>
        <v>16.897643566906002</v>
      </c>
    </row>
    <row r="461" spans="1:7" x14ac:dyDescent="0.45">
      <c r="A461">
        <f t="shared" si="28"/>
        <v>58</v>
      </c>
      <c r="B461">
        <f t="shared" si="29"/>
        <v>2019</v>
      </c>
      <c r="C461" t="str">
        <f t="shared" si="30"/>
        <v>Slovenia</v>
      </c>
      <c r="D461">
        <f t="shared" si="31"/>
        <v>2019</v>
      </c>
      <c r="E461">
        <f>VLOOKUP($C461,'Step 2'!$A$3:$I$74,MATCH(Diffs!$D461,'Step 2'!$A$2:$I$2,0),FALSE)</f>
        <v>2.5</v>
      </c>
      <c r="F461">
        <f>VLOOKUP($C461,'Step 2'!$A$3:$Q$74,MATCH(Diffs!$D461,'Step 2'!$A$2:$I$2,0)+8,FALSE)</f>
        <v>-0.30000000000000004</v>
      </c>
      <c r="G461">
        <f>VLOOKUP($C461,'Step 2'!$A$3:$Y$74,MATCH(Diffs!$D461,'Step 2'!$A$2:$I$2,0)+16,FALSE)</f>
        <v>9.4324803266498947E-2</v>
      </c>
    </row>
    <row r="462" spans="1:7" x14ac:dyDescent="0.45">
      <c r="A462">
        <f>A454+1</f>
        <v>58</v>
      </c>
      <c r="B462">
        <f>B454</f>
        <v>2020</v>
      </c>
      <c r="C462" t="str">
        <f t="shared" si="30"/>
        <v>Slovenia</v>
      </c>
      <c r="D462">
        <f t="shared" si="31"/>
        <v>2020</v>
      </c>
      <c r="E462">
        <f>VLOOKUP($C462,'Step 2'!$A$3:$I$74,MATCH(Diffs!$D462,'Step 2'!$A$2:$I$2,0),FALSE)</f>
        <v>-0.5</v>
      </c>
      <c r="F462">
        <f>VLOOKUP($C462,'Step 2'!$A$3:$Q$74,MATCH(Diffs!$D462,'Step 2'!$A$2:$I$2,0)+8,FALSE)</f>
        <v>0</v>
      </c>
      <c r="G462">
        <f>VLOOKUP($C462,'Step 2'!$A$3:$Y$74,MATCH(Diffs!$D462,'Step 2'!$A$2:$I$2,0)+16,FALSE)</f>
        <v>-0.43768783441250037</v>
      </c>
    </row>
    <row r="463" spans="1:7" x14ac:dyDescent="0.45">
      <c r="A463">
        <f t="shared" ref="A463:A526" si="32">A455+1</f>
        <v>58</v>
      </c>
      <c r="B463">
        <f t="shared" ref="B463:B526" si="33">B455</f>
        <v>2021</v>
      </c>
      <c r="C463" t="str">
        <f t="shared" si="30"/>
        <v>Slovenia</v>
      </c>
      <c r="D463">
        <f t="shared" si="31"/>
        <v>2021</v>
      </c>
      <c r="E463">
        <f>VLOOKUP($C463,'Step 2'!$A$3:$I$74,MATCH(Diffs!$D463,'Step 2'!$A$2:$I$2,0),FALSE)</f>
        <v>0.19999999999999929</v>
      </c>
      <c r="F463">
        <f>VLOOKUP($C463,'Step 2'!$A$3:$Q$74,MATCH(Diffs!$D463,'Step 2'!$A$2:$I$2,0)+8,FALSE)</f>
        <v>0</v>
      </c>
      <c r="G463">
        <f>VLOOKUP($C463,'Step 2'!$A$3:$Y$74,MATCH(Diffs!$D463,'Step 2'!$A$2:$I$2,0)+16,FALSE)</f>
        <v>-0.24699046991549878</v>
      </c>
    </row>
    <row r="464" spans="1:7" x14ac:dyDescent="0.45">
      <c r="A464">
        <f t="shared" si="32"/>
        <v>58</v>
      </c>
      <c r="B464">
        <f t="shared" si="33"/>
        <v>2022</v>
      </c>
      <c r="C464" t="str">
        <f t="shared" si="30"/>
        <v>Slovenia</v>
      </c>
      <c r="D464">
        <f t="shared" si="31"/>
        <v>2022</v>
      </c>
      <c r="E464">
        <f>VLOOKUP($C464,'Step 2'!$A$3:$I$74,MATCH(Diffs!$D464,'Step 2'!$A$2:$I$2,0),FALSE)</f>
        <v>2.1999999999999993</v>
      </c>
      <c r="F464">
        <f>VLOOKUP($C464,'Step 2'!$A$3:$Q$74,MATCH(Diffs!$D464,'Step 2'!$A$2:$I$2,0)+8,FALSE)</f>
        <v>0</v>
      </c>
      <c r="G464">
        <f>VLOOKUP($C464,'Step 2'!$A$3:$Y$74,MATCH(Diffs!$D464,'Step 2'!$A$2:$I$2,0)+16,FALSE)</f>
        <v>0.57854134120929857</v>
      </c>
    </row>
    <row r="465" spans="1:7" x14ac:dyDescent="0.45">
      <c r="A465">
        <f t="shared" si="32"/>
        <v>58</v>
      </c>
      <c r="B465">
        <f t="shared" si="33"/>
        <v>2023</v>
      </c>
      <c r="C465" t="str">
        <f t="shared" si="30"/>
        <v>Slovenia</v>
      </c>
      <c r="D465">
        <f t="shared" si="31"/>
        <v>2023</v>
      </c>
      <c r="E465">
        <f>VLOOKUP($C465,'Step 2'!$A$3:$I$74,MATCH(Diffs!$D465,'Step 2'!$A$2:$I$2,0),FALSE)</f>
        <v>-0.39999999999999858</v>
      </c>
      <c r="F465">
        <f>VLOOKUP($C465,'Step 2'!$A$3:$Q$74,MATCH(Diffs!$D465,'Step 2'!$A$2:$I$2,0)+8,FALSE)</f>
        <v>-9.9999999999999867E-2</v>
      </c>
      <c r="G465">
        <f>VLOOKUP($C465,'Step 2'!$A$3:$Y$74,MATCH(Diffs!$D465,'Step 2'!$A$2:$I$2,0)+16,FALSE)</f>
        <v>-0.54702800304649912</v>
      </c>
    </row>
    <row r="466" spans="1:7" x14ac:dyDescent="0.45">
      <c r="A466">
        <f t="shared" si="32"/>
        <v>59</v>
      </c>
      <c r="B466">
        <f t="shared" si="33"/>
        <v>2016</v>
      </c>
      <c r="C466" t="str">
        <f t="shared" si="30"/>
        <v>South Africa</v>
      </c>
      <c r="D466">
        <f t="shared" si="31"/>
        <v>2016</v>
      </c>
      <c r="E466">
        <f>VLOOKUP($C466,'Step 2'!$A$3:$I$74,MATCH(Diffs!$D466,'Step 2'!$A$2:$I$2,0),FALSE)</f>
        <v>-9.9999999999999645E-2</v>
      </c>
      <c r="F466">
        <f>VLOOKUP($C466,'Step 2'!$A$3:$Q$74,MATCH(Diffs!$D466,'Step 2'!$A$2:$I$2,0)+8,FALSE)</f>
        <v>-0.19999999999999973</v>
      </c>
      <c r="G466">
        <f>VLOOKUP($C466,'Step 2'!$A$3:$Y$74,MATCH(Diffs!$D466,'Step 2'!$A$2:$I$2,0)+16,FALSE)</f>
        <v>2.920028515019979E-2</v>
      </c>
    </row>
    <row r="467" spans="1:7" x14ac:dyDescent="0.45">
      <c r="A467">
        <f t="shared" si="32"/>
        <v>59</v>
      </c>
      <c r="B467">
        <f t="shared" si="33"/>
        <v>2017</v>
      </c>
      <c r="C467" t="str">
        <f t="shared" si="30"/>
        <v>South Africa</v>
      </c>
      <c r="D467">
        <f t="shared" si="31"/>
        <v>2017</v>
      </c>
      <c r="E467">
        <f>VLOOKUP($C467,'Step 2'!$A$3:$I$74,MATCH(Diffs!$D467,'Step 2'!$A$2:$I$2,0),FALSE)</f>
        <v>0.19999999999999929</v>
      </c>
      <c r="F467">
        <f>VLOOKUP($C467,'Step 2'!$A$3:$Q$74,MATCH(Diffs!$D467,'Step 2'!$A$2:$I$2,0)+8,FALSE)</f>
        <v>-0.30000000000000027</v>
      </c>
      <c r="G467">
        <f>VLOOKUP($C467,'Step 2'!$A$3:$Y$74,MATCH(Diffs!$D467,'Step 2'!$A$2:$I$2,0)+16,FALSE)</f>
        <v>0.13293909433640039</v>
      </c>
    </row>
    <row r="468" spans="1:7" x14ac:dyDescent="0.45">
      <c r="A468">
        <f t="shared" si="32"/>
        <v>59</v>
      </c>
      <c r="B468">
        <f t="shared" si="33"/>
        <v>2018</v>
      </c>
      <c r="C468" t="str">
        <f t="shared" si="30"/>
        <v>South Africa</v>
      </c>
      <c r="D468">
        <f t="shared" si="31"/>
        <v>2018</v>
      </c>
      <c r="E468">
        <f>VLOOKUP($C468,'Step 2'!$A$3:$I$74,MATCH(Diffs!$D468,'Step 2'!$A$2:$I$2,0),FALSE)</f>
        <v>-0.69999999999999929</v>
      </c>
      <c r="F468">
        <f>VLOOKUP($C468,'Step 2'!$A$3:$Q$74,MATCH(Diffs!$D468,'Step 2'!$A$2:$I$2,0)+8,FALSE)</f>
        <v>0</v>
      </c>
      <c r="G468">
        <f>VLOOKUP($C468,'Step 2'!$A$3:$Y$74,MATCH(Diffs!$D468,'Step 2'!$A$2:$I$2,0)+16,FALSE)</f>
        <v>-0.94482305351159823</v>
      </c>
    </row>
    <row r="469" spans="1:7" x14ac:dyDescent="0.45">
      <c r="A469">
        <f t="shared" si="32"/>
        <v>59</v>
      </c>
      <c r="B469">
        <f t="shared" si="33"/>
        <v>2019</v>
      </c>
      <c r="C469" t="str">
        <f t="shared" si="30"/>
        <v>South Africa</v>
      </c>
      <c r="D469">
        <f t="shared" si="31"/>
        <v>2019</v>
      </c>
      <c r="E469">
        <f>VLOOKUP($C469,'Step 2'!$A$3:$I$74,MATCH(Diffs!$D469,'Step 2'!$A$2:$I$2,0),FALSE)</f>
        <v>0.69999999999999929</v>
      </c>
      <c r="F469">
        <f>VLOOKUP($C469,'Step 2'!$A$3:$Q$74,MATCH(Diffs!$D469,'Step 2'!$A$2:$I$2,0)+8,FALSE)</f>
        <v>-0.39999999999999991</v>
      </c>
      <c r="G469">
        <f>VLOOKUP($C469,'Step 2'!$A$3:$Y$74,MATCH(Diffs!$D469,'Step 2'!$A$2:$I$2,0)+16,FALSE)</f>
        <v>0.17456732203610059</v>
      </c>
    </row>
    <row r="470" spans="1:7" x14ac:dyDescent="0.45">
      <c r="A470">
        <f t="shared" si="32"/>
        <v>59</v>
      </c>
      <c r="B470">
        <f t="shared" si="33"/>
        <v>2020</v>
      </c>
      <c r="C470" t="str">
        <f t="shared" si="30"/>
        <v>South Africa</v>
      </c>
      <c r="D470">
        <f t="shared" si="31"/>
        <v>2020</v>
      </c>
      <c r="E470">
        <f>VLOOKUP($C470,'Step 2'!$A$3:$I$74,MATCH(Diffs!$D470,'Step 2'!$A$2:$I$2,0),FALSE)</f>
        <v>-0.40000000000000036</v>
      </c>
      <c r="F470">
        <f>VLOOKUP($C470,'Step 2'!$A$3:$Q$74,MATCH(Diffs!$D470,'Step 2'!$A$2:$I$2,0)+8,FALSE)</f>
        <v>0.10000000000000009</v>
      </c>
      <c r="G470">
        <f>VLOOKUP($C470,'Step 2'!$A$3:$Y$74,MATCH(Diffs!$D470,'Step 2'!$A$2:$I$2,0)+16,FALSE)</f>
        <v>-0.56450847580630281</v>
      </c>
    </row>
    <row r="471" spans="1:7" x14ac:dyDescent="0.45">
      <c r="A471">
        <f t="shared" si="32"/>
        <v>59</v>
      </c>
      <c r="B471">
        <f t="shared" si="33"/>
        <v>2021</v>
      </c>
      <c r="C471" t="str">
        <f t="shared" si="30"/>
        <v>South Africa</v>
      </c>
      <c r="D471">
        <f t="shared" si="31"/>
        <v>2021</v>
      </c>
      <c r="E471">
        <f>VLOOKUP($C471,'Step 2'!$A$3:$I$74,MATCH(Diffs!$D471,'Step 2'!$A$2:$I$2,0),FALSE)</f>
        <v>1.9000000000000004</v>
      </c>
      <c r="F471">
        <f>VLOOKUP($C471,'Step 2'!$A$3:$Q$74,MATCH(Diffs!$D471,'Step 2'!$A$2:$I$2,0)+8,FALSE)</f>
        <v>0.10000000000000009</v>
      </c>
      <c r="G471">
        <f>VLOOKUP($C471,'Step 2'!$A$3:$Y$74,MATCH(Diffs!$D471,'Step 2'!$A$2:$I$2,0)+16,FALSE)</f>
        <v>0.68981685028770201</v>
      </c>
    </row>
    <row r="472" spans="1:7" x14ac:dyDescent="0.45">
      <c r="A472">
        <f t="shared" si="32"/>
        <v>59</v>
      </c>
      <c r="B472">
        <f t="shared" si="33"/>
        <v>2022</v>
      </c>
      <c r="C472" t="str">
        <f t="shared" si="30"/>
        <v>South Africa</v>
      </c>
      <c r="D472">
        <f t="shared" si="31"/>
        <v>2022</v>
      </c>
      <c r="E472">
        <f>VLOOKUP($C472,'Step 2'!$A$3:$I$74,MATCH(Diffs!$D472,'Step 2'!$A$2:$I$2,0),FALSE)</f>
        <v>-2.8000000000000007</v>
      </c>
      <c r="F472">
        <f>VLOOKUP($C472,'Step 2'!$A$3:$Q$74,MATCH(Diffs!$D472,'Step 2'!$A$2:$I$2,0)+8,FALSE)</f>
        <v>0.69999999999999973</v>
      </c>
      <c r="G472">
        <f>VLOOKUP($C472,'Step 2'!$A$3:$Y$74,MATCH(Diffs!$D472,'Step 2'!$A$2:$I$2,0)+16,FALSE)</f>
        <v>0</v>
      </c>
    </row>
    <row r="473" spans="1:7" x14ac:dyDescent="0.45">
      <c r="A473">
        <f t="shared" si="32"/>
        <v>59</v>
      </c>
      <c r="B473">
        <f t="shared" si="33"/>
        <v>2023</v>
      </c>
      <c r="C473" t="str">
        <f t="shared" si="30"/>
        <v>South Africa</v>
      </c>
      <c r="D473">
        <f t="shared" si="31"/>
        <v>2023</v>
      </c>
      <c r="E473">
        <f>VLOOKUP($C473,'Step 2'!$A$3:$I$74,MATCH(Diffs!$D473,'Step 2'!$A$2:$I$2,0),FALSE)</f>
        <v>0.90000000000000036</v>
      </c>
      <c r="F473">
        <f>VLOOKUP($C473,'Step 2'!$A$3:$Q$74,MATCH(Diffs!$D473,'Step 2'!$A$2:$I$2,0)+8,FALSE)</f>
        <v>-0.10000000000000009</v>
      </c>
      <c r="G473">
        <f>VLOOKUP($C473,'Step 2'!$A$3:$Y$74,MATCH(Diffs!$D473,'Step 2'!$A$2:$I$2,0)+16,FALSE)</f>
        <v>0</v>
      </c>
    </row>
    <row r="474" spans="1:7" x14ac:dyDescent="0.45">
      <c r="A474">
        <f t="shared" si="32"/>
        <v>60</v>
      </c>
      <c r="B474">
        <f t="shared" si="33"/>
        <v>2016</v>
      </c>
      <c r="C474" t="str">
        <f t="shared" si="30"/>
        <v>South Korea</v>
      </c>
      <c r="D474">
        <f t="shared" si="31"/>
        <v>2016</v>
      </c>
      <c r="E474">
        <f>VLOOKUP($C474,'Step 2'!$A$3:$I$74,MATCH(Diffs!$D474,'Step 2'!$A$2:$I$2,0),FALSE)</f>
        <v>0.60000000000000142</v>
      </c>
      <c r="F474">
        <f>VLOOKUP($C474,'Step 2'!$A$3:$Q$74,MATCH(Diffs!$D474,'Step 2'!$A$2:$I$2,0)+8,FALSE)</f>
        <v>0</v>
      </c>
      <c r="G474">
        <f>VLOOKUP($C474,'Step 2'!$A$3:$Y$74,MATCH(Diffs!$D474,'Step 2'!$A$2:$I$2,0)+16,FALSE)</f>
        <v>-0.58009367828079661</v>
      </c>
    </row>
    <row r="475" spans="1:7" x14ac:dyDescent="0.45">
      <c r="A475">
        <f t="shared" si="32"/>
        <v>60</v>
      </c>
      <c r="B475">
        <f t="shared" si="33"/>
        <v>2017</v>
      </c>
      <c r="C475" t="str">
        <f t="shared" si="30"/>
        <v>South Korea</v>
      </c>
      <c r="D475">
        <f t="shared" si="31"/>
        <v>2017</v>
      </c>
      <c r="E475">
        <f>VLOOKUP($C475,'Step 2'!$A$3:$I$74,MATCH(Diffs!$D475,'Step 2'!$A$2:$I$2,0),FALSE)</f>
        <v>3.5</v>
      </c>
      <c r="F475">
        <f>VLOOKUP($C475,'Step 2'!$A$3:$Q$74,MATCH(Diffs!$D475,'Step 2'!$A$2:$I$2,0)+8,FALSE)</f>
        <v>0.29999999999999993</v>
      </c>
      <c r="G475">
        <f>VLOOKUP($C475,'Step 2'!$A$3:$Y$74,MATCH(Diffs!$D475,'Step 2'!$A$2:$I$2,0)+16,FALSE)</f>
        <v>-0.30896309430860214</v>
      </c>
    </row>
    <row r="476" spans="1:7" x14ac:dyDescent="0.45">
      <c r="A476">
        <f t="shared" si="32"/>
        <v>60</v>
      </c>
      <c r="B476">
        <f t="shared" si="33"/>
        <v>2018</v>
      </c>
      <c r="C476" t="str">
        <f t="shared" si="30"/>
        <v>South Korea</v>
      </c>
      <c r="D476">
        <f t="shared" si="31"/>
        <v>2018</v>
      </c>
      <c r="E476">
        <f>VLOOKUP($C476,'Step 2'!$A$3:$I$74,MATCH(Diffs!$D476,'Step 2'!$A$2:$I$2,0),FALSE)</f>
        <v>6.6000000000000014</v>
      </c>
      <c r="F476">
        <f>VLOOKUP($C476,'Step 2'!$A$3:$Q$74,MATCH(Diffs!$D476,'Step 2'!$A$2:$I$2,0)+8,FALSE)</f>
        <v>-0.19999999999999996</v>
      </c>
      <c r="G476">
        <f>VLOOKUP($C476,'Step 2'!$A$3:$Y$74,MATCH(Diffs!$D476,'Step 2'!$A$2:$I$2,0)+16,FALSE)</f>
        <v>-0.46947334683520126</v>
      </c>
    </row>
    <row r="477" spans="1:7" x14ac:dyDescent="0.45">
      <c r="A477">
        <f t="shared" si="32"/>
        <v>60</v>
      </c>
      <c r="B477">
        <f t="shared" si="33"/>
        <v>2019</v>
      </c>
      <c r="C477" t="str">
        <f t="shared" si="30"/>
        <v>South Korea</v>
      </c>
      <c r="D477">
        <f t="shared" si="31"/>
        <v>2019</v>
      </c>
      <c r="E477">
        <f>VLOOKUP($C477,'Step 2'!$A$3:$I$74,MATCH(Diffs!$D477,'Step 2'!$A$2:$I$2,0),FALSE)</f>
        <v>18</v>
      </c>
      <c r="F477">
        <f>VLOOKUP($C477,'Step 2'!$A$3:$Q$74,MATCH(Diffs!$D477,'Step 2'!$A$2:$I$2,0)+8,FALSE)</f>
        <v>-0.19999999999999996</v>
      </c>
      <c r="G477">
        <f>VLOOKUP($C477,'Step 2'!$A$3:$Y$74,MATCH(Diffs!$D477,'Step 2'!$A$2:$I$2,0)+16,FALSE)</f>
        <v>-0.21423975230209891</v>
      </c>
    </row>
    <row r="478" spans="1:7" x14ac:dyDescent="0.45">
      <c r="A478">
        <f t="shared" si="32"/>
        <v>60</v>
      </c>
      <c r="B478">
        <f t="shared" si="33"/>
        <v>2020</v>
      </c>
      <c r="C478" t="str">
        <f t="shared" si="30"/>
        <v>South Korea</v>
      </c>
      <c r="D478">
        <f t="shared" si="31"/>
        <v>2020</v>
      </c>
      <c r="E478">
        <f>VLOOKUP($C478,'Step 2'!$A$3:$I$74,MATCH(Diffs!$D478,'Step 2'!$A$2:$I$2,0),FALSE)</f>
        <v>-6.4000000000000057</v>
      </c>
      <c r="F478">
        <f>VLOOKUP($C478,'Step 2'!$A$3:$Q$74,MATCH(Diffs!$D478,'Step 2'!$A$2:$I$2,0)+8,FALSE)</f>
        <v>0</v>
      </c>
      <c r="G478">
        <f>VLOOKUP($C478,'Step 2'!$A$3:$Y$74,MATCH(Diffs!$D478,'Step 2'!$A$2:$I$2,0)+16,FALSE)</f>
        <v>-0.7743759478880996</v>
      </c>
    </row>
    <row r="479" spans="1:7" x14ac:dyDescent="0.45">
      <c r="A479">
        <f t="shared" si="32"/>
        <v>60</v>
      </c>
      <c r="B479">
        <f t="shared" si="33"/>
        <v>2021</v>
      </c>
      <c r="C479" t="str">
        <f t="shared" si="30"/>
        <v>South Korea</v>
      </c>
      <c r="D479">
        <f t="shared" si="31"/>
        <v>2021</v>
      </c>
      <c r="E479">
        <f>VLOOKUP($C479,'Step 2'!$A$3:$I$74,MATCH(Diffs!$D479,'Step 2'!$A$2:$I$2,0),FALSE)</f>
        <v>27.799999999999997</v>
      </c>
      <c r="F479">
        <f>VLOOKUP($C479,'Step 2'!$A$3:$Q$74,MATCH(Diffs!$D479,'Step 2'!$A$2:$I$2,0)+8,FALSE)</f>
        <v>-0.20000000000000007</v>
      </c>
      <c r="G479">
        <f>VLOOKUP($C479,'Step 2'!$A$3:$Y$74,MATCH(Diffs!$D479,'Step 2'!$A$2:$I$2,0)+16,FALSE)</f>
        <v>-0.82058541268630059</v>
      </c>
    </row>
    <row r="480" spans="1:7" x14ac:dyDescent="0.45">
      <c r="A480">
        <f t="shared" si="32"/>
        <v>60</v>
      </c>
      <c r="B480">
        <f t="shared" si="33"/>
        <v>2022</v>
      </c>
      <c r="C480" t="str">
        <f t="shared" si="30"/>
        <v>South Korea</v>
      </c>
      <c r="D480">
        <f t="shared" si="31"/>
        <v>2022</v>
      </c>
      <c r="E480">
        <f>VLOOKUP($C480,'Step 2'!$A$3:$I$74,MATCH(Diffs!$D480,'Step 2'!$A$2:$I$2,0),FALSE)</f>
        <v>29.300000000000011</v>
      </c>
      <c r="F480">
        <f>VLOOKUP($C480,'Step 2'!$A$3:$Q$74,MATCH(Diffs!$D480,'Step 2'!$A$2:$I$2,0)+8,FALSE)</f>
        <v>-9.9999999999999978E-2</v>
      </c>
      <c r="G480">
        <f>VLOOKUP($C480,'Step 2'!$A$3:$Y$74,MATCH(Diffs!$D480,'Step 2'!$A$2:$I$2,0)+16,FALSE)</f>
        <v>0.66348375231160084</v>
      </c>
    </row>
    <row r="481" spans="1:7" x14ac:dyDescent="0.45">
      <c r="A481">
        <f t="shared" si="32"/>
        <v>60</v>
      </c>
      <c r="B481">
        <f t="shared" si="33"/>
        <v>2023</v>
      </c>
      <c r="C481" t="str">
        <f t="shared" si="30"/>
        <v>South Korea</v>
      </c>
      <c r="D481">
        <f t="shared" si="31"/>
        <v>2023</v>
      </c>
      <c r="E481">
        <f>VLOOKUP($C481,'Step 2'!$A$3:$I$74,MATCH(Diffs!$D481,'Step 2'!$A$2:$I$2,0),FALSE)</f>
        <v>-9.3000000000000114</v>
      </c>
      <c r="F481">
        <f>VLOOKUP($C481,'Step 2'!$A$3:$Q$74,MATCH(Diffs!$D481,'Step 2'!$A$2:$I$2,0)+8,FALSE)</f>
        <v>0</v>
      </c>
      <c r="G481">
        <f>VLOOKUP($C481,'Step 2'!$A$3:$Y$74,MATCH(Diffs!$D481,'Step 2'!$A$2:$I$2,0)+16,FALSE)</f>
        <v>0</v>
      </c>
    </row>
    <row r="482" spans="1:7" x14ac:dyDescent="0.45">
      <c r="A482">
        <f t="shared" si="32"/>
        <v>61</v>
      </c>
      <c r="B482">
        <f t="shared" si="33"/>
        <v>2016</v>
      </c>
      <c r="C482" t="str">
        <f t="shared" si="30"/>
        <v>Spain</v>
      </c>
      <c r="D482">
        <f t="shared" si="31"/>
        <v>2016</v>
      </c>
      <c r="E482">
        <f>VLOOKUP($C482,'Step 2'!$A$3:$I$74,MATCH(Diffs!$D482,'Step 2'!$A$2:$I$2,0),FALSE)</f>
        <v>-2.5</v>
      </c>
      <c r="F482">
        <f>VLOOKUP($C482,'Step 2'!$A$3:$Q$74,MATCH(Diffs!$D482,'Step 2'!$A$2:$I$2,0)+8,FALSE)</f>
        <v>0.10000000000000009</v>
      </c>
      <c r="G482">
        <f>VLOOKUP($C482,'Step 2'!$A$3:$Y$74,MATCH(Diffs!$D482,'Step 2'!$A$2:$I$2,0)+16,FALSE)</f>
        <v>6.5880485207010508E-3</v>
      </c>
    </row>
    <row r="483" spans="1:7" x14ac:dyDescent="0.45">
      <c r="A483">
        <f t="shared" si="32"/>
        <v>61</v>
      </c>
      <c r="B483">
        <f t="shared" si="33"/>
        <v>2017</v>
      </c>
      <c r="C483" t="str">
        <f t="shared" si="30"/>
        <v>Spain</v>
      </c>
      <c r="D483">
        <f t="shared" si="31"/>
        <v>2017</v>
      </c>
      <c r="E483">
        <f>VLOOKUP($C483,'Step 2'!$A$3:$I$74,MATCH(Diffs!$D483,'Step 2'!$A$2:$I$2,0),FALSE)</f>
        <v>0.5</v>
      </c>
      <c r="F483">
        <f>VLOOKUP($C483,'Step 2'!$A$3:$Q$74,MATCH(Diffs!$D483,'Step 2'!$A$2:$I$2,0)+8,FALSE)</f>
        <v>9.9999999999999867E-2</v>
      </c>
      <c r="G483">
        <f>VLOOKUP($C483,'Step 2'!$A$3:$Y$74,MATCH(Diffs!$D483,'Step 2'!$A$2:$I$2,0)+16,FALSE)</f>
        <v>18.294334697721599</v>
      </c>
    </row>
    <row r="484" spans="1:7" x14ac:dyDescent="0.45">
      <c r="A484">
        <f t="shared" si="32"/>
        <v>61</v>
      </c>
      <c r="B484">
        <f t="shared" si="33"/>
        <v>2018</v>
      </c>
      <c r="C484" t="str">
        <f t="shared" si="30"/>
        <v>Spain</v>
      </c>
      <c r="D484">
        <f t="shared" si="31"/>
        <v>2018</v>
      </c>
      <c r="E484">
        <f>VLOOKUP($C484,'Step 2'!$A$3:$I$74,MATCH(Diffs!$D484,'Step 2'!$A$2:$I$2,0),FALSE)</f>
        <v>-1.4000000000000021</v>
      </c>
      <c r="F484">
        <f>VLOOKUP($C484,'Step 2'!$A$3:$Q$74,MATCH(Diffs!$D484,'Step 2'!$A$2:$I$2,0)+8,FALSE)</f>
        <v>0.10000000000000009</v>
      </c>
      <c r="G484">
        <f>VLOOKUP($C484,'Step 2'!$A$3:$Y$74,MATCH(Diffs!$D484,'Step 2'!$A$2:$I$2,0)+16,FALSE)</f>
        <v>-1.1477415174200019</v>
      </c>
    </row>
    <row r="485" spans="1:7" x14ac:dyDescent="0.45">
      <c r="A485">
        <f t="shared" si="32"/>
        <v>61</v>
      </c>
      <c r="B485">
        <f t="shared" si="33"/>
        <v>2019</v>
      </c>
      <c r="C485" t="str">
        <f t="shared" si="30"/>
        <v>Spain</v>
      </c>
      <c r="D485">
        <f t="shared" si="31"/>
        <v>2019</v>
      </c>
      <c r="E485">
        <f>VLOOKUP($C485,'Step 2'!$A$3:$I$74,MATCH(Diffs!$D485,'Step 2'!$A$2:$I$2,0),FALSE)</f>
        <v>1.4000000000000021</v>
      </c>
      <c r="F485">
        <f>VLOOKUP($C485,'Step 2'!$A$3:$Q$74,MATCH(Diffs!$D485,'Step 2'!$A$2:$I$2,0)+8,FALSE)</f>
        <v>-0.30000000000000004</v>
      </c>
      <c r="G485">
        <f>VLOOKUP($C485,'Step 2'!$A$3:$Y$74,MATCH(Diffs!$D485,'Step 2'!$A$2:$I$2,0)+16,FALSE)</f>
        <v>-0.354049291871398</v>
      </c>
    </row>
    <row r="486" spans="1:7" x14ac:dyDescent="0.45">
      <c r="A486">
        <f t="shared" si="32"/>
        <v>61</v>
      </c>
      <c r="B486">
        <f t="shared" si="33"/>
        <v>2020</v>
      </c>
      <c r="C486" t="str">
        <f t="shared" si="30"/>
        <v>Spain</v>
      </c>
      <c r="D486">
        <f t="shared" si="31"/>
        <v>2020</v>
      </c>
      <c r="E486">
        <f>VLOOKUP($C486,'Step 2'!$A$3:$I$74,MATCH(Diffs!$D486,'Step 2'!$A$2:$I$2,0),FALSE)</f>
        <v>-1.1999999999999993</v>
      </c>
      <c r="F486">
        <f>VLOOKUP($C486,'Step 2'!$A$3:$Q$74,MATCH(Diffs!$D486,'Step 2'!$A$2:$I$2,0)+8,FALSE)</f>
        <v>0</v>
      </c>
      <c r="G486">
        <f>VLOOKUP($C486,'Step 2'!$A$3:$Y$74,MATCH(Diffs!$D486,'Step 2'!$A$2:$I$2,0)+16,FALSE)</f>
        <v>-2.9804189119860993</v>
      </c>
    </row>
    <row r="487" spans="1:7" x14ac:dyDescent="0.45">
      <c r="A487">
        <f t="shared" si="32"/>
        <v>61</v>
      </c>
      <c r="B487">
        <f t="shared" si="33"/>
        <v>2021</v>
      </c>
      <c r="C487" t="str">
        <f t="shared" si="30"/>
        <v>Spain</v>
      </c>
      <c r="D487">
        <f t="shared" si="31"/>
        <v>2021</v>
      </c>
      <c r="E487">
        <f>VLOOKUP($C487,'Step 2'!$A$3:$I$74,MATCH(Diffs!$D487,'Step 2'!$A$2:$I$2,0),FALSE)</f>
        <v>0.69999999999999929</v>
      </c>
      <c r="F487">
        <f>VLOOKUP($C487,'Step 2'!$A$3:$Q$74,MATCH(Diffs!$D487,'Step 2'!$A$2:$I$2,0)+8,FALSE)</f>
        <v>0</v>
      </c>
      <c r="G487">
        <f>VLOOKUP($C487,'Step 2'!$A$3:$Y$74,MATCH(Diffs!$D487,'Step 2'!$A$2:$I$2,0)+16,FALSE)</f>
        <v>-0.54102508188929832</v>
      </c>
    </row>
    <row r="488" spans="1:7" x14ac:dyDescent="0.45">
      <c r="A488">
        <f t="shared" si="32"/>
        <v>61</v>
      </c>
      <c r="B488">
        <f t="shared" si="33"/>
        <v>2022</v>
      </c>
      <c r="C488" t="str">
        <f t="shared" si="30"/>
        <v>Spain</v>
      </c>
      <c r="D488">
        <f t="shared" si="31"/>
        <v>2022</v>
      </c>
      <c r="E488">
        <f>VLOOKUP($C488,'Step 2'!$A$3:$I$74,MATCH(Diffs!$D488,'Step 2'!$A$2:$I$2,0),FALSE)</f>
        <v>0.39999999999999858</v>
      </c>
      <c r="F488">
        <f>VLOOKUP($C488,'Step 2'!$A$3:$Q$74,MATCH(Diffs!$D488,'Step 2'!$A$2:$I$2,0)+8,FALSE)</f>
        <v>0.10000000000000009</v>
      </c>
      <c r="G488">
        <f>VLOOKUP($C488,'Step 2'!$A$3:$Y$74,MATCH(Diffs!$D488,'Step 2'!$A$2:$I$2,0)+16,FALSE)</f>
        <v>4.6286451698071964</v>
      </c>
    </row>
    <row r="489" spans="1:7" x14ac:dyDescent="0.45">
      <c r="A489">
        <f t="shared" si="32"/>
        <v>61</v>
      </c>
      <c r="B489">
        <f t="shared" si="33"/>
        <v>2023</v>
      </c>
      <c r="C489" t="str">
        <f t="shared" si="30"/>
        <v>Spain</v>
      </c>
      <c r="D489">
        <f t="shared" si="31"/>
        <v>2023</v>
      </c>
      <c r="E489">
        <f>VLOOKUP($C489,'Step 2'!$A$3:$I$74,MATCH(Diffs!$D489,'Step 2'!$A$2:$I$2,0),FALSE)</f>
        <v>-2</v>
      </c>
      <c r="F489">
        <f>VLOOKUP($C489,'Step 2'!$A$3:$Q$74,MATCH(Diffs!$D489,'Step 2'!$A$2:$I$2,0)+8,FALSE)</f>
        <v>0.30000000000000004</v>
      </c>
      <c r="G489">
        <f>VLOOKUP($C489,'Step 2'!$A$3:$Y$74,MATCH(Diffs!$D489,'Step 2'!$A$2:$I$2,0)+16,FALSE)</f>
        <v>-1.5054255411768978</v>
      </c>
    </row>
    <row r="490" spans="1:7" x14ac:dyDescent="0.45">
      <c r="A490">
        <f t="shared" si="32"/>
        <v>62</v>
      </c>
      <c r="B490">
        <f t="shared" si="33"/>
        <v>2016</v>
      </c>
      <c r="C490" t="str">
        <f t="shared" si="30"/>
        <v>Sri Lanka</v>
      </c>
      <c r="D490">
        <f t="shared" si="31"/>
        <v>2016</v>
      </c>
      <c r="E490">
        <f>VLOOKUP($C490,'Step 2'!$A$3:$I$74,MATCH(Diffs!$D490,'Step 2'!$A$2:$I$2,0),FALSE)</f>
        <v>5.1000000000000014</v>
      </c>
      <c r="F490">
        <f>VLOOKUP($C490,'Step 2'!$A$3:$Q$74,MATCH(Diffs!$D490,'Step 2'!$A$2:$I$2,0)+8,FALSE)</f>
        <v>-9.9999999999999978E-2</v>
      </c>
      <c r="G490">
        <f>VLOOKUP($C490,'Step 2'!$A$3:$Y$74,MATCH(Diffs!$D490,'Step 2'!$A$2:$I$2,0)+16,FALSE)</f>
        <v>0.11422716586076409</v>
      </c>
    </row>
    <row r="491" spans="1:7" x14ac:dyDescent="0.45">
      <c r="A491">
        <f t="shared" si="32"/>
        <v>62</v>
      </c>
      <c r="B491">
        <f t="shared" si="33"/>
        <v>2017</v>
      </c>
      <c r="C491" t="str">
        <f t="shared" si="30"/>
        <v>Sri Lanka</v>
      </c>
      <c r="D491">
        <f t="shared" si="31"/>
        <v>2017</v>
      </c>
      <c r="E491">
        <f>VLOOKUP($C491,'Step 2'!$A$3:$I$74,MATCH(Diffs!$D491,'Step 2'!$A$2:$I$2,0),FALSE)</f>
        <v>2.5999999999999979</v>
      </c>
      <c r="F491">
        <f>VLOOKUP($C491,'Step 2'!$A$3:$Q$74,MATCH(Diffs!$D491,'Step 2'!$A$2:$I$2,0)+8,FALSE)</f>
        <v>0</v>
      </c>
      <c r="G491">
        <f>VLOOKUP($C491,'Step 2'!$A$3:$Y$74,MATCH(Diffs!$D491,'Step 2'!$A$2:$I$2,0)+16,FALSE)</f>
        <v>1.2015386437008946E-2</v>
      </c>
    </row>
    <row r="492" spans="1:7" x14ac:dyDescent="0.45">
      <c r="A492">
        <f t="shared" si="32"/>
        <v>62</v>
      </c>
      <c r="B492">
        <f t="shared" si="33"/>
        <v>2018</v>
      </c>
      <c r="C492" t="str">
        <f t="shared" si="30"/>
        <v>Sri Lanka</v>
      </c>
      <c r="D492">
        <f t="shared" si="31"/>
        <v>2018</v>
      </c>
      <c r="E492" t="e">
        <f>VLOOKUP($C492,'Step 2'!$A$3:$I$74,MATCH(Diffs!$D492,'Step 2'!$A$2:$I$2,0),FALSE)</f>
        <v>#N/A</v>
      </c>
      <c r="F492" t="e">
        <f>VLOOKUP($C492,'Step 2'!$A$3:$Q$74,MATCH(Diffs!$D492,'Step 2'!$A$2:$I$2,0)+8,FALSE)</f>
        <v>#N/A</v>
      </c>
      <c r="G492">
        <f>VLOOKUP($C492,'Step 2'!$A$3:$Y$74,MATCH(Diffs!$D492,'Step 2'!$A$2:$I$2,0)+16,FALSE)</f>
        <v>-0.764870538151042</v>
      </c>
    </row>
    <row r="493" spans="1:7" x14ac:dyDescent="0.45">
      <c r="A493">
        <f t="shared" si="32"/>
        <v>62</v>
      </c>
      <c r="B493">
        <f t="shared" si="33"/>
        <v>2019</v>
      </c>
      <c r="C493" t="str">
        <f t="shared" si="30"/>
        <v>Sri Lanka</v>
      </c>
      <c r="D493">
        <f t="shared" si="31"/>
        <v>2019</v>
      </c>
      <c r="E493" t="e">
        <f>VLOOKUP($C493,'Step 2'!$A$3:$I$74,MATCH(Diffs!$D493,'Step 2'!$A$2:$I$2,0),FALSE)</f>
        <v>#N/A</v>
      </c>
      <c r="F493" t="e">
        <f>VLOOKUP($C493,'Step 2'!$A$3:$Q$74,MATCH(Diffs!$D493,'Step 2'!$A$2:$I$2,0)+8,FALSE)</f>
        <v>#N/A</v>
      </c>
      <c r="G493">
        <f>VLOOKUP($C493,'Step 2'!$A$3:$Y$74,MATCH(Diffs!$D493,'Step 2'!$A$2:$I$2,0)+16,FALSE)</f>
        <v>0</v>
      </c>
    </row>
    <row r="494" spans="1:7" x14ac:dyDescent="0.45">
      <c r="A494">
        <f t="shared" si="32"/>
        <v>62</v>
      </c>
      <c r="B494">
        <f t="shared" si="33"/>
        <v>2020</v>
      </c>
      <c r="C494" t="str">
        <f t="shared" si="30"/>
        <v>Sri Lanka</v>
      </c>
      <c r="D494">
        <f t="shared" si="31"/>
        <v>2020</v>
      </c>
      <c r="E494">
        <f>VLOOKUP($C494,'Step 2'!$A$3:$I$74,MATCH(Diffs!$D494,'Step 2'!$A$2:$I$2,0),FALSE)</f>
        <v>5.3999999999999986</v>
      </c>
      <c r="F494">
        <f>VLOOKUP($C494,'Step 2'!$A$3:$Q$74,MATCH(Diffs!$D494,'Step 2'!$A$2:$I$2,0)+8,FALSE)</f>
        <v>0</v>
      </c>
      <c r="G494">
        <f>VLOOKUP($C494,'Step 2'!$A$3:$Y$74,MATCH(Diffs!$D494,'Step 2'!$A$2:$I$2,0)+16,FALSE)</f>
        <v>0</v>
      </c>
    </row>
    <row r="495" spans="1:7" x14ac:dyDescent="0.45">
      <c r="A495">
        <f t="shared" si="32"/>
        <v>62</v>
      </c>
      <c r="B495">
        <f t="shared" si="33"/>
        <v>2021</v>
      </c>
      <c r="C495" t="str">
        <f t="shared" si="30"/>
        <v>Sri Lanka</v>
      </c>
      <c r="D495">
        <f t="shared" si="31"/>
        <v>2021</v>
      </c>
      <c r="E495">
        <f>VLOOKUP($C495,'Step 2'!$A$3:$I$74,MATCH(Diffs!$D495,'Step 2'!$A$2:$I$2,0),FALSE)</f>
        <v>1.4000000000000057</v>
      </c>
      <c r="F495">
        <f>VLOOKUP($C495,'Step 2'!$A$3:$Q$74,MATCH(Diffs!$D495,'Step 2'!$A$2:$I$2,0)+8,FALSE)</f>
        <v>0</v>
      </c>
      <c r="G495">
        <f>VLOOKUP($C495,'Step 2'!$A$3:$Y$74,MATCH(Diffs!$D495,'Step 2'!$A$2:$I$2,0)+16,FALSE)</f>
        <v>0</v>
      </c>
    </row>
    <row r="496" spans="1:7" x14ac:dyDescent="0.45">
      <c r="A496">
        <f t="shared" si="32"/>
        <v>62</v>
      </c>
      <c r="B496">
        <f t="shared" si="33"/>
        <v>2022</v>
      </c>
      <c r="C496" t="str">
        <f t="shared" si="30"/>
        <v>Sri Lanka</v>
      </c>
      <c r="D496">
        <f t="shared" si="31"/>
        <v>2022</v>
      </c>
      <c r="E496">
        <f>VLOOKUP($C496,'Step 2'!$A$3:$I$74,MATCH(Diffs!$D496,'Step 2'!$A$2:$I$2,0),FALSE)</f>
        <v>9.5999999999999943</v>
      </c>
      <c r="F496">
        <f>VLOOKUP($C496,'Step 2'!$A$3:$Q$74,MATCH(Diffs!$D496,'Step 2'!$A$2:$I$2,0)+8,FALSE)</f>
        <v>0</v>
      </c>
      <c r="G496">
        <f>VLOOKUP($C496,'Step 2'!$A$3:$Y$74,MATCH(Diffs!$D496,'Step 2'!$A$2:$I$2,0)+16,FALSE)</f>
        <v>0</v>
      </c>
    </row>
    <row r="497" spans="1:7" x14ac:dyDescent="0.45">
      <c r="A497">
        <f t="shared" si="32"/>
        <v>62</v>
      </c>
      <c r="B497">
        <f t="shared" si="33"/>
        <v>2023</v>
      </c>
      <c r="C497" t="str">
        <f t="shared" si="30"/>
        <v>Sri Lanka</v>
      </c>
      <c r="D497">
        <f t="shared" si="31"/>
        <v>2023</v>
      </c>
      <c r="E497">
        <f>VLOOKUP($C497,'Step 2'!$A$3:$I$74,MATCH(Diffs!$D497,'Step 2'!$A$2:$I$2,0),FALSE)</f>
        <v>-15.399999999999999</v>
      </c>
      <c r="F497">
        <f>VLOOKUP($C497,'Step 2'!$A$3:$Q$74,MATCH(Diffs!$D497,'Step 2'!$A$2:$I$2,0)+8,FALSE)</f>
        <v>0</v>
      </c>
      <c r="G497">
        <f>VLOOKUP($C497,'Step 2'!$A$3:$Y$74,MATCH(Diffs!$D497,'Step 2'!$A$2:$I$2,0)+16,FALSE)</f>
        <v>0</v>
      </c>
    </row>
    <row r="498" spans="1:7" x14ac:dyDescent="0.45">
      <c r="A498">
        <f t="shared" si="32"/>
        <v>63</v>
      </c>
      <c r="B498">
        <f t="shared" si="33"/>
        <v>2016</v>
      </c>
      <c r="C498" t="str">
        <f t="shared" si="30"/>
        <v>Sweden</v>
      </c>
      <c r="D498">
        <f t="shared" si="31"/>
        <v>2016</v>
      </c>
      <c r="E498">
        <f>VLOOKUP($C498,'Step 2'!$A$3:$I$74,MATCH(Diffs!$D498,'Step 2'!$A$2:$I$2,0),FALSE)</f>
        <v>7.3999999999999986</v>
      </c>
      <c r="F498">
        <f>VLOOKUP($C498,'Step 2'!$A$3:$Q$74,MATCH(Diffs!$D498,'Step 2'!$A$2:$I$2,0)+8,FALSE)</f>
        <v>-0.40000000000000013</v>
      </c>
      <c r="G498">
        <f>VLOOKUP($C498,'Step 2'!$A$3:$Y$74,MATCH(Diffs!$D498,'Step 2'!$A$2:$I$2,0)+16,FALSE)</f>
        <v>37.0248713954458</v>
      </c>
    </row>
    <row r="499" spans="1:7" x14ac:dyDescent="0.45">
      <c r="A499">
        <f t="shared" si="32"/>
        <v>63</v>
      </c>
      <c r="B499">
        <f t="shared" si="33"/>
        <v>2017</v>
      </c>
      <c r="C499" t="str">
        <f t="shared" si="30"/>
        <v>Sweden</v>
      </c>
      <c r="D499">
        <f t="shared" si="31"/>
        <v>2017</v>
      </c>
      <c r="E499">
        <f>VLOOKUP($C499,'Step 2'!$A$3:$I$74,MATCH(Diffs!$D499,'Step 2'!$A$2:$I$2,0),FALSE)</f>
        <v>0.40000000000000568</v>
      </c>
      <c r="F499">
        <f>VLOOKUP($C499,'Step 2'!$A$3:$Q$74,MATCH(Diffs!$D499,'Step 2'!$A$2:$I$2,0)+8,FALSE)</f>
        <v>0</v>
      </c>
      <c r="G499">
        <f>VLOOKUP($C499,'Step 2'!$A$3:$Y$74,MATCH(Diffs!$D499,'Step 2'!$A$2:$I$2,0)+16,FALSE)</f>
        <v>-0.42591804613009998</v>
      </c>
    </row>
    <row r="500" spans="1:7" x14ac:dyDescent="0.45">
      <c r="A500">
        <f t="shared" si="32"/>
        <v>63</v>
      </c>
      <c r="B500">
        <f t="shared" si="33"/>
        <v>2018</v>
      </c>
      <c r="C500" t="str">
        <f t="shared" si="30"/>
        <v>Sweden</v>
      </c>
      <c r="D500">
        <f t="shared" si="31"/>
        <v>2018</v>
      </c>
      <c r="E500">
        <f>VLOOKUP($C500,'Step 2'!$A$3:$I$74,MATCH(Diffs!$D500,'Step 2'!$A$2:$I$2,0),FALSE)</f>
        <v>-1.3000000000000043</v>
      </c>
      <c r="F500">
        <f>VLOOKUP($C500,'Step 2'!$A$3:$Q$74,MATCH(Diffs!$D500,'Step 2'!$A$2:$I$2,0)+8,FALSE)</f>
        <v>0.20000000000000018</v>
      </c>
      <c r="G500">
        <f>VLOOKUP($C500,'Step 2'!$A$3:$Y$74,MATCH(Diffs!$D500,'Step 2'!$A$2:$I$2,0)+16,FALSE)</f>
        <v>2.2254152972481975</v>
      </c>
    </row>
    <row r="501" spans="1:7" x14ac:dyDescent="0.45">
      <c r="A501">
        <f t="shared" si="32"/>
        <v>63</v>
      </c>
      <c r="B501">
        <f t="shared" si="33"/>
        <v>2019</v>
      </c>
      <c r="C501" t="str">
        <f t="shared" si="30"/>
        <v>Sweden</v>
      </c>
      <c r="D501">
        <f t="shared" si="31"/>
        <v>2019</v>
      </c>
      <c r="E501">
        <f>VLOOKUP($C501,'Step 2'!$A$3:$I$74,MATCH(Diffs!$D501,'Step 2'!$A$2:$I$2,0),FALSE)</f>
        <v>-2.5</v>
      </c>
      <c r="F501">
        <f>VLOOKUP($C501,'Step 2'!$A$3:$Q$74,MATCH(Diffs!$D501,'Step 2'!$A$2:$I$2,0)+8,FALSE)</f>
        <v>-0.10000000000000009</v>
      </c>
      <c r="G501">
        <f>VLOOKUP($C501,'Step 2'!$A$3:$Y$74,MATCH(Diffs!$D501,'Step 2'!$A$2:$I$2,0)+16,FALSE)</f>
        <v>0.29476284378529982</v>
      </c>
    </row>
    <row r="502" spans="1:7" x14ac:dyDescent="0.45">
      <c r="A502">
        <f t="shared" si="32"/>
        <v>63</v>
      </c>
      <c r="B502">
        <f t="shared" si="33"/>
        <v>2020</v>
      </c>
      <c r="C502" t="str">
        <f t="shared" si="30"/>
        <v>Sweden</v>
      </c>
      <c r="D502">
        <f t="shared" si="31"/>
        <v>2020</v>
      </c>
      <c r="E502">
        <f>VLOOKUP($C502,'Step 2'!$A$3:$I$74,MATCH(Diffs!$D502,'Step 2'!$A$2:$I$2,0),FALSE)</f>
        <v>-3.3999999999999986</v>
      </c>
      <c r="F502">
        <f>VLOOKUP($C502,'Step 2'!$A$3:$Q$74,MATCH(Diffs!$D502,'Step 2'!$A$2:$I$2,0)+8,FALSE)</f>
        <v>0.10000000000000009</v>
      </c>
      <c r="G502">
        <f>VLOOKUP($C502,'Step 2'!$A$3:$Y$74,MATCH(Diffs!$D502,'Step 2'!$A$2:$I$2,0)+16,FALSE)</f>
        <v>-0.55571892193599837</v>
      </c>
    </row>
    <row r="503" spans="1:7" x14ac:dyDescent="0.45">
      <c r="A503">
        <f t="shared" si="32"/>
        <v>63</v>
      </c>
      <c r="B503">
        <f t="shared" si="33"/>
        <v>2021</v>
      </c>
      <c r="C503" t="str">
        <f t="shared" si="30"/>
        <v>Sweden</v>
      </c>
      <c r="D503">
        <f t="shared" si="31"/>
        <v>2021</v>
      </c>
      <c r="E503">
        <f>VLOOKUP($C503,'Step 2'!$A$3:$I$74,MATCH(Diffs!$D503,'Step 2'!$A$2:$I$2,0),FALSE)</f>
        <v>-1.1999999999999993</v>
      </c>
      <c r="F503">
        <f>VLOOKUP($C503,'Step 2'!$A$3:$Q$74,MATCH(Diffs!$D503,'Step 2'!$A$2:$I$2,0)+8,FALSE)</f>
        <v>0.19999999999999996</v>
      </c>
      <c r="G503">
        <f>VLOOKUP($C503,'Step 2'!$A$3:$Y$74,MATCH(Diffs!$D503,'Step 2'!$A$2:$I$2,0)+16,FALSE)</f>
        <v>8.2634598954003025</v>
      </c>
    </row>
    <row r="504" spans="1:7" x14ac:dyDescent="0.45">
      <c r="A504">
        <f t="shared" si="32"/>
        <v>63</v>
      </c>
      <c r="B504">
        <f t="shared" si="33"/>
        <v>2022</v>
      </c>
      <c r="C504" t="str">
        <f t="shared" si="30"/>
        <v>Sweden</v>
      </c>
      <c r="D504">
        <f t="shared" si="31"/>
        <v>2022</v>
      </c>
      <c r="E504">
        <f>VLOOKUP($C504,'Step 2'!$A$3:$I$74,MATCH(Diffs!$D504,'Step 2'!$A$2:$I$2,0),FALSE)</f>
        <v>-0.30000000000000071</v>
      </c>
      <c r="F504">
        <f>VLOOKUP($C504,'Step 2'!$A$3:$Q$74,MATCH(Diffs!$D504,'Step 2'!$A$2:$I$2,0)+8,FALSE)</f>
        <v>0.19999999999999996</v>
      </c>
      <c r="G504">
        <f>VLOOKUP($C504,'Step 2'!$A$3:$Y$74,MATCH(Diffs!$D504,'Step 2'!$A$2:$I$2,0)+16,FALSE)</f>
        <v>-2.5408806124032992</v>
      </c>
    </row>
    <row r="505" spans="1:7" x14ac:dyDescent="0.45">
      <c r="A505">
        <f t="shared" si="32"/>
        <v>63</v>
      </c>
      <c r="B505">
        <f t="shared" si="33"/>
        <v>2023</v>
      </c>
      <c r="C505" t="str">
        <f t="shared" si="30"/>
        <v>Sweden</v>
      </c>
      <c r="D505">
        <f t="shared" si="31"/>
        <v>2023</v>
      </c>
      <c r="E505">
        <f>VLOOKUP($C505,'Step 2'!$A$3:$I$74,MATCH(Diffs!$D505,'Step 2'!$A$2:$I$2,0),FALSE)</f>
        <v>5</v>
      </c>
      <c r="F505">
        <f>VLOOKUP($C505,'Step 2'!$A$3:$Q$74,MATCH(Diffs!$D505,'Step 2'!$A$2:$I$2,0)+8,FALSE)</f>
        <v>-0.39999999999999991</v>
      </c>
      <c r="G505">
        <f>VLOOKUP($C505,'Step 2'!$A$3:$Y$74,MATCH(Diffs!$D505,'Step 2'!$A$2:$I$2,0)+16,FALSE)</f>
        <v>-0.75453870890660113</v>
      </c>
    </row>
    <row r="506" spans="1:7" x14ac:dyDescent="0.45">
      <c r="A506">
        <f t="shared" si="32"/>
        <v>64</v>
      </c>
      <c r="B506">
        <f t="shared" si="33"/>
        <v>2016</v>
      </c>
      <c r="C506" t="str">
        <f t="shared" si="30"/>
        <v>Switzerland</v>
      </c>
      <c r="D506">
        <f t="shared" si="31"/>
        <v>2016</v>
      </c>
      <c r="E506">
        <f>VLOOKUP($C506,'Step 2'!$A$3:$I$74,MATCH(Diffs!$D506,'Step 2'!$A$2:$I$2,0),FALSE)</f>
        <v>1.0000000000000036</v>
      </c>
      <c r="F506">
        <f>VLOOKUP($C506,'Step 2'!$A$3:$Q$74,MATCH(Diffs!$D506,'Step 2'!$A$2:$I$2,0)+8,FALSE)</f>
        <v>-0.10000000000000009</v>
      </c>
      <c r="G506">
        <f>VLOOKUP($C506,'Step 2'!$A$3:$Y$74,MATCH(Diffs!$D506,'Step 2'!$A$2:$I$2,0)+16,FALSE)</f>
        <v>1.0458967084398978</v>
      </c>
    </row>
    <row r="507" spans="1:7" x14ac:dyDescent="0.45">
      <c r="A507">
        <f t="shared" si="32"/>
        <v>64</v>
      </c>
      <c r="B507">
        <f t="shared" si="33"/>
        <v>2017</v>
      </c>
      <c r="C507" t="str">
        <f t="shared" si="30"/>
        <v>Switzerland</v>
      </c>
      <c r="D507">
        <f t="shared" si="31"/>
        <v>2017</v>
      </c>
      <c r="E507">
        <f>VLOOKUP($C507,'Step 2'!$A$3:$I$74,MATCH(Diffs!$D507,'Step 2'!$A$2:$I$2,0),FALSE)</f>
        <v>0.5</v>
      </c>
      <c r="F507">
        <f>VLOOKUP($C507,'Step 2'!$A$3:$Q$74,MATCH(Diffs!$D507,'Step 2'!$A$2:$I$2,0)+8,FALSE)</f>
        <v>-0.8</v>
      </c>
      <c r="G507">
        <f>VLOOKUP($C507,'Step 2'!$A$3:$Y$74,MATCH(Diffs!$D507,'Step 2'!$A$2:$I$2,0)+16,FALSE)</f>
        <v>-0.78616540520159361</v>
      </c>
    </row>
    <row r="508" spans="1:7" x14ac:dyDescent="0.45">
      <c r="A508">
        <f t="shared" si="32"/>
        <v>64</v>
      </c>
      <c r="B508">
        <f t="shared" si="33"/>
        <v>2018</v>
      </c>
      <c r="C508" t="str">
        <f t="shared" si="30"/>
        <v>Switzerland</v>
      </c>
      <c r="D508">
        <f t="shared" si="31"/>
        <v>2018</v>
      </c>
      <c r="E508">
        <f>VLOOKUP($C508,'Step 2'!$A$3:$I$74,MATCH(Diffs!$D508,'Step 2'!$A$2:$I$2,0),FALSE)</f>
        <v>4.5</v>
      </c>
      <c r="F508">
        <f>VLOOKUP($C508,'Step 2'!$A$3:$Q$74,MATCH(Diffs!$D508,'Step 2'!$A$2:$I$2,0)+8,FALSE)</f>
        <v>0.40000000000000013</v>
      </c>
      <c r="G508">
        <f>VLOOKUP($C508,'Step 2'!$A$3:$Y$74,MATCH(Diffs!$D508,'Step 2'!$A$2:$I$2,0)+16,FALSE)</f>
        <v>1.4297411135139981</v>
      </c>
    </row>
    <row r="509" spans="1:7" x14ac:dyDescent="0.45">
      <c r="A509">
        <f t="shared" si="32"/>
        <v>64</v>
      </c>
      <c r="B509">
        <f t="shared" si="33"/>
        <v>2019</v>
      </c>
      <c r="C509" t="str">
        <f t="shared" si="30"/>
        <v>Switzerland</v>
      </c>
      <c r="D509">
        <f t="shared" si="31"/>
        <v>2019</v>
      </c>
      <c r="E509">
        <f>VLOOKUP($C509,'Step 2'!$A$3:$I$74,MATCH(Diffs!$D509,'Step 2'!$A$2:$I$2,0),FALSE)</f>
        <v>-2.4000000000000057</v>
      </c>
      <c r="F509">
        <f>VLOOKUP($C509,'Step 2'!$A$3:$Q$74,MATCH(Diffs!$D509,'Step 2'!$A$2:$I$2,0)+8,FALSE)</f>
        <v>0.19999999999999996</v>
      </c>
      <c r="G509">
        <f>VLOOKUP($C509,'Step 2'!$A$3:$Y$74,MATCH(Diffs!$D509,'Step 2'!$A$2:$I$2,0)+16,FALSE)</f>
        <v>0.43644016342160086</v>
      </c>
    </row>
    <row r="510" spans="1:7" x14ac:dyDescent="0.45">
      <c r="A510">
        <f t="shared" si="32"/>
        <v>64</v>
      </c>
      <c r="B510">
        <f t="shared" si="33"/>
        <v>2020</v>
      </c>
      <c r="C510" t="str">
        <f t="shared" si="30"/>
        <v>Switzerland</v>
      </c>
      <c r="D510">
        <f t="shared" si="31"/>
        <v>2020</v>
      </c>
      <c r="E510">
        <f>VLOOKUP($C510,'Step 2'!$A$3:$I$74,MATCH(Diffs!$D510,'Step 2'!$A$2:$I$2,0),FALSE)</f>
        <v>-1.5999999999999943</v>
      </c>
      <c r="F510">
        <f>VLOOKUP($C510,'Step 2'!$A$3:$Q$74,MATCH(Diffs!$D510,'Step 2'!$A$2:$I$2,0)+8,FALSE)</f>
        <v>0.19999999999999996</v>
      </c>
      <c r="G510">
        <f>VLOOKUP($C510,'Step 2'!$A$3:$Y$74,MATCH(Diffs!$D510,'Step 2'!$A$2:$I$2,0)+16,FALSE)</f>
        <v>1.5105604163452</v>
      </c>
    </row>
    <row r="511" spans="1:7" x14ac:dyDescent="0.45">
      <c r="A511">
        <f t="shared" si="32"/>
        <v>64</v>
      </c>
      <c r="B511">
        <f t="shared" si="33"/>
        <v>2021</v>
      </c>
      <c r="C511" t="str">
        <f t="shared" si="30"/>
        <v>Switzerland</v>
      </c>
      <c r="D511">
        <f t="shared" si="31"/>
        <v>2021</v>
      </c>
      <c r="E511">
        <f>VLOOKUP($C511,'Step 2'!$A$3:$I$74,MATCH(Diffs!$D511,'Step 2'!$A$2:$I$2,0),FALSE)</f>
        <v>0.79999999999999716</v>
      </c>
      <c r="F511">
        <f>VLOOKUP($C511,'Step 2'!$A$3:$Q$74,MATCH(Diffs!$D511,'Step 2'!$A$2:$I$2,0)+8,FALSE)</f>
        <v>0.10000000000000009</v>
      </c>
      <c r="G511">
        <f>VLOOKUP($C511,'Step 2'!$A$3:$Y$74,MATCH(Diffs!$D511,'Step 2'!$A$2:$I$2,0)+16,FALSE)</f>
        <v>0.26427486944909617</v>
      </c>
    </row>
    <row r="512" spans="1:7" x14ac:dyDescent="0.45">
      <c r="A512">
        <f t="shared" si="32"/>
        <v>64</v>
      </c>
      <c r="B512">
        <f t="shared" si="33"/>
        <v>2022</v>
      </c>
      <c r="C512" t="str">
        <f t="shared" si="30"/>
        <v>Switzerland</v>
      </c>
      <c r="D512">
        <f t="shared" si="31"/>
        <v>2022</v>
      </c>
      <c r="E512">
        <f>VLOOKUP($C512,'Step 2'!$A$3:$I$74,MATCH(Diffs!$D512,'Step 2'!$A$2:$I$2,0),FALSE)</f>
        <v>-0.29999999999999716</v>
      </c>
      <c r="F512">
        <f>VLOOKUP($C512,'Step 2'!$A$3:$Q$74,MATCH(Diffs!$D512,'Step 2'!$A$2:$I$2,0)+8,FALSE)</f>
        <v>0</v>
      </c>
      <c r="G512">
        <f>VLOOKUP($C512,'Step 2'!$A$3:$Y$74,MATCH(Diffs!$D512,'Step 2'!$A$2:$I$2,0)+16,FALSE)</f>
        <v>1.9123322922997019</v>
      </c>
    </row>
    <row r="513" spans="1:7" x14ac:dyDescent="0.45">
      <c r="A513">
        <f t="shared" si="32"/>
        <v>64</v>
      </c>
      <c r="B513">
        <f t="shared" si="33"/>
        <v>2023</v>
      </c>
      <c r="C513" t="str">
        <f t="shared" si="30"/>
        <v>Switzerland</v>
      </c>
      <c r="D513">
        <f t="shared" si="31"/>
        <v>2023</v>
      </c>
      <c r="E513">
        <f>VLOOKUP($C513,'Step 2'!$A$3:$I$74,MATCH(Diffs!$D513,'Step 2'!$A$2:$I$2,0),FALSE)</f>
        <v>1.6999999999999957</v>
      </c>
      <c r="F513">
        <f>VLOOKUP($C513,'Step 2'!$A$3:$Q$74,MATCH(Diffs!$D513,'Step 2'!$A$2:$I$2,0)+8,FALSE)</f>
        <v>-0.30000000000000004</v>
      </c>
      <c r="G513">
        <f>VLOOKUP($C513,'Step 2'!$A$3:$Y$74,MATCH(Diffs!$D513,'Step 2'!$A$2:$I$2,0)+16,FALSE)</f>
        <v>4.0366638312441978</v>
      </c>
    </row>
    <row r="514" spans="1:7" x14ac:dyDescent="0.45">
      <c r="A514">
        <f t="shared" si="32"/>
        <v>65</v>
      </c>
      <c r="B514">
        <f t="shared" si="33"/>
        <v>2016</v>
      </c>
      <c r="C514" t="str">
        <f t="shared" si="30"/>
        <v>Thailand</v>
      </c>
      <c r="D514">
        <f t="shared" si="31"/>
        <v>2016</v>
      </c>
      <c r="E514">
        <f>VLOOKUP($C514,'Step 2'!$A$3:$I$74,MATCH(Diffs!$D514,'Step 2'!$A$2:$I$2,0),FALSE)</f>
        <v>-1.0999999999999979</v>
      </c>
      <c r="F514">
        <f>VLOOKUP($C514,'Step 2'!$A$3:$Q$74,MATCH(Diffs!$D514,'Step 2'!$A$2:$I$2,0)+8,FALSE)</f>
        <v>-9.9999999999999978E-2</v>
      </c>
      <c r="G514">
        <f>VLOOKUP($C514,'Step 2'!$A$3:$Y$74,MATCH(Diffs!$D514,'Step 2'!$A$2:$I$2,0)+16,FALSE)</f>
        <v>0.60010136792309865</v>
      </c>
    </row>
    <row r="515" spans="1:7" x14ac:dyDescent="0.45">
      <c r="A515">
        <f t="shared" si="32"/>
        <v>65</v>
      </c>
      <c r="B515">
        <f t="shared" si="33"/>
        <v>2017</v>
      </c>
      <c r="C515" t="str">
        <f t="shared" ref="C515:C577" si="34">VLOOKUP(A515,$M$4:$N$75,2,FALSE)</f>
        <v>Thailand</v>
      </c>
      <c r="D515">
        <f t="shared" ref="D515:D577" si="35">B515</f>
        <v>2017</v>
      </c>
      <c r="E515">
        <f>VLOOKUP($C515,'Step 2'!$A$3:$I$74,MATCH(Diffs!$D515,'Step 2'!$A$2:$I$2,0),FALSE)</f>
        <v>3.1999999999999993</v>
      </c>
      <c r="F515">
        <f>VLOOKUP($C515,'Step 2'!$A$3:$Q$74,MATCH(Diffs!$D515,'Step 2'!$A$2:$I$2,0)+8,FALSE)</f>
        <v>0</v>
      </c>
      <c r="G515">
        <f>VLOOKUP($C515,'Step 2'!$A$3:$Y$74,MATCH(Diffs!$D515,'Step 2'!$A$2:$I$2,0)+16,FALSE)</f>
        <v>-0.44968451538479925</v>
      </c>
    </row>
    <row r="516" spans="1:7" x14ac:dyDescent="0.45">
      <c r="A516">
        <f t="shared" si="32"/>
        <v>65</v>
      </c>
      <c r="B516">
        <f t="shared" si="33"/>
        <v>2018</v>
      </c>
      <c r="C516" t="str">
        <f t="shared" si="34"/>
        <v>Thailand</v>
      </c>
      <c r="D516">
        <f t="shared" si="35"/>
        <v>2018</v>
      </c>
      <c r="E516">
        <f>VLOOKUP($C516,'Step 2'!$A$3:$I$74,MATCH(Diffs!$D516,'Step 2'!$A$2:$I$2,0),FALSE)</f>
        <v>0.30000000000000071</v>
      </c>
      <c r="F516">
        <f>VLOOKUP($C516,'Step 2'!$A$3:$Q$74,MATCH(Diffs!$D516,'Step 2'!$A$2:$I$2,0)+8,FALSE)</f>
        <v>0</v>
      </c>
      <c r="G516">
        <f>VLOOKUP($C516,'Step 2'!$A$3:$Y$74,MATCH(Diffs!$D516,'Step 2'!$A$2:$I$2,0)+16,FALSE)</f>
        <v>0.71841039564599996</v>
      </c>
    </row>
    <row r="517" spans="1:7" x14ac:dyDescent="0.45">
      <c r="A517">
        <f t="shared" si="32"/>
        <v>65</v>
      </c>
      <c r="B517">
        <f t="shared" si="33"/>
        <v>2019</v>
      </c>
      <c r="C517" t="str">
        <f t="shared" si="34"/>
        <v>Thailand</v>
      </c>
      <c r="D517">
        <f t="shared" si="35"/>
        <v>2019</v>
      </c>
      <c r="E517">
        <f>VLOOKUP($C517,'Step 2'!$A$3:$I$74,MATCH(Diffs!$D517,'Step 2'!$A$2:$I$2,0),FALSE)</f>
        <v>1.7999999999999972</v>
      </c>
      <c r="F517">
        <f>VLOOKUP($C517,'Step 2'!$A$3:$Q$74,MATCH(Diffs!$D517,'Step 2'!$A$2:$I$2,0)+8,FALSE)</f>
        <v>0</v>
      </c>
      <c r="G517">
        <f>VLOOKUP($C517,'Step 2'!$A$3:$Y$74,MATCH(Diffs!$D517,'Step 2'!$A$2:$I$2,0)+16,FALSE)</f>
        <v>0.32049924595959922</v>
      </c>
    </row>
    <row r="518" spans="1:7" x14ac:dyDescent="0.45">
      <c r="A518">
        <f t="shared" si="32"/>
        <v>65</v>
      </c>
      <c r="B518">
        <f t="shared" si="33"/>
        <v>2020</v>
      </c>
      <c r="C518" t="str">
        <f t="shared" si="34"/>
        <v>Thailand</v>
      </c>
      <c r="D518">
        <f t="shared" si="35"/>
        <v>2020</v>
      </c>
      <c r="E518">
        <f>VLOOKUP($C518,'Step 2'!$A$3:$I$74,MATCH(Diffs!$D518,'Step 2'!$A$2:$I$2,0),FALSE)</f>
        <v>2.6000000000000014</v>
      </c>
      <c r="F518">
        <f>VLOOKUP($C518,'Step 2'!$A$3:$Q$74,MATCH(Diffs!$D518,'Step 2'!$A$2:$I$2,0)+8,FALSE)</f>
        <v>0</v>
      </c>
      <c r="G518">
        <f>VLOOKUP($C518,'Step 2'!$A$3:$Y$74,MATCH(Diffs!$D518,'Step 2'!$A$2:$I$2,0)+16,FALSE)</f>
        <v>-0.39763783241479977</v>
      </c>
    </row>
    <row r="519" spans="1:7" x14ac:dyDescent="0.45">
      <c r="A519">
        <f t="shared" si="32"/>
        <v>65</v>
      </c>
      <c r="B519">
        <f t="shared" si="33"/>
        <v>2021</v>
      </c>
      <c r="C519" t="str">
        <f t="shared" si="34"/>
        <v>Thailand</v>
      </c>
      <c r="D519">
        <f t="shared" si="35"/>
        <v>2021</v>
      </c>
      <c r="E519">
        <f>VLOOKUP($C519,'Step 2'!$A$3:$I$74,MATCH(Diffs!$D519,'Step 2'!$A$2:$I$2,0),FALSE)</f>
        <v>0.60000000000000142</v>
      </c>
      <c r="F519">
        <f>VLOOKUP($C519,'Step 2'!$A$3:$Q$74,MATCH(Diffs!$D519,'Step 2'!$A$2:$I$2,0)+8,FALSE)</f>
        <v>9.9999999999999978E-2</v>
      </c>
      <c r="G519">
        <f>VLOOKUP($C519,'Step 2'!$A$3:$Y$74,MATCH(Diffs!$D519,'Step 2'!$A$2:$I$2,0)+16,FALSE)</f>
        <v>-0.16961743234909932</v>
      </c>
    </row>
    <row r="520" spans="1:7" x14ac:dyDescent="0.45">
      <c r="A520">
        <f t="shared" si="32"/>
        <v>65</v>
      </c>
      <c r="B520">
        <f t="shared" si="33"/>
        <v>2022</v>
      </c>
      <c r="C520" t="str">
        <f t="shared" si="34"/>
        <v>Thailand</v>
      </c>
      <c r="D520">
        <f t="shared" si="35"/>
        <v>2022</v>
      </c>
      <c r="E520">
        <f>VLOOKUP($C520,'Step 2'!$A$3:$I$74,MATCH(Diffs!$D520,'Step 2'!$A$2:$I$2,0),FALSE)</f>
        <v>-0.40000000000000213</v>
      </c>
      <c r="F520">
        <f>VLOOKUP($C520,'Step 2'!$A$3:$Q$74,MATCH(Diffs!$D520,'Step 2'!$A$2:$I$2,0)+8,FALSE)</f>
        <v>0</v>
      </c>
      <c r="G520">
        <f>VLOOKUP($C520,'Step 2'!$A$3:$Y$74,MATCH(Diffs!$D520,'Step 2'!$A$2:$I$2,0)+16,FALSE)</f>
        <v>4.7960262238699869E-2</v>
      </c>
    </row>
    <row r="521" spans="1:7" x14ac:dyDescent="0.45">
      <c r="A521">
        <f t="shared" si="32"/>
        <v>65</v>
      </c>
      <c r="B521">
        <f t="shared" si="33"/>
        <v>2023</v>
      </c>
      <c r="C521" t="str">
        <f t="shared" si="34"/>
        <v>Thailand</v>
      </c>
      <c r="D521">
        <f t="shared" si="35"/>
        <v>2023</v>
      </c>
      <c r="E521">
        <f>VLOOKUP($C521,'Step 2'!$A$3:$I$74,MATCH(Diffs!$D521,'Step 2'!$A$2:$I$2,0),FALSE)</f>
        <v>0.30000000000000071</v>
      </c>
      <c r="F521">
        <f>VLOOKUP($C521,'Step 2'!$A$3:$Q$74,MATCH(Diffs!$D521,'Step 2'!$A$2:$I$2,0)+8,FALSE)</f>
        <v>-9.9999999999999978E-2</v>
      </c>
      <c r="G521">
        <f>VLOOKUP($C521,'Step 2'!$A$3:$Y$74,MATCH(Diffs!$D521,'Step 2'!$A$2:$I$2,0)+16,FALSE)</f>
        <v>-3.3641803254003122E-3</v>
      </c>
    </row>
    <row r="522" spans="1:7" x14ac:dyDescent="0.45">
      <c r="A522">
        <f t="shared" si="32"/>
        <v>66</v>
      </c>
      <c r="B522">
        <f t="shared" si="33"/>
        <v>2016</v>
      </c>
      <c r="C522" t="str">
        <f t="shared" si="34"/>
        <v>Turkey</v>
      </c>
      <c r="D522">
        <f t="shared" si="35"/>
        <v>2016</v>
      </c>
      <c r="E522">
        <f>VLOOKUP($C522,'Step 2'!$A$3:$I$74,MATCH(Diffs!$D522,'Step 2'!$A$2:$I$2,0),FALSE)</f>
        <v>1</v>
      </c>
      <c r="F522">
        <f>VLOOKUP($C522,'Step 2'!$A$3:$Q$74,MATCH(Diffs!$D522,'Step 2'!$A$2:$I$2,0)+8,FALSE)</f>
        <v>-0.29999999999999993</v>
      </c>
      <c r="G522">
        <f>VLOOKUP($C522,'Step 2'!$A$3:$Y$74,MATCH(Diffs!$D522,'Step 2'!$A$2:$I$2,0)+16,FALSE)</f>
        <v>-0.2734849721321293</v>
      </c>
    </row>
    <row r="523" spans="1:7" x14ac:dyDescent="0.45">
      <c r="A523">
        <f t="shared" si="32"/>
        <v>66</v>
      </c>
      <c r="B523">
        <f t="shared" si="33"/>
        <v>2017</v>
      </c>
      <c r="C523" t="str">
        <f t="shared" si="34"/>
        <v>Turkey</v>
      </c>
      <c r="D523">
        <f t="shared" si="35"/>
        <v>2017</v>
      </c>
      <c r="E523">
        <f>VLOOKUP($C523,'Step 2'!$A$3:$I$74,MATCH(Diffs!$D523,'Step 2'!$A$2:$I$2,0),FALSE)</f>
        <v>-0.20000000000000284</v>
      </c>
      <c r="F523">
        <f>VLOOKUP($C523,'Step 2'!$A$3:$Q$74,MATCH(Diffs!$D523,'Step 2'!$A$2:$I$2,0)+8,FALSE)</f>
        <v>-9.9999999999999978E-2</v>
      </c>
      <c r="G523">
        <f>VLOOKUP($C523,'Step 2'!$A$3:$Y$74,MATCH(Diffs!$D523,'Step 2'!$A$2:$I$2,0)+16,FALSE)</f>
        <v>-0.26539002728686967</v>
      </c>
    </row>
    <row r="524" spans="1:7" x14ac:dyDescent="0.45">
      <c r="A524">
        <f t="shared" si="32"/>
        <v>66</v>
      </c>
      <c r="B524">
        <f t="shared" si="33"/>
        <v>2018</v>
      </c>
      <c r="C524" t="str">
        <f t="shared" si="34"/>
        <v>Turkey</v>
      </c>
      <c r="D524">
        <f t="shared" si="35"/>
        <v>2018</v>
      </c>
      <c r="E524">
        <f>VLOOKUP($C524,'Step 2'!$A$3:$I$74,MATCH(Diffs!$D524,'Step 2'!$A$2:$I$2,0),FALSE)</f>
        <v>0.80000000000000071</v>
      </c>
      <c r="F524">
        <f>VLOOKUP($C524,'Step 2'!$A$3:$Q$74,MATCH(Diffs!$D524,'Step 2'!$A$2:$I$2,0)+8,FALSE)</f>
        <v>0</v>
      </c>
      <c r="G524">
        <f>VLOOKUP($C524,'Step 2'!$A$3:$Y$74,MATCH(Diffs!$D524,'Step 2'!$A$2:$I$2,0)+16,FALSE)</f>
        <v>-1.3346821583412005</v>
      </c>
    </row>
    <row r="525" spans="1:7" x14ac:dyDescent="0.45">
      <c r="A525">
        <f t="shared" si="32"/>
        <v>66</v>
      </c>
      <c r="B525">
        <f t="shared" si="33"/>
        <v>2019</v>
      </c>
      <c r="C525" t="str">
        <f t="shared" si="34"/>
        <v>Turkey</v>
      </c>
      <c r="D525">
        <f t="shared" si="35"/>
        <v>2019</v>
      </c>
      <c r="E525">
        <f>VLOOKUP($C525,'Step 2'!$A$3:$I$74,MATCH(Diffs!$D525,'Step 2'!$A$2:$I$2,0),FALSE)</f>
        <v>1.1999999999999993</v>
      </c>
      <c r="F525">
        <f>VLOOKUP($C525,'Step 2'!$A$3:$Q$74,MATCH(Diffs!$D525,'Step 2'!$A$2:$I$2,0)+8,FALSE)</f>
        <v>-0.30000000000000004</v>
      </c>
      <c r="G525">
        <f>VLOOKUP($C525,'Step 2'!$A$3:$Y$74,MATCH(Diffs!$D525,'Step 2'!$A$2:$I$2,0)+16,FALSE)</f>
        <v>-0.54220771887573971</v>
      </c>
    </row>
    <row r="526" spans="1:7" x14ac:dyDescent="0.45">
      <c r="A526">
        <f t="shared" si="32"/>
        <v>66</v>
      </c>
      <c r="B526">
        <f t="shared" si="33"/>
        <v>2020</v>
      </c>
      <c r="C526" t="str">
        <f t="shared" si="34"/>
        <v>Turkey</v>
      </c>
      <c r="D526">
        <f t="shared" si="35"/>
        <v>2020</v>
      </c>
      <c r="E526">
        <f>VLOOKUP($C526,'Step 2'!$A$3:$I$74,MATCH(Diffs!$D526,'Step 2'!$A$2:$I$2,0),FALSE)</f>
        <v>-2.2999999999999972</v>
      </c>
      <c r="F526">
        <f>VLOOKUP($C526,'Step 2'!$A$3:$Q$74,MATCH(Diffs!$D526,'Step 2'!$A$2:$I$2,0)+8,FALSE)</f>
        <v>9.9999999999999978E-2</v>
      </c>
      <c r="G526">
        <f>VLOOKUP($C526,'Step 2'!$A$3:$Y$74,MATCH(Diffs!$D526,'Step 2'!$A$2:$I$2,0)+16,FALSE)</f>
        <v>0.44867343090405942</v>
      </c>
    </row>
    <row r="527" spans="1:7" x14ac:dyDescent="0.45">
      <c r="A527">
        <f t="shared" ref="A527:A577" si="36">A519+1</f>
        <v>66</v>
      </c>
      <c r="B527">
        <f t="shared" ref="B527:B577" si="37">B519</f>
        <v>2021</v>
      </c>
      <c r="C527" t="str">
        <f t="shared" si="34"/>
        <v>Turkey</v>
      </c>
      <c r="D527">
        <f t="shared" si="35"/>
        <v>2021</v>
      </c>
      <c r="E527">
        <f>VLOOKUP($C527,'Step 2'!$A$3:$I$74,MATCH(Diffs!$D527,'Step 2'!$A$2:$I$2,0),FALSE)</f>
        <v>1.0999999999999979</v>
      </c>
      <c r="F527">
        <f>VLOOKUP($C527,'Step 2'!$A$3:$Q$74,MATCH(Diffs!$D527,'Step 2'!$A$2:$I$2,0)+8,FALSE)</f>
        <v>9.9999999999999978E-2</v>
      </c>
      <c r="G527">
        <f>VLOOKUP($C527,'Step 2'!$A$3:$Y$74,MATCH(Diffs!$D527,'Step 2'!$A$2:$I$2,0)+16,FALSE)</f>
        <v>-1.5733826945306602</v>
      </c>
    </row>
    <row r="528" spans="1:7" x14ac:dyDescent="0.45">
      <c r="A528">
        <f t="shared" si="36"/>
        <v>66</v>
      </c>
      <c r="B528">
        <f t="shared" si="37"/>
        <v>2022</v>
      </c>
      <c r="C528" t="str">
        <f t="shared" si="34"/>
        <v>Turkey</v>
      </c>
      <c r="D528">
        <f t="shared" si="35"/>
        <v>2022</v>
      </c>
      <c r="E528">
        <f>VLOOKUP($C528,'Step 2'!$A$3:$I$74,MATCH(Diffs!$D528,'Step 2'!$A$2:$I$2,0),FALSE)</f>
        <v>-1.5</v>
      </c>
      <c r="F528">
        <f>VLOOKUP($C528,'Step 2'!$A$3:$Q$74,MATCH(Diffs!$D528,'Step 2'!$A$2:$I$2,0)+8,FALSE)</f>
        <v>-0.19999999999999996</v>
      </c>
      <c r="G528">
        <f>VLOOKUP($C528,'Step 2'!$A$3:$Y$74,MATCH(Diffs!$D528,'Step 2'!$A$2:$I$2,0)+16,FALSE)</f>
        <v>-1.2089958057439896</v>
      </c>
    </row>
    <row r="529" spans="1:7" x14ac:dyDescent="0.45">
      <c r="A529">
        <f t="shared" si="36"/>
        <v>66</v>
      </c>
      <c r="B529">
        <f t="shared" si="37"/>
        <v>2023</v>
      </c>
      <c r="C529" t="str">
        <f t="shared" si="34"/>
        <v>Turkey</v>
      </c>
      <c r="D529">
        <f t="shared" si="35"/>
        <v>2023</v>
      </c>
      <c r="E529">
        <f>VLOOKUP($C529,'Step 2'!$A$3:$I$74,MATCH(Diffs!$D529,'Step 2'!$A$2:$I$2,0),FALSE)</f>
        <v>0.10000000000000142</v>
      </c>
      <c r="F529">
        <f>VLOOKUP($C529,'Step 2'!$A$3:$Q$74,MATCH(Diffs!$D529,'Step 2'!$A$2:$I$2,0)+8,FALSE)</f>
        <v>-9.9999999999999978E-2</v>
      </c>
      <c r="G529">
        <f>VLOOKUP($C529,'Step 2'!$A$3:$Y$74,MATCH(Diffs!$D529,'Step 2'!$A$2:$I$2,0)+16,FALSE)</f>
        <v>-0.98379369074894019</v>
      </c>
    </row>
    <row r="530" spans="1:7" x14ac:dyDescent="0.45">
      <c r="A530">
        <f t="shared" si="36"/>
        <v>67</v>
      </c>
      <c r="B530">
        <f t="shared" si="37"/>
        <v>2016</v>
      </c>
      <c r="C530" t="str">
        <f t="shared" si="34"/>
        <v>Ukraine</v>
      </c>
      <c r="D530">
        <f t="shared" si="35"/>
        <v>2016</v>
      </c>
      <c r="E530">
        <f>VLOOKUP($C530,'Step 2'!$A$3:$I$74,MATCH(Diffs!$D530,'Step 2'!$A$2:$I$2,0),FALSE)</f>
        <v>-0.89999999999999858</v>
      </c>
      <c r="F530">
        <f>VLOOKUP($C530,'Step 2'!$A$3:$Q$74,MATCH(Diffs!$D530,'Step 2'!$A$2:$I$2,0)+8,FALSE)</f>
        <v>0</v>
      </c>
      <c r="G530">
        <f>VLOOKUP($C530,'Step 2'!$A$3:$Y$74,MATCH(Diffs!$D530,'Step 2'!$A$2:$I$2,0)+16,FALSE)</f>
        <v>-0.72969256546105044</v>
      </c>
    </row>
    <row r="531" spans="1:7" x14ac:dyDescent="0.45">
      <c r="A531">
        <f t="shared" si="36"/>
        <v>67</v>
      </c>
      <c r="B531">
        <f t="shared" si="37"/>
        <v>2017</v>
      </c>
      <c r="C531" t="str">
        <f t="shared" si="34"/>
        <v>Ukraine</v>
      </c>
      <c r="D531">
        <f t="shared" si="35"/>
        <v>2017</v>
      </c>
      <c r="E531">
        <f>VLOOKUP($C531,'Step 2'!$A$3:$I$74,MATCH(Diffs!$D531,'Step 2'!$A$2:$I$2,0),FALSE)</f>
        <v>-1.7000000000000028</v>
      </c>
      <c r="F531">
        <f>VLOOKUP($C531,'Step 2'!$A$3:$Q$74,MATCH(Diffs!$D531,'Step 2'!$A$2:$I$2,0)+8,FALSE)</f>
        <v>0</v>
      </c>
      <c r="G531">
        <f>VLOOKUP($C531,'Step 2'!$A$3:$Y$74,MATCH(Diffs!$D531,'Step 2'!$A$2:$I$2,0)+16,FALSE)</f>
        <v>-1.1469688909910296</v>
      </c>
    </row>
    <row r="532" spans="1:7" x14ac:dyDescent="0.45">
      <c r="A532">
        <f t="shared" si="36"/>
        <v>67</v>
      </c>
      <c r="B532">
        <f t="shared" si="37"/>
        <v>2018</v>
      </c>
      <c r="C532" t="str">
        <f t="shared" si="34"/>
        <v>Ukraine</v>
      </c>
      <c r="D532">
        <f t="shared" si="35"/>
        <v>2018</v>
      </c>
      <c r="E532">
        <f>VLOOKUP($C532,'Step 2'!$A$3:$I$74,MATCH(Diffs!$D532,'Step 2'!$A$2:$I$2,0),FALSE)</f>
        <v>-2.2999999999999972</v>
      </c>
      <c r="F532">
        <f>VLOOKUP($C532,'Step 2'!$A$3:$Q$74,MATCH(Diffs!$D532,'Step 2'!$A$2:$I$2,0)+8,FALSE)</f>
        <v>9.9999999999999978E-2</v>
      </c>
      <c r="G532">
        <f>VLOOKUP($C532,'Step 2'!$A$3:$Y$74,MATCH(Diffs!$D532,'Step 2'!$A$2:$I$2,0)+16,FALSE)</f>
        <v>-0.6124528666674105</v>
      </c>
    </row>
    <row r="533" spans="1:7" x14ac:dyDescent="0.45">
      <c r="A533">
        <f t="shared" si="36"/>
        <v>67</v>
      </c>
      <c r="B533">
        <f t="shared" si="37"/>
        <v>2019</v>
      </c>
      <c r="C533" t="str">
        <f t="shared" si="34"/>
        <v>Ukraine</v>
      </c>
      <c r="D533">
        <f t="shared" si="35"/>
        <v>2019</v>
      </c>
      <c r="E533">
        <f>VLOOKUP($C533,'Step 2'!$A$3:$I$74,MATCH(Diffs!$D533,'Step 2'!$A$2:$I$2,0),FALSE)</f>
        <v>-1.1000000000000014</v>
      </c>
      <c r="F533">
        <f>VLOOKUP($C533,'Step 2'!$A$3:$Q$74,MATCH(Diffs!$D533,'Step 2'!$A$2:$I$2,0)+8,FALSE)</f>
        <v>0</v>
      </c>
      <c r="G533">
        <f>VLOOKUP($C533,'Step 2'!$A$3:$Y$74,MATCH(Diffs!$D533,'Step 2'!$A$2:$I$2,0)+16,FALSE)</f>
        <v>-0.73065689845774973</v>
      </c>
    </row>
    <row r="534" spans="1:7" x14ac:dyDescent="0.45">
      <c r="A534">
        <f t="shared" si="36"/>
        <v>67</v>
      </c>
      <c r="B534">
        <f t="shared" si="37"/>
        <v>2020</v>
      </c>
      <c r="C534" t="str">
        <f t="shared" si="34"/>
        <v>Ukraine</v>
      </c>
      <c r="D534">
        <f t="shared" si="35"/>
        <v>2020</v>
      </c>
      <c r="E534">
        <f>VLOOKUP($C534,'Step 2'!$A$3:$I$74,MATCH(Diffs!$D534,'Step 2'!$A$2:$I$2,0),FALSE)</f>
        <v>0</v>
      </c>
      <c r="F534">
        <f>VLOOKUP($C534,'Step 2'!$A$3:$Q$74,MATCH(Diffs!$D534,'Step 2'!$A$2:$I$2,0)+8,FALSE)</f>
        <v>0.10000000000000003</v>
      </c>
      <c r="G534">
        <f>VLOOKUP($C534,'Step 2'!$A$3:$Y$74,MATCH(Diffs!$D534,'Step 2'!$A$2:$I$2,0)+16,FALSE)</f>
        <v>-0.18291302336047011</v>
      </c>
    </row>
    <row r="535" spans="1:7" x14ac:dyDescent="0.45">
      <c r="A535">
        <f t="shared" si="36"/>
        <v>67</v>
      </c>
      <c r="B535">
        <f t="shared" si="37"/>
        <v>2021</v>
      </c>
      <c r="C535" t="str">
        <f t="shared" si="34"/>
        <v>Ukraine</v>
      </c>
      <c r="D535">
        <f t="shared" si="35"/>
        <v>2021</v>
      </c>
      <c r="E535">
        <f>VLOOKUP($C535,'Step 2'!$A$3:$I$74,MATCH(Diffs!$D535,'Step 2'!$A$2:$I$2,0),FALSE)</f>
        <v>-0.80000000000000071</v>
      </c>
      <c r="F535">
        <f>VLOOKUP($C535,'Step 2'!$A$3:$Q$74,MATCH(Diffs!$D535,'Step 2'!$A$2:$I$2,0)+8,FALSE)</f>
        <v>9.9999999999999978E-2</v>
      </c>
      <c r="G535">
        <f>VLOOKUP($C535,'Step 2'!$A$3:$Y$74,MATCH(Diffs!$D535,'Step 2'!$A$2:$I$2,0)+16,FALSE)</f>
        <v>-0.29669509809761996</v>
      </c>
    </row>
    <row r="536" spans="1:7" x14ac:dyDescent="0.45">
      <c r="A536">
        <f t="shared" si="36"/>
        <v>67</v>
      </c>
      <c r="B536">
        <f t="shared" si="37"/>
        <v>2022</v>
      </c>
      <c r="C536" t="str">
        <f t="shared" si="34"/>
        <v>Ukraine</v>
      </c>
      <c r="D536">
        <f t="shared" si="35"/>
        <v>2022</v>
      </c>
      <c r="E536">
        <f>VLOOKUP($C536,'Step 2'!$A$3:$I$74,MATCH(Diffs!$D536,'Step 2'!$A$2:$I$2,0),FALSE)</f>
        <v>1.6999999999999993</v>
      </c>
      <c r="F536">
        <f>VLOOKUP($C536,'Step 2'!$A$3:$Q$74,MATCH(Diffs!$D536,'Step 2'!$A$2:$I$2,0)+8,FALSE)</f>
        <v>0</v>
      </c>
      <c r="G536">
        <f>VLOOKUP($C536,'Step 2'!$A$3:$Y$74,MATCH(Diffs!$D536,'Step 2'!$A$2:$I$2,0)+16,FALSE)</f>
        <v>7.6246875862397978E-3</v>
      </c>
    </row>
    <row r="537" spans="1:7" x14ac:dyDescent="0.45">
      <c r="A537">
        <f t="shared" si="36"/>
        <v>67</v>
      </c>
      <c r="B537">
        <f t="shared" si="37"/>
        <v>2023</v>
      </c>
      <c r="C537" t="str">
        <f t="shared" si="34"/>
        <v>Ukraine</v>
      </c>
      <c r="D537">
        <f t="shared" si="35"/>
        <v>2023</v>
      </c>
      <c r="E537">
        <f>VLOOKUP($C537,'Step 2'!$A$3:$I$74,MATCH(Diffs!$D537,'Step 2'!$A$2:$I$2,0),FALSE)</f>
        <v>0.90000000000000213</v>
      </c>
      <c r="F537">
        <f>VLOOKUP($C537,'Step 2'!$A$3:$Q$74,MATCH(Diffs!$D537,'Step 2'!$A$2:$I$2,0)+8,FALSE)</f>
        <v>0</v>
      </c>
      <c r="G537">
        <f>VLOOKUP($C537,'Step 2'!$A$3:$Y$74,MATCH(Diffs!$D537,'Step 2'!$A$2:$I$2,0)+16,FALSE)</f>
        <v>0.54190041940917011</v>
      </c>
    </row>
    <row r="538" spans="1:7" x14ac:dyDescent="0.45">
      <c r="A538">
        <f t="shared" si="36"/>
        <v>68</v>
      </c>
      <c r="B538">
        <f t="shared" si="37"/>
        <v>2016</v>
      </c>
      <c r="C538" t="str">
        <f t="shared" si="34"/>
        <v>United Arab Emirates</v>
      </c>
      <c r="D538">
        <f t="shared" si="35"/>
        <v>2016</v>
      </c>
      <c r="E538">
        <f>VLOOKUP($C538,'Step 2'!$A$3:$I$74,MATCH(Diffs!$D538,'Step 2'!$A$2:$I$2,0),FALSE)</f>
        <v>-1.4000000000000004</v>
      </c>
      <c r="F538">
        <f>VLOOKUP($C538,'Step 2'!$A$3:$Q$74,MATCH(Diffs!$D538,'Step 2'!$A$2:$I$2,0)+8,FALSE)</f>
        <v>0.29999999999999982</v>
      </c>
      <c r="G538">
        <f>VLOOKUP($C538,'Step 2'!$A$3:$Y$74,MATCH(Diffs!$D538,'Step 2'!$A$2:$I$2,0)+16,FALSE)</f>
        <v>8.7098294947610455E-2</v>
      </c>
    </row>
    <row r="539" spans="1:7" x14ac:dyDescent="0.45">
      <c r="A539">
        <f t="shared" si="36"/>
        <v>68</v>
      </c>
      <c r="B539">
        <f t="shared" si="37"/>
        <v>2017</v>
      </c>
      <c r="C539" t="str">
        <f t="shared" si="34"/>
        <v>United Arab Emirates</v>
      </c>
      <c r="D539">
        <f t="shared" si="35"/>
        <v>2017</v>
      </c>
      <c r="E539">
        <f>VLOOKUP($C539,'Step 2'!$A$3:$I$74,MATCH(Diffs!$D539,'Step 2'!$A$2:$I$2,0),FALSE)</f>
        <v>0.90000000000000036</v>
      </c>
      <c r="F539">
        <f>VLOOKUP($C539,'Step 2'!$A$3:$Q$74,MATCH(Diffs!$D539,'Step 2'!$A$2:$I$2,0)+8,FALSE)</f>
        <v>0</v>
      </c>
      <c r="G539">
        <f>VLOOKUP($C539,'Step 2'!$A$3:$Y$74,MATCH(Diffs!$D539,'Step 2'!$A$2:$I$2,0)+16,FALSE)</f>
        <v>-1.5735037250662307</v>
      </c>
    </row>
    <row r="540" spans="1:7" x14ac:dyDescent="0.45">
      <c r="A540">
        <f t="shared" si="36"/>
        <v>68</v>
      </c>
      <c r="B540">
        <f t="shared" si="37"/>
        <v>2018</v>
      </c>
      <c r="C540" t="str">
        <f t="shared" si="34"/>
        <v>United Arab Emirates</v>
      </c>
      <c r="D540">
        <f t="shared" si="35"/>
        <v>2018</v>
      </c>
      <c r="E540">
        <f>VLOOKUP($C540,'Step 2'!$A$3:$I$74,MATCH(Diffs!$D540,'Step 2'!$A$2:$I$2,0),FALSE)</f>
        <v>-0.60000000000000142</v>
      </c>
      <c r="F540">
        <f>VLOOKUP($C540,'Step 2'!$A$3:$Q$74,MATCH(Diffs!$D540,'Step 2'!$A$2:$I$2,0)+8,FALSE)</f>
        <v>0.39999999999999991</v>
      </c>
      <c r="G540">
        <f>VLOOKUP($C540,'Step 2'!$A$3:$Y$74,MATCH(Diffs!$D540,'Step 2'!$A$2:$I$2,0)+16,FALSE)</f>
        <v>-0.14812929393418983</v>
      </c>
    </row>
    <row r="541" spans="1:7" x14ac:dyDescent="0.45">
      <c r="A541">
        <f t="shared" si="36"/>
        <v>68</v>
      </c>
      <c r="B541">
        <f t="shared" si="37"/>
        <v>2019</v>
      </c>
      <c r="C541" t="str">
        <f t="shared" si="34"/>
        <v>United Arab Emirates</v>
      </c>
      <c r="D541">
        <f t="shared" si="35"/>
        <v>2019</v>
      </c>
      <c r="E541">
        <f>VLOOKUP($C541,'Step 2'!$A$3:$I$74,MATCH(Diffs!$D541,'Step 2'!$A$2:$I$2,0),FALSE)</f>
        <v>0.10000000000000142</v>
      </c>
      <c r="F541">
        <f>VLOOKUP($C541,'Step 2'!$A$3:$Q$74,MATCH(Diffs!$D541,'Step 2'!$A$2:$I$2,0)+8,FALSE)</f>
        <v>0.40000000000000036</v>
      </c>
      <c r="G541">
        <f>VLOOKUP($C541,'Step 2'!$A$3:$Y$74,MATCH(Diffs!$D541,'Step 2'!$A$2:$I$2,0)+16,FALSE)</f>
        <v>-0.52638686797451983</v>
      </c>
    </row>
    <row r="542" spans="1:7" x14ac:dyDescent="0.45">
      <c r="A542">
        <f t="shared" si="36"/>
        <v>68</v>
      </c>
      <c r="B542">
        <f t="shared" si="37"/>
        <v>2020</v>
      </c>
      <c r="C542" t="str">
        <f t="shared" si="34"/>
        <v>United Arab Emirates</v>
      </c>
      <c r="D542">
        <f t="shared" si="35"/>
        <v>2020</v>
      </c>
      <c r="E542">
        <f>VLOOKUP($C542,'Step 2'!$A$3:$I$74,MATCH(Diffs!$D542,'Step 2'!$A$2:$I$2,0),FALSE)</f>
        <v>1.2999999999999989</v>
      </c>
      <c r="F542">
        <f>VLOOKUP($C542,'Step 2'!$A$3:$Q$74,MATCH(Diffs!$D542,'Step 2'!$A$2:$I$2,0)+8,FALSE)</f>
        <v>-0.70000000000000018</v>
      </c>
      <c r="G542">
        <f>VLOOKUP($C542,'Step 2'!$A$3:$Y$74,MATCH(Diffs!$D542,'Step 2'!$A$2:$I$2,0)+16,FALSE)</f>
        <v>0.67980950106956994</v>
      </c>
    </row>
    <row r="543" spans="1:7" x14ac:dyDescent="0.45">
      <c r="A543">
        <f t="shared" si="36"/>
        <v>68</v>
      </c>
      <c r="B543">
        <f t="shared" si="37"/>
        <v>2021</v>
      </c>
      <c r="C543" t="str">
        <f t="shared" si="34"/>
        <v>United Arab Emirates</v>
      </c>
      <c r="D543">
        <f t="shared" si="35"/>
        <v>2021</v>
      </c>
      <c r="E543">
        <f>VLOOKUP($C543,'Step 2'!$A$3:$I$74,MATCH(Diffs!$D543,'Step 2'!$A$2:$I$2,0),FALSE)</f>
        <v>-0.19999999999999929</v>
      </c>
      <c r="F543">
        <f>VLOOKUP($C543,'Step 2'!$A$3:$Q$74,MATCH(Diffs!$D543,'Step 2'!$A$2:$I$2,0)+8,FALSE)</f>
        <v>0.20000000000000018</v>
      </c>
      <c r="G543">
        <f>VLOOKUP($C543,'Step 2'!$A$3:$Y$74,MATCH(Diffs!$D543,'Step 2'!$A$2:$I$2,0)+16,FALSE)</f>
        <v>0.12345046003543025</v>
      </c>
    </row>
    <row r="544" spans="1:7" x14ac:dyDescent="0.45">
      <c r="A544">
        <f t="shared" si="36"/>
        <v>68</v>
      </c>
      <c r="B544">
        <f t="shared" si="37"/>
        <v>2022</v>
      </c>
      <c r="C544" t="str">
        <f t="shared" si="34"/>
        <v>United Arab Emirates</v>
      </c>
      <c r="D544">
        <f t="shared" si="35"/>
        <v>2022</v>
      </c>
      <c r="E544">
        <f>VLOOKUP($C544,'Step 2'!$A$3:$I$74,MATCH(Diffs!$D544,'Step 2'!$A$2:$I$2,0),FALSE)</f>
        <v>-2.5999999999999996</v>
      </c>
      <c r="F544">
        <f>VLOOKUP($C544,'Step 2'!$A$3:$Q$74,MATCH(Diffs!$D544,'Step 2'!$A$2:$I$2,0)+8,FALSE)</f>
        <v>0.39999999999999991</v>
      </c>
      <c r="G544">
        <f>VLOOKUP($C544,'Step 2'!$A$3:$Y$74,MATCH(Diffs!$D544,'Step 2'!$A$2:$I$2,0)+16,FALSE)</f>
        <v>1.5029366976920144E-2</v>
      </c>
    </row>
    <row r="545" spans="1:7" x14ac:dyDescent="0.45">
      <c r="A545">
        <f t="shared" si="36"/>
        <v>68</v>
      </c>
      <c r="B545">
        <f t="shared" si="37"/>
        <v>2023</v>
      </c>
      <c r="C545" t="str">
        <f t="shared" si="34"/>
        <v>United Arab Emirates</v>
      </c>
      <c r="D545">
        <f t="shared" si="35"/>
        <v>2023</v>
      </c>
      <c r="E545">
        <f>VLOOKUP($C545,'Step 2'!$A$3:$I$74,MATCH(Diffs!$D545,'Step 2'!$A$2:$I$2,0),FALSE)</f>
        <v>-0.10000000000000142</v>
      </c>
      <c r="F545">
        <f>VLOOKUP($C545,'Step 2'!$A$3:$Q$74,MATCH(Diffs!$D545,'Step 2'!$A$2:$I$2,0)+8,FALSE)</f>
        <v>1.6999999999999997</v>
      </c>
      <c r="G545">
        <f>VLOOKUP($C545,'Step 2'!$A$3:$Y$74,MATCH(Diffs!$D545,'Step 2'!$A$2:$I$2,0)+16,FALSE)</f>
        <v>0.18208642668397967</v>
      </c>
    </row>
    <row r="546" spans="1:7" x14ac:dyDescent="0.45">
      <c r="A546">
        <f t="shared" si="36"/>
        <v>69</v>
      </c>
      <c r="B546">
        <f t="shared" si="37"/>
        <v>2016</v>
      </c>
      <c r="C546" t="str">
        <f t="shared" si="34"/>
        <v>United Kingdom</v>
      </c>
      <c r="D546">
        <f t="shared" si="35"/>
        <v>2016</v>
      </c>
      <c r="E546">
        <f>VLOOKUP($C546,'Step 2'!$A$3:$I$74,MATCH(Diffs!$D546,'Step 2'!$A$2:$I$2,0),FALSE)</f>
        <v>0.10000000000000142</v>
      </c>
      <c r="F546">
        <f>VLOOKUP($C546,'Step 2'!$A$3:$Q$74,MATCH(Diffs!$D546,'Step 2'!$A$2:$I$2,0)+8,FALSE)</f>
        <v>-0.19999999999999996</v>
      </c>
      <c r="G546">
        <f>VLOOKUP($C546,'Step 2'!$A$3:$Y$74,MATCH(Diffs!$D546,'Step 2'!$A$2:$I$2,0)+16,FALSE)</f>
        <v>32.647329507781699</v>
      </c>
    </row>
    <row r="547" spans="1:7" x14ac:dyDescent="0.45">
      <c r="A547">
        <f t="shared" si="36"/>
        <v>69</v>
      </c>
      <c r="B547">
        <f t="shared" si="37"/>
        <v>2017</v>
      </c>
      <c r="C547" t="str">
        <f t="shared" si="34"/>
        <v>United Kingdom</v>
      </c>
      <c r="D547">
        <f t="shared" si="35"/>
        <v>2017</v>
      </c>
      <c r="E547">
        <f>VLOOKUP($C547,'Step 2'!$A$3:$I$74,MATCH(Diffs!$D547,'Step 2'!$A$2:$I$2,0),FALSE)</f>
        <v>1.3999999999999986</v>
      </c>
      <c r="F547">
        <f>VLOOKUP($C547,'Step 2'!$A$3:$Q$74,MATCH(Diffs!$D547,'Step 2'!$A$2:$I$2,0)+8,FALSE)</f>
        <v>-0.10000000000000009</v>
      </c>
      <c r="G547">
        <f>VLOOKUP($C547,'Step 2'!$A$3:$Y$74,MATCH(Diffs!$D547,'Step 2'!$A$2:$I$2,0)+16,FALSE)</f>
        <v>-0.7152731141135007</v>
      </c>
    </row>
    <row r="548" spans="1:7" x14ac:dyDescent="0.45">
      <c r="A548">
        <f t="shared" si="36"/>
        <v>69</v>
      </c>
      <c r="B548">
        <f t="shared" si="37"/>
        <v>2018</v>
      </c>
      <c r="C548" t="str">
        <f t="shared" si="34"/>
        <v>United Kingdom</v>
      </c>
      <c r="D548">
        <f t="shared" si="35"/>
        <v>2018</v>
      </c>
      <c r="E548">
        <f>VLOOKUP($C548,'Step 2'!$A$3:$I$74,MATCH(Diffs!$D548,'Step 2'!$A$2:$I$2,0),FALSE)</f>
        <v>1.8000000000000007</v>
      </c>
      <c r="F548">
        <f>VLOOKUP($C548,'Step 2'!$A$3:$Q$74,MATCH(Diffs!$D548,'Step 2'!$A$2:$I$2,0)+8,FALSE)</f>
        <v>0.20000000000000018</v>
      </c>
      <c r="G548">
        <f>VLOOKUP($C548,'Step 2'!$A$3:$Y$74,MATCH(Diffs!$D548,'Step 2'!$A$2:$I$2,0)+16,FALSE)</f>
        <v>-8.5107485808803958</v>
      </c>
    </row>
    <row r="549" spans="1:7" x14ac:dyDescent="0.45">
      <c r="A549">
        <f t="shared" si="36"/>
        <v>69</v>
      </c>
      <c r="B549">
        <f t="shared" si="37"/>
        <v>2019</v>
      </c>
      <c r="C549" t="str">
        <f t="shared" si="34"/>
        <v>United Kingdom</v>
      </c>
      <c r="D549">
        <f t="shared" si="35"/>
        <v>2019</v>
      </c>
      <c r="E549">
        <f>VLOOKUP($C549,'Step 2'!$A$3:$I$74,MATCH(Diffs!$D549,'Step 2'!$A$2:$I$2,0),FALSE)</f>
        <v>-0.60000000000000142</v>
      </c>
      <c r="F549">
        <f>VLOOKUP($C549,'Step 2'!$A$3:$Q$74,MATCH(Diffs!$D549,'Step 2'!$A$2:$I$2,0)+8,FALSE)</f>
        <v>0</v>
      </c>
      <c r="G549">
        <f>VLOOKUP($C549,'Step 2'!$A$3:$Y$74,MATCH(Diffs!$D549,'Step 2'!$A$2:$I$2,0)+16,FALSE)</f>
        <v>0.82045954360369677</v>
      </c>
    </row>
    <row r="550" spans="1:7" x14ac:dyDescent="0.45">
      <c r="A550">
        <f t="shared" si="36"/>
        <v>69</v>
      </c>
      <c r="B550">
        <f t="shared" si="37"/>
        <v>2020</v>
      </c>
      <c r="C550" t="str">
        <f t="shared" si="34"/>
        <v>United Kingdom</v>
      </c>
      <c r="D550">
        <f t="shared" si="35"/>
        <v>2020</v>
      </c>
      <c r="E550">
        <f>VLOOKUP($C550,'Step 2'!$A$3:$I$74,MATCH(Diffs!$D550,'Step 2'!$A$2:$I$2,0),FALSE)</f>
        <v>3.1999999999999993</v>
      </c>
      <c r="F550">
        <f>VLOOKUP($C550,'Step 2'!$A$3:$Q$74,MATCH(Diffs!$D550,'Step 2'!$A$2:$I$2,0)+8,FALSE)</f>
        <v>-0.10000000000000009</v>
      </c>
      <c r="G550">
        <f>VLOOKUP($C550,'Step 2'!$A$3:$Y$74,MATCH(Diffs!$D550,'Step 2'!$A$2:$I$2,0)+16,FALSE)</f>
        <v>-5.9864058063941954</v>
      </c>
    </row>
    <row r="551" spans="1:7" x14ac:dyDescent="0.45">
      <c r="A551">
        <f t="shared" si="36"/>
        <v>69</v>
      </c>
      <c r="B551">
        <f t="shared" si="37"/>
        <v>2021</v>
      </c>
      <c r="C551" t="str">
        <f t="shared" si="34"/>
        <v>United Kingdom</v>
      </c>
      <c r="D551">
        <f t="shared" si="35"/>
        <v>2021</v>
      </c>
      <c r="E551">
        <f>VLOOKUP($C551,'Step 2'!$A$3:$I$74,MATCH(Diffs!$D551,'Step 2'!$A$2:$I$2,0),FALSE)</f>
        <v>-1.3999999999999986</v>
      </c>
      <c r="F551">
        <f>VLOOKUP($C551,'Step 2'!$A$3:$Q$74,MATCH(Diffs!$D551,'Step 2'!$A$2:$I$2,0)+8,FALSE)</f>
        <v>0</v>
      </c>
      <c r="G551">
        <f>VLOOKUP($C551,'Step 2'!$A$3:$Y$74,MATCH(Diffs!$D551,'Step 2'!$A$2:$I$2,0)+16,FALSE)</f>
        <v>5.032217794701296</v>
      </c>
    </row>
    <row r="552" spans="1:7" x14ac:dyDescent="0.45">
      <c r="A552">
        <f t="shared" si="36"/>
        <v>69</v>
      </c>
      <c r="B552">
        <f t="shared" si="37"/>
        <v>2022</v>
      </c>
      <c r="C552" t="str">
        <f t="shared" si="34"/>
        <v>United Kingdom</v>
      </c>
      <c r="D552">
        <f t="shared" si="35"/>
        <v>2022</v>
      </c>
      <c r="E552">
        <f>VLOOKUP($C552,'Step 2'!$A$3:$I$74,MATCH(Diffs!$D552,'Step 2'!$A$2:$I$2,0),FALSE)</f>
        <v>-1.1000000000000014</v>
      </c>
      <c r="F552">
        <f>VLOOKUP($C552,'Step 2'!$A$3:$Q$74,MATCH(Diffs!$D552,'Step 2'!$A$2:$I$2,0)+8,FALSE)</f>
        <v>0.19999999999999996</v>
      </c>
      <c r="G552">
        <f>VLOOKUP($C552,'Step 2'!$A$3:$Y$74,MATCH(Diffs!$D552,'Step 2'!$A$2:$I$2,0)+16,FALSE)</f>
        <v>-1.562777447596801</v>
      </c>
    </row>
    <row r="553" spans="1:7" x14ac:dyDescent="0.45">
      <c r="A553">
        <f t="shared" si="36"/>
        <v>69</v>
      </c>
      <c r="B553">
        <f t="shared" si="37"/>
        <v>2023</v>
      </c>
      <c r="C553" t="str">
        <f t="shared" si="34"/>
        <v>United Kingdom</v>
      </c>
      <c r="D553">
        <f t="shared" si="35"/>
        <v>2023</v>
      </c>
      <c r="E553">
        <f>VLOOKUP($C553,'Step 2'!$A$3:$I$74,MATCH(Diffs!$D553,'Step 2'!$A$2:$I$2,0),FALSE)</f>
        <v>-3.3999999999999986</v>
      </c>
      <c r="F553">
        <f>VLOOKUP($C553,'Step 2'!$A$3:$Q$74,MATCH(Diffs!$D553,'Step 2'!$A$2:$I$2,0)+8,FALSE)</f>
        <v>0.10000000000000009</v>
      </c>
      <c r="G553">
        <f>VLOOKUP($C553,'Step 2'!$A$3:$Y$74,MATCH(Diffs!$D553,'Step 2'!$A$2:$I$2,0)+16,FALSE)</f>
        <v>1.6183266344778033</v>
      </c>
    </row>
    <row r="554" spans="1:7" x14ac:dyDescent="0.45">
      <c r="A554">
        <f t="shared" si="36"/>
        <v>70</v>
      </c>
      <c r="B554">
        <f t="shared" si="37"/>
        <v>2016</v>
      </c>
      <c r="C554" t="str">
        <f t="shared" si="34"/>
        <v>United States</v>
      </c>
      <c r="D554">
        <f t="shared" si="35"/>
        <v>2016</v>
      </c>
      <c r="E554">
        <f>VLOOKUP($C554,'Step 2'!$A$3:$I$74,MATCH(Diffs!$D554,'Step 2'!$A$2:$I$2,0),FALSE)</f>
        <v>-1.4000000000000004</v>
      </c>
      <c r="F554">
        <f>VLOOKUP($C554,'Step 2'!$A$3:$Q$74,MATCH(Diffs!$D554,'Step 2'!$A$2:$I$2,0)+8,FALSE)</f>
        <v>0</v>
      </c>
      <c r="G554">
        <f>VLOOKUP($C554,'Step 2'!$A$3:$Y$74,MATCH(Diffs!$D554,'Step 2'!$A$2:$I$2,0)+16,FALSE)</f>
        <v>-0.57505886894449887</v>
      </c>
    </row>
    <row r="555" spans="1:7" x14ac:dyDescent="0.45">
      <c r="A555">
        <f t="shared" si="36"/>
        <v>70</v>
      </c>
      <c r="B555">
        <f t="shared" si="37"/>
        <v>2017</v>
      </c>
      <c r="C555" t="str">
        <f t="shared" si="34"/>
        <v>United States</v>
      </c>
      <c r="D555">
        <f t="shared" si="35"/>
        <v>2017</v>
      </c>
      <c r="E555">
        <f>VLOOKUP($C555,'Step 2'!$A$3:$I$74,MATCH(Diffs!$D555,'Step 2'!$A$2:$I$2,0),FALSE)</f>
        <v>-0.19999999999999929</v>
      </c>
      <c r="F555">
        <f>VLOOKUP($C555,'Step 2'!$A$3:$Q$74,MATCH(Diffs!$D555,'Step 2'!$A$2:$I$2,0)+8,FALSE)</f>
        <v>0.20000000000000018</v>
      </c>
      <c r="G555">
        <f>VLOOKUP($C555,'Step 2'!$A$3:$Y$74,MATCH(Diffs!$D555,'Step 2'!$A$2:$I$2,0)+16,FALSE)</f>
        <v>-0.58385993059130215</v>
      </c>
    </row>
    <row r="556" spans="1:7" x14ac:dyDescent="0.45">
      <c r="A556">
        <f t="shared" si="36"/>
        <v>70</v>
      </c>
      <c r="B556">
        <f t="shared" si="37"/>
        <v>2018</v>
      </c>
      <c r="C556" t="str">
        <f t="shared" si="34"/>
        <v>United States</v>
      </c>
      <c r="D556">
        <f t="shared" si="35"/>
        <v>2018</v>
      </c>
      <c r="E556">
        <f>VLOOKUP($C556,'Step 2'!$A$3:$I$74,MATCH(Diffs!$D556,'Step 2'!$A$2:$I$2,0),FALSE)</f>
        <v>0.40000000000000036</v>
      </c>
      <c r="F556">
        <f>VLOOKUP($C556,'Step 2'!$A$3:$Q$74,MATCH(Diffs!$D556,'Step 2'!$A$2:$I$2,0)+8,FALSE)</f>
        <v>-0.10000000000000053</v>
      </c>
      <c r="G556">
        <f>VLOOKUP($C556,'Step 2'!$A$3:$Y$74,MATCH(Diffs!$D556,'Step 2'!$A$2:$I$2,0)+16,FALSE)</f>
        <v>-1.1877624936323983</v>
      </c>
    </row>
    <row r="557" spans="1:7" x14ac:dyDescent="0.45">
      <c r="A557">
        <f t="shared" si="36"/>
        <v>70</v>
      </c>
      <c r="B557">
        <f t="shared" si="37"/>
        <v>2019</v>
      </c>
      <c r="C557" t="str">
        <f t="shared" si="34"/>
        <v>United States</v>
      </c>
      <c r="D557">
        <f t="shared" si="35"/>
        <v>2019</v>
      </c>
      <c r="E557">
        <f>VLOOKUP($C557,'Step 2'!$A$3:$I$74,MATCH(Diffs!$D557,'Step 2'!$A$2:$I$2,0),FALSE)</f>
        <v>0.29999999999999893</v>
      </c>
      <c r="F557">
        <f>VLOOKUP($C557,'Step 2'!$A$3:$Q$74,MATCH(Diffs!$D557,'Step 2'!$A$2:$I$2,0)+8,FALSE)</f>
        <v>-0.39999999999999947</v>
      </c>
      <c r="G557">
        <f>VLOOKUP($C557,'Step 2'!$A$3:$Y$74,MATCH(Diffs!$D557,'Step 2'!$A$2:$I$2,0)+16,FALSE)</f>
        <v>0.16058939053190002</v>
      </c>
    </row>
    <row r="558" spans="1:7" x14ac:dyDescent="0.45">
      <c r="A558">
        <f t="shared" si="36"/>
        <v>70</v>
      </c>
      <c r="B558">
        <f t="shared" si="37"/>
        <v>2020</v>
      </c>
      <c r="C558" t="str">
        <f t="shared" si="34"/>
        <v>United States</v>
      </c>
      <c r="D558">
        <f t="shared" si="35"/>
        <v>2020</v>
      </c>
      <c r="E558">
        <f>VLOOKUP($C558,'Step 2'!$A$3:$I$74,MATCH(Diffs!$D558,'Step 2'!$A$2:$I$2,0),FALSE)</f>
        <v>9.9999999999999645E-2</v>
      </c>
      <c r="F558">
        <f>VLOOKUP($C558,'Step 2'!$A$3:$Q$74,MATCH(Diffs!$D558,'Step 2'!$A$2:$I$2,0)+8,FALSE)</f>
        <v>9.9999999999999645E-2</v>
      </c>
      <c r="G558">
        <f>VLOOKUP($C558,'Step 2'!$A$3:$Y$74,MATCH(Diffs!$D558,'Step 2'!$A$2:$I$2,0)+16,FALSE)</f>
        <v>-1.1305746085833022</v>
      </c>
    </row>
    <row r="559" spans="1:7" x14ac:dyDescent="0.45">
      <c r="A559">
        <f t="shared" si="36"/>
        <v>70</v>
      </c>
      <c r="B559">
        <f t="shared" si="37"/>
        <v>2021</v>
      </c>
      <c r="C559" t="str">
        <f t="shared" si="34"/>
        <v>United States</v>
      </c>
      <c r="D559">
        <f t="shared" si="35"/>
        <v>2021</v>
      </c>
      <c r="E559">
        <f>VLOOKUP($C559,'Step 2'!$A$3:$I$74,MATCH(Diffs!$D559,'Step 2'!$A$2:$I$2,0),FALSE)</f>
        <v>2.9000000000000004</v>
      </c>
      <c r="F559">
        <f>VLOOKUP($C559,'Step 2'!$A$3:$Q$74,MATCH(Diffs!$D559,'Step 2'!$A$2:$I$2,0)+8,FALSE)</f>
        <v>-0.39999999999999991</v>
      </c>
      <c r="G559">
        <f>VLOOKUP($C559,'Step 2'!$A$3:$Y$74,MATCH(Diffs!$D559,'Step 2'!$A$2:$I$2,0)+16,FALSE)</f>
        <v>9.3200469626502525E-2</v>
      </c>
    </row>
    <row r="560" spans="1:7" x14ac:dyDescent="0.45">
      <c r="A560">
        <f t="shared" si="36"/>
        <v>70</v>
      </c>
      <c r="B560">
        <f t="shared" si="37"/>
        <v>2022</v>
      </c>
      <c r="C560" t="str">
        <f t="shared" si="34"/>
        <v>United States</v>
      </c>
      <c r="D560">
        <f t="shared" si="35"/>
        <v>2022</v>
      </c>
      <c r="E560">
        <f>VLOOKUP($C560,'Step 2'!$A$3:$I$74,MATCH(Diffs!$D560,'Step 2'!$A$2:$I$2,0),FALSE)</f>
        <v>-9.9999999999999645E-2</v>
      </c>
      <c r="F560">
        <f>VLOOKUP($C560,'Step 2'!$A$3:$Q$74,MATCH(Diffs!$D560,'Step 2'!$A$2:$I$2,0)+8,FALSE)</f>
        <v>0.10000000000000009</v>
      </c>
      <c r="G560">
        <f>VLOOKUP($C560,'Step 2'!$A$3:$Y$74,MATCH(Diffs!$D560,'Step 2'!$A$2:$I$2,0)+16,FALSE)</f>
        <v>-0.23717596508330274</v>
      </c>
    </row>
    <row r="561" spans="1:7" x14ac:dyDescent="0.45">
      <c r="A561">
        <f t="shared" si="36"/>
        <v>70</v>
      </c>
      <c r="B561">
        <f t="shared" si="37"/>
        <v>2023</v>
      </c>
      <c r="C561" t="str">
        <f t="shared" si="34"/>
        <v>United States</v>
      </c>
      <c r="D561">
        <f t="shared" si="35"/>
        <v>2023</v>
      </c>
      <c r="E561">
        <f>VLOOKUP($C561,'Step 2'!$A$3:$I$74,MATCH(Diffs!$D561,'Step 2'!$A$2:$I$2,0),FALSE)</f>
        <v>-0.30000000000000071</v>
      </c>
      <c r="F561">
        <f>VLOOKUP($C561,'Step 2'!$A$3:$Q$74,MATCH(Diffs!$D561,'Step 2'!$A$2:$I$2,0)+8,FALSE)</f>
        <v>-0.70000000000000018</v>
      </c>
      <c r="G561">
        <f>VLOOKUP($C561,'Step 2'!$A$3:$Y$74,MATCH(Diffs!$D561,'Step 2'!$A$2:$I$2,0)+16,FALSE)</f>
        <v>0.3276359377713014</v>
      </c>
    </row>
    <row r="562" spans="1:7" x14ac:dyDescent="0.45">
      <c r="A562">
        <f t="shared" si="36"/>
        <v>71</v>
      </c>
      <c r="B562">
        <f t="shared" si="37"/>
        <v>2016</v>
      </c>
      <c r="C562" t="str">
        <f t="shared" si="34"/>
        <v>Uruguay</v>
      </c>
      <c r="D562">
        <f t="shared" si="35"/>
        <v>2016</v>
      </c>
      <c r="E562">
        <f>VLOOKUP($C562,'Step 2'!$A$3:$I$74,MATCH(Diffs!$D562,'Step 2'!$A$2:$I$2,0),FALSE)</f>
        <v>2.2999999999999972</v>
      </c>
      <c r="F562">
        <f>VLOOKUP($C562,'Step 2'!$A$3:$Q$74,MATCH(Diffs!$D562,'Step 2'!$A$2:$I$2,0)+8,FALSE)</f>
        <v>-0.10000000000000009</v>
      </c>
      <c r="G562">
        <f>VLOOKUP($C562,'Step 2'!$A$3:$Y$74,MATCH(Diffs!$D562,'Step 2'!$A$2:$I$2,0)+16,FALSE)</f>
        <v>0</v>
      </c>
    </row>
    <row r="563" spans="1:7" x14ac:dyDescent="0.45">
      <c r="A563">
        <f t="shared" si="36"/>
        <v>71</v>
      </c>
      <c r="B563">
        <f t="shared" si="37"/>
        <v>2017</v>
      </c>
      <c r="C563" t="str">
        <f t="shared" si="34"/>
        <v>Uruguay</v>
      </c>
      <c r="D563">
        <f t="shared" si="35"/>
        <v>2017</v>
      </c>
      <c r="E563">
        <f>VLOOKUP($C563,'Step 2'!$A$3:$I$74,MATCH(Diffs!$D563,'Step 2'!$A$2:$I$2,0),FALSE)</f>
        <v>1</v>
      </c>
      <c r="F563">
        <f>VLOOKUP($C563,'Step 2'!$A$3:$Q$74,MATCH(Diffs!$D563,'Step 2'!$A$2:$I$2,0)+8,FALSE)</f>
        <v>-0.19999999999999996</v>
      </c>
      <c r="G563">
        <f>VLOOKUP($C563,'Step 2'!$A$3:$Y$74,MATCH(Diffs!$D563,'Step 2'!$A$2:$I$2,0)+16,FALSE)</f>
        <v>0</v>
      </c>
    </row>
    <row r="564" spans="1:7" x14ac:dyDescent="0.45">
      <c r="A564">
        <f t="shared" si="36"/>
        <v>71</v>
      </c>
      <c r="B564">
        <f t="shared" si="37"/>
        <v>2018</v>
      </c>
      <c r="C564" t="str">
        <f t="shared" si="34"/>
        <v>Uruguay</v>
      </c>
      <c r="D564">
        <f t="shared" si="35"/>
        <v>2018</v>
      </c>
      <c r="E564">
        <f>VLOOKUP($C564,'Step 2'!$A$3:$I$74,MATCH(Diffs!$D564,'Step 2'!$A$2:$I$2,0),FALSE)</f>
        <v>-2.2999999999999972</v>
      </c>
      <c r="F564">
        <f>VLOOKUP($C564,'Step 2'!$A$3:$Q$74,MATCH(Diffs!$D564,'Step 2'!$A$2:$I$2,0)+8,FALSE)</f>
        <v>0</v>
      </c>
      <c r="G564">
        <f>VLOOKUP($C564,'Step 2'!$A$3:$Y$74,MATCH(Diffs!$D564,'Step 2'!$A$2:$I$2,0)+16,FALSE)</f>
        <v>0</v>
      </c>
    </row>
    <row r="565" spans="1:7" x14ac:dyDescent="0.45">
      <c r="A565">
        <f t="shared" si="36"/>
        <v>71</v>
      </c>
      <c r="B565">
        <f t="shared" si="37"/>
        <v>2019</v>
      </c>
      <c r="C565" t="str">
        <f t="shared" si="34"/>
        <v>Uruguay</v>
      </c>
      <c r="D565">
        <f t="shared" si="35"/>
        <v>2019</v>
      </c>
      <c r="E565">
        <f>VLOOKUP($C565,'Step 2'!$A$3:$I$74,MATCH(Diffs!$D565,'Step 2'!$A$2:$I$2,0),FALSE)</f>
        <v>3.3999999999999986</v>
      </c>
      <c r="F565">
        <f>VLOOKUP($C565,'Step 2'!$A$3:$Q$74,MATCH(Diffs!$D565,'Step 2'!$A$2:$I$2,0)+8,FALSE)</f>
        <v>0.19999999999999996</v>
      </c>
      <c r="G565">
        <f>VLOOKUP($C565,'Step 2'!$A$3:$Y$74,MATCH(Diffs!$D565,'Step 2'!$A$2:$I$2,0)+16,FALSE)</f>
        <v>0</v>
      </c>
    </row>
    <row r="566" spans="1:7" x14ac:dyDescent="0.45">
      <c r="A566">
        <f t="shared" si="36"/>
        <v>71</v>
      </c>
      <c r="B566">
        <f t="shared" si="37"/>
        <v>2020</v>
      </c>
      <c r="C566" t="str">
        <f t="shared" si="34"/>
        <v>Uruguay</v>
      </c>
      <c r="D566">
        <f t="shared" si="35"/>
        <v>2020</v>
      </c>
      <c r="E566">
        <f>VLOOKUP($C566,'Step 2'!$A$3:$I$74,MATCH(Diffs!$D566,'Step 2'!$A$2:$I$2,0),FALSE)</f>
        <v>1.6999999999999993</v>
      </c>
      <c r="F566">
        <f>VLOOKUP($C566,'Step 2'!$A$3:$Q$74,MATCH(Diffs!$D566,'Step 2'!$A$2:$I$2,0)+8,FALSE)</f>
        <v>-9.9999999999999978E-2</v>
      </c>
      <c r="G566">
        <f>VLOOKUP($C566,'Step 2'!$A$3:$Y$74,MATCH(Diffs!$D566,'Step 2'!$A$2:$I$2,0)+16,FALSE)</f>
        <v>0</v>
      </c>
    </row>
    <row r="567" spans="1:7" x14ac:dyDescent="0.45">
      <c r="A567">
        <f t="shared" si="36"/>
        <v>71</v>
      </c>
      <c r="B567">
        <f t="shared" si="37"/>
        <v>2021</v>
      </c>
      <c r="C567" t="str">
        <f t="shared" si="34"/>
        <v>Uruguay</v>
      </c>
      <c r="D567">
        <f t="shared" si="35"/>
        <v>2021</v>
      </c>
      <c r="E567">
        <f>VLOOKUP($C567,'Step 2'!$A$3:$I$74,MATCH(Diffs!$D567,'Step 2'!$A$2:$I$2,0),FALSE)</f>
        <v>0.69999999999999929</v>
      </c>
      <c r="F567">
        <f>VLOOKUP($C567,'Step 2'!$A$3:$Q$74,MATCH(Diffs!$D567,'Step 2'!$A$2:$I$2,0)+8,FALSE)</f>
        <v>0</v>
      </c>
      <c r="G567">
        <f>VLOOKUP($C567,'Step 2'!$A$3:$Y$74,MATCH(Diffs!$D567,'Step 2'!$A$2:$I$2,0)+16,FALSE)</f>
        <v>0</v>
      </c>
    </row>
    <row r="568" spans="1:7" x14ac:dyDescent="0.45">
      <c r="A568">
        <f t="shared" si="36"/>
        <v>71</v>
      </c>
      <c r="B568">
        <f t="shared" si="37"/>
        <v>2022</v>
      </c>
      <c r="C568" t="str">
        <f t="shared" si="34"/>
        <v>Uruguay</v>
      </c>
      <c r="D568">
        <f t="shared" si="35"/>
        <v>2022</v>
      </c>
      <c r="E568">
        <f>VLOOKUP($C568,'Step 2'!$A$3:$I$74,MATCH(Diffs!$D568,'Step 2'!$A$2:$I$2,0),FALSE)</f>
        <v>5.4000000000000021</v>
      </c>
      <c r="F568">
        <f>VLOOKUP($C568,'Step 2'!$A$3:$Q$74,MATCH(Diffs!$D568,'Step 2'!$A$2:$I$2,0)+8,FALSE)</f>
        <v>-9.9999999999999978E-2</v>
      </c>
      <c r="G568">
        <f>VLOOKUP($C568,'Step 2'!$A$3:$Y$74,MATCH(Diffs!$D568,'Step 2'!$A$2:$I$2,0)+16,FALSE)</f>
        <v>0</v>
      </c>
    </row>
    <row r="569" spans="1:7" x14ac:dyDescent="0.45">
      <c r="A569">
        <f t="shared" si="36"/>
        <v>71</v>
      </c>
      <c r="B569">
        <f t="shared" si="37"/>
        <v>2023</v>
      </c>
      <c r="C569" t="str">
        <f t="shared" si="34"/>
        <v>Uruguay</v>
      </c>
      <c r="D569">
        <f t="shared" si="35"/>
        <v>2023</v>
      </c>
      <c r="E569">
        <f>VLOOKUP($C569,'Step 2'!$A$3:$I$74,MATCH(Diffs!$D569,'Step 2'!$A$2:$I$2,0),FALSE)</f>
        <v>-6.9000000000000021</v>
      </c>
      <c r="F569">
        <f>VLOOKUP($C569,'Step 2'!$A$3:$Q$74,MATCH(Diffs!$D569,'Step 2'!$A$2:$I$2,0)+8,FALSE)</f>
        <v>9.9999999999999978E-2</v>
      </c>
      <c r="G569">
        <f>VLOOKUP($C569,'Step 2'!$A$3:$Y$74,MATCH(Diffs!$D569,'Step 2'!$A$2:$I$2,0)+16,FALSE)</f>
        <v>14.568642179859101</v>
      </c>
    </row>
    <row r="570" spans="1:7" x14ac:dyDescent="0.45">
      <c r="A570">
        <f t="shared" si="36"/>
        <v>72</v>
      </c>
      <c r="B570">
        <f t="shared" si="37"/>
        <v>2016</v>
      </c>
      <c r="C570" t="str">
        <f t="shared" si="34"/>
        <v>Uzbekistan</v>
      </c>
      <c r="D570">
        <f t="shared" si="35"/>
        <v>2016</v>
      </c>
      <c r="E570">
        <f>VLOOKUP($C570,'Step 2'!$A$3:$I$74,MATCH(Diffs!$D570,'Step 2'!$A$2:$I$2,0),FALSE)</f>
        <v>0.70000000000000107</v>
      </c>
      <c r="F570">
        <f>VLOOKUP($C570,'Step 2'!$A$3:$Q$74,MATCH(Diffs!$D570,'Step 2'!$A$2:$I$2,0)+8,FALSE)</f>
        <v>0</v>
      </c>
      <c r="G570">
        <f>VLOOKUP($C570,'Step 2'!$A$3:$Y$74,MATCH(Diffs!$D570,'Step 2'!$A$2:$I$2,0)+16,FALSE)</f>
        <v>0</v>
      </c>
    </row>
    <row r="571" spans="1:7" x14ac:dyDescent="0.45">
      <c r="A571">
        <f t="shared" si="36"/>
        <v>72</v>
      </c>
      <c r="B571">
        <f t="shared" si="37"/>
        <v>2017</v>
      </c>
      <c r="C571" t="str">
        <f t="shared" si="34"/>
        <v>Uzbekistan</v>
      </c>
      <c r="D571">
        <f t="shared" si="35"/>
        <v>2017</v>
      </c>
      <c r="E571" t="e">
        <f>VLOOKUP($C571,'Step 2'!$A$3:$I$74,MATCH(Diffs!$D571,'Step 2'!$A$2:$I$2,0),FALSE)</f>
        <v>#N/A</v>
      </c>
      <c r="F571" t="e">
        <f>VLOOKUP($C571,'Step 2'!$A$3:$Q$74,MATCH(Diffs!$D571,'Step 2'!$A$2:$I$2,0)+8,FALSE)</f>
        <v>#N/A</v>
      </c>
      <c r="G571">
        <f>VLOOKUP($C571,'Step 2'!$A$3:$Y$74,MATCH(Diffs!$D571,'Step 2'!$A$2:$I$2,0)+16,FALSE)</f>
        <v>0</v>
      </c>
    </row>
    <row r="572" spans="1:7" x14ac:dyDescent="0.45">
      <c r="A572">
        <f t="shared" si="36"/>
        <v>72</v>
      </c>
      <c r="B572">
        <f t="shared" si="37"/>
        <v>2018</v>
      </c>
      <c r="C572" t="str">
        <f t="shared" si="34"/>
        <v>Uzbekistan</v>
      </c>
      <c r="D572">
        <f t="shared" si="35"/>
        <v>2018</v>
      </c>
      <c r="E572" t="e">
        <f>VLOOKUP($C572,'Step 2'!$A$3:$I$74,MATCH(Diffs!$D572,'Step 2'!$A$2:$I$2,0),FALSE)</f>
        <v>#N/A</v>
      </c>
      <c r="F572" t="e">
        <f>VLOOKUP($C572,'Step 2'!$A$3:$Q$74,MATCH(Diffs!$D572,'Step 2'!$A$2:$I$2,0)+8,FALSE)</f>
        <v>#N/A</v>
      </c>
      <c r="G572">
        <f>VLOOKUP($C572,'Step 2'!$A$3:$Y$74,MATCH(Diffs!$D572,'Step 2'!$A$2:$I$2,0)+16,FALSE)</f>
        <v>0</v>
      </c>
    </row>
    <row r="573" spans="1:7" x14ac:dyDescent="0.45">
      <c r="A573">
        <f t="shared" si="36"/>
        <v>72</v>
      </c>
      <c r="B573">
        <f t="shared" si="37"/>
        <v>2019</v>
      </c>
      <c r="C573" t="str">
        <f t="shared" si="34"/>
        <v>Uzbekistan</v>
      </c>
      <c r="D573">
        <f t="shared" si="35"/>
        <v>2019</v>
      </c>
      <c r="E573" t="e">
        <f>VLOOKUP($C573,'Step 2'!$A$3:$I$74,MATCH(Diffs!$D573,'Step 2'!$A$2:$I$2,0),FALSE)</f>
        <v>#N/A</v>
      </c>
      <c r="F573" t="e">
        <f>VLOOKUP($C573,'Step 2'!$A$3:$Q$74,MATCH(Diffs!$D573,'Step 2'!$A$2:$I$2,0)+8,FALSE)</f>
        <v>#N/A</v>
      </c>
      <c r="G573">
        <f>VLOOKUP($C573,'Step 2'!$A$3:$Y$74,MATCH(Diffs!$D573,'Step 2'!$A$2:$I$2,0)+16,FALSE)</f>
        <v>9.4826534235179096</v>
      </c>
    </row>
    <row r="574" spans="1:7" x14ac:dyDescent="0.45">
      <c r="A574">
        <f t="shared" si="36"/>
        <v>72</v>
      </c>
      <c r="B574">
        <f t="shared" si="37"/>
        <v>2020</v>
      </c>
      <c r="C574" t="str">
        <f t="shared" si="34"/>
        <v>Uzbekistan</v>
      </c>
      <c r="D574">
        <f t="shared" si="35"/>
        <v>2020</v>
      </c>
      <c r="E574" t="e">
        <f>VLOOKUP($C574,'Step 2'!$A$3:$I$74,MATCH(Diffs!$D574,'Step 2'!$A$2:$I$2,0),FALSE)</f>
        <v>#N/A</v>
      </c>
      <c r="F574" t="e">
        <f>VLOOKUP($C574,'Step 2'!$A$3:$Q$74,MATCH(Diffs!$D574,'Step 2'!$A$2:$I$2,0)+8,FALSE)</f>
        <v>#N/A</v>
      </c>
      <c r="G574">
        <f>VLOOKUP($C574,'Step 2'!$A$3:$Y$74,MATCH(Diffs!$D574,'Step 2'!$A$2:$I$2,0)+16,FALSE)</f>
        <v>0.59857001941828969</v>
      </c>
    </row>
    <row r="575" spans="1:7" x14ac:dyDescent="0.45">
      <c r="A575">
        <f t="shared" si="36"/>
        <v>72</v>
      </c>
      <c r="B575">
        <f t="shared" si="37"/>
        <v>2021</v>
      </c>
      <c r="C575" t="str">
        <f t="shared" si="34"/>
        <v>Uzbekistan</v>
      </c>
      <c r="D575">
        <f t="shared" si="35"/>
        <v>2021</v>
      </c>
      <c r="E575">
        <f>VLOOKUP($C575,'Step 2'!$A$3:$I$74,MATCH(Diffs!$D575,'Step 2'!$A$2:$I$2,0),FALSE)</f>
        <v>-9.9999999999997868E-2</v>
      </c>
      <c r="F575">
        <f>VLOOKUP($C575,'Step 2'!$A$3:$Q$74,MATCH(Diffs!$D575,'Step 2'!$A$2:$I$2,0)+8,FALSE)</f>
        <v>0</v>
      </c>
      <c r="G575">
        <f>VLOOKUP($C575,'Step 2'!$A$3:$Y$74,MATCH(Diffs!$D575,'Step 2'!$A$2:$I$2,0)+16,FALSE)</f>
        <v>0.78308475152780055</v>
      </c>
    </row>
    <row r="576" spans="1:7" x14ac:dyDescent="0.45">
      <c r="A576">
        <f t="shared" si="36"/>
        <v>72</v>
      </c>
      <c r="B576">
        <f t="shared" si="37"/>
        <v>2022</v>
      </c>
      <c r="C576" t="str">
        <f t="shared" si="34"/>
        <v>Uzbekistan</v>
      </c>
      <c r="D576">
        <f t="shared" si="35"/>
        <v>2022</v>
      </c>
      <c r="E576">
        <f>VLOOKUP($C576,'Step 2'!$A$3:$I$74,MATCH(Diffs!$D576,'Step 2'!$A$2:$I$2,0),FALSE)</f>
        <v>0.39999999999999858</v>
      </c>
      <c r="F576">
        <f>VLOOKUP($C576,'Step 2'!$A$3:$Q$74,MATCH(Diffs!$D576,'Step 2'!$A$2:$I$2,0)+8,FALSE)</f>
        <v>0</v>
      </c>
      <c r="G576">
        <f>VLOOKUP($C576,'Step 2'!$A$3:$Y$74,MATCH(Diffs!$D576,'Step 2'!$A$2:$I$2,0)+16,FALSE)</f>
        <v>0.86416911737999946</v>
      </c>
    </row>
    <row r="577" spans="1:7" x14ac:dyDescent="0.45">
      <c r="A577">
        <f t="shared" si="36"/>
        <v>72</v>
      </c>
      <c r="B577">
        <f t="shared" si="37"/>
        <v>2023</v>
      </c>
      <c r="C577" t="str">
        <f t="shared" si="34"/>
        <v>Uzbekistan</v>
      </c>
      <c r="D577">
        <f t="shared" si="35"/>
        <v>2023</v>
      </c>
      <c r="E577">
        <f>VLOOKUP($C577,'Step 2'!$A$3:$I$74,MATCH(Diffs!$D577,'Step 2'!$A$2:$I$2,0),FALSE)</f>
        <v>-4.5</v>
      </c>
      <c r="F577">
        <f>VLOOKUP($C577,'Step 2'!$A$3:$Q$74,MATCH(Diffs!$D577,'Step 2'!$A$2:$I$2,0)+8,FALSE)</f>
        <v>0</v>
      </c>
      <c r="G577">
        <f>VLOOKUP($C577,'Step 2'!$A$3:$Y$74,MATCH(Diffs!$D577,'Step 2'!$A$2:$I$2,0)+16,FALSE)</f>
        <v>0.36264697665080092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D965-180C-47D4-BCD4-694B2EF5BA3A}">
  <sheetPr>
    <tabColor rgb="FFFFC000"/>
  </sheetPr>
  <dimension ref="A1:P649"/>
  <sheetViews>
    <sheetView topLeftCell="A626" workbookViewId="0">
      <selection sqref="A1:G649"/>
    </sheetView>
  </sheetViews>
  <sheetFormatPr defaultRowHeight="14.25" x14ac:dyDescent="0.45"/>
  <cols>
    <col min="5" max="5" width="22.19921875" customWidth="1"/>
    <col min="6" max="6" width="13.33203125" customWidth="1"/>
    <col min="7" max="7" width="21.33203125" customWidth="1"/>
    <col min="14" max="14" width="13.53125" customWidth="1"/>
  </cols>
  <sheetData>
    <row r="1" spans="1:16" ht="26.25" x14ac:dyDescent="0.45">
      <c r="A1" t="s">
        <v>630</v>
      </c>
      <c r="B1" t="s">
        <v>631</v>
      </c>
      <c r="C1" t="s">
        <v>1</v>
      </c>
      <c r="D1" t="s">
        <v>629</v>
      </c>
      <c r="E1" s="4" t="s">
        <v>5</v>
      </c>
      <c r="F1" s="4" t="s">
        <v>8</v>
      </c>
      <c r="G1" s="4" t="s">
        <v>628</v>
      </c>
    </row>
    <row r="2" spans="1:16" x14ac:dyDescent="0.45">
      <c r="A2">
        <v>1</v>
      </c>
      <c r="B2">
        <v>2015</v>
      </c>
      <c r="C2" t="str">
        <f>VLOOKUP(A2,$M$4:$N$75,2,FALSE)</f>
        <v>Albania</v>
      </c>
      <c r="D2">
        <f>B2</f>
        <v>2015</v>
      </c>
      <c r="E2">
        <f>VLOOKUP($C2,'Step 1'!$A$3:$K$74,MATCH(Levels!$D2,'Step 1'!$A$2:$K$2,0),FALSE)</f>
        <v>26.2</v>
      </c>
      <c r="F2">
        <f>VLOOKUP($C2,'Step 1'!$A$3:$U$74,MATCH(Levels!$D2,'Step 1'!$A$2:$K$2,0)+10,FALSE)</f>
        <v>0.8</v>
      </c>
      <c r="G2">
        <f>VLOOKUP($C2,'Step 1'!$A$3:$AE$74,MATCH(Levels!$D2,'Step 1'!$A$2:$K$2,0)+20,FALSE)</f>
        <v>20.285052318117501</v>
      </c>
    </row>
    <row r="3" spans="1:16" x14ac:dyDescent="0.45">
      <c r="A3">
        <v>1</v>
      </c>
      <c r="B3">
        <v>2016</v>
      </c>
      <c r="C3" t="str">
        <f t="shared" ref="C3:C66" si="0">VLOOKUP(A3,$M$4:$N$75,2,FALSE)</f>
        <v>Albania</v>
      </c>
      <c r="D3">
        <f t="shared" ref="D3:D66" si="1">B3</f>
        <v>2016</v>
      </c>
      <c r="E3">
        <f>VLOOKUP($C3,'Step 1'!$A$3:$K$74,MATCH(Levels!$D3,'Step 1'!$A$2:$K$2,0),FALSE)</f>
        <v>24.9</v>
      </c>
      <c r="F3">
        <f>VLOOKUP($C3,'Step 1'!$A$3:$U$74,MATCH(Levels!$D3,'Step 1'!$A$2:$K$2,0)+10,FALSE)</f>
        <v>0.8</v>
      </c>
      <c r="G3">
        <f>VLOOKUP($C3,'Step 1'!$A$3:$AE$74,MATCH(Levels!$D3,'Step 1'!$A$2:$K$2,0)+20,FALSE)</f>
        <v>19.563202256718299</v>
      </c>
    </row>
    <row r="4" spans="1:16" x14ac:dyDescent="0.45">
      <c r="A4">
        <v>1</v>
      </c>
      <c r="B4">
        <v>2017</v>
      </c>
      <c r="C4" t="str">
        <f t="shared" si="0"/>
        <v>Albania</v>
      </c>
      <c r="D4">
        <f t="shared" si="1"/>
        <v>2017</v>
      </c>
      <c r="E4">
        <f>VLOOKUP($C4,'Step 1'!$A$3:$K$74,MATCH(Levels!$D4,'Step 1'!$A$2:$K$2,0),FALSE)</f>
        <v>25.2</v>
      </c>
      <c r="F4">
        <f>VLOOKUP($C4,'Step 1'!$A$3:$U$74,MATCH(Levels!$D4,'Step 1'!$A$2:$K$2,0)+10,FALSE)</f>
        <v>0.7</v>
      </c>
      <c r="G4">
        <f>VLOOKUP($C4,'Step 1'!$A$3:$AE$74,MATCH(Levels!$D4,'Step 1'!$A$2:$K$2,0)+20,FALSE)</f>
        <v>20.2866998914308</v>
      </c>
      <c r="M4">
        <v>1</v>
      </c>
      <c r="N4" s="9" t="s">
        <v>52</v>
      </c>
      <c r="P4" s="14">
        <v>2016</v>
      </c>
    </row>
    <row r="5" spans="1:16" x14ac:dyDescent="0.45">
      <c r="A5">
        <v>1</v>
      </c>
      <c r="B5">
        <v>2018</v>
      </c>
      <c r="C5" t="str">
        <f t="shared" si="0"/>
        <v>Albania</v>
      </c>
      <c r="D5">
        <f t="shared" si="1"/>
        <v>2018</v>
      </c>
      <c r="E5">
        <f>VLOOKUP($C5,'Step 1'!$A$3:$K$74,MATCH(Levels!$D5,'Step 1'!$A$2:$K$2,0),FALSE)</f>
        <v>27.1</v>
      </c>
      <c r="F5">
        <f>VLOOKUP($C5,'Step 1'!$A$3:$U$74,MATCH(Levels!$D5,'Step 1'!$A$2:$K$2,0)+10,FALSE)</f>
        <v>0.8</v>
      </c>
      <c r="G5">
        <f>VLOOKUP($C5,'Step 1'!$A$3:$AE$74,MATCH(Levels!$D5,'Step 1'!$A$2:$K$2,0)+20,FALSE)</f>
        <v>21.928418645486399</v>
      </c>
      <c r="M5">
        <v>2</v>
      </c>
      <c r="N5" s="6" t="s">
        <v>57</v>
      </c>
      <c r="P5" s="14">
        <v>2017</v>
      </c>
    </row>
    <row r="6" spans="1:16" x14ac:dyDescent="0.45">
      <c r="A6">
        <v>1</v>
      </c>
      <c r="B6">
        <v>2019</v>
      </c>
      <c r="C6" t="str">
        <f t="shared" si="0"/>
        <v>Albania</v>
      </c>
      <c r="D6">
        <f t="shared" si="1"/>
        <v>2019</v>
      </c>
      <c r="E6">
        <f>VLOOKUP($C6,'Step 1'!$A$3:$K$74,MATCH(Levels!$D6,'Step 1'!$A$2:$K$2,0),FALSE)</f>
        <v>23.4</v>
      </c>
      <c r="F6">
        <f>VLOOKUP($C6,'Step 1'!$A$3:$U$74,MATCH(Levels!$D6,'Step 1'!$A$2:$K$2,0)+10,FALSE)</f>
        <v>0.8</v>
      </c>
      <c r="G6">
        <f>VLOOKUP($C6,'Step 1'!$A$3:$AE$74,MATCH(Levels!$D6,'Step 1'!$A$2:$K$2,0)+20,FALSE)</f>
        <v>22.7379872398419</v>
      </c>
      <c r="M6">
        <v>3</v>
      </c>
      <c r="N6" s="9" t="s">
        <v>54</v>
      </c>
      <c r="P6" s="14">
        <v>2018</v>
      </c>
    </row>
    <row r="7" spans="1:16" x14ac:dyDescent="0.45">
      <c r="A7">
        <v>1</v>
      </c>
      <c r="B7">
        <v>2020</v>
      </c>
      <c r="C7" t="str">
        <f t="shared" si="0"/>
        <v>Albania</v>
      </c>
      <c r="D7">
        <f t="shared" si="1"/>
        <v>2020</v>
      </c>
      <c r="E7">
        <f>VLOOKUP($C7,'Step 1'!$A$3:$K$74,MATCH(Levels!$D7,'Step 1'!$A$2:$K$2,0),FALSE)</f>
        <v>23.8</v>
      </c>
      <c r="F7">
        <f>VLOOKUP($C7,'Step 1'!$A$3:$U$74,MATCH(Levels!$D7,'Step 1'!$A$2:$K$2,0)+10,FALSE)</f>
        <v>0.8</v>
      </c>
      <c r="G7">
        <f>VLOOKUP($C7,'Step 1'!$A$3:$AE$74,MATCH(Levels!$D7,'Step 1'!$A$2:$K$2,0)+20,FALSE)</f>
        <v>23.262753271649899</v>
      </c>
      <c r="M7">
        <v>4</v>
      </c>
      <c r="N7" s="9" t="s">
        <v>98</v>
      </c>
      <c r="P7" s="14">
        <v>2019</v>
      </c>
    </row>
    <row r="8" spans="1:16" x14ac:dyDescent="0.45">
      <c r="A8">
        <v>1</v>
      </c>
      <c r="B8">
        <v>2021</v>
      </c>
      <c r="C8" t="str">
        <f t="shared" si="0"/>
        <v>Albania</v>
      </c>
      <c r="D8">
        <f t="shared" si="1"/>
        <v>2021</v>
      </c>
      <c r="E8">
        <f>VLOOKUP($C8,'Step 1'!$A$3:$K$74,MATCH(Levels!$D8,'Step 1'!$A$2:$K$2,0),FALSE)</f>
        <v>23.2</v>
      </c>
      <c r="F8">
        <f>VLOOKUP($C8,'Step 1'!$A$3:$U$74,MATCH(Levels!$D8,'Step 1'!$A$2:$K$2,0)+10,FALSE)</f>
        <v>0.9</v>
      </c>
      <c r="G8">
        <f>VLOOKUP($C8,'Step 1'!$A$3:$AE$74,MATCH(Levels!$D8,'Step 1'!$A$2:$K$2,0)+20,FALSE)</f>
        <v>23.573034183572901</v>
      </c>
      <c r="M8">
        <v>5</v>
      </c>
      <c r="N8" s="9" t="s">
        <v>80</v>
      </c>
      <c r="P8" s="14">
        <v>2020</v>
      </c>
    </row>
    <row r="9" spans="1:16" x14ac:dyDescent="0.45">
      <c r="A9">
        <v>1</v>
      </c>
      <c r="B9">
        <v>2022</v>
      </c>
      <c r="C9" t="str">
        <f t="shared" si="0"/>
        <v>Albania</v>
      </c>
      <c r="D9">
        <f t="shared" si="1"/>
        <v>2022</v>
      </c>
      <c r="E9">
        <f>VLOOKUP($C9,'Step 1'!$A$3:$K$74,MATCH(Levels!$D9,'Step 1'!$A$2:$K$2,0),FALSE)</f>
        <v>24.7</v>
      </c>
      <c r="F9">
        <f>VLOOKUP($C9,'Step 1'!$A$3:$U$74,MATCH(Levels!$D9,'Step 1'!$A$2:$K$2,0)+10,FALSE)</f>
        <v>0.9</v>
      </c>
      <c r="G9">
        <f>VLOOKUP($C9,'Step 1'!$A$3:$AE$74,MATCH(Levels!$D9,'Step 1'!$A$2:$K$2,0)+20,FALSE)</f>
        <v>24.145173479960899</v>
      </c>
      <c r="M9">
        <v>6</v>
      </c>
      <c r="N9" s="9" t="s">
        <v>34</v>
      </c>
      <c r="P9" s="14">
        <v>2021</v>
      </c>
    </row>
    <row r="10" spans="1:16" x14ac:dyDescent="0.45">
      <c r="A10">
        <v>1</v>
      </c>
      <c r="B10">
        <v>2023</v>
      </c>
      <c r="C10" t="str">
        <f t="shared" si="0"/>
        <v>Albania</v>
      </c>
      <c r="D10">
        <f t="shared" si="1"/>
        <v>2023</v>
      </c>
      <c r="E10">
        <f>VLOOKUP($C10,'Step 1'!$A$3:$K$74,MATCH(Levels!$D10,'Step 1'!$A$2:$K$2,0),FALSE)</f>
        <v>23.1</v>
      </c>
      <c r="F10">
        <f>VLOOKUP($C10,'Step 1'!$A$3:$U$74,MATCH(Levels!$D10,'Step 1'!$A$2:$K$2,0)+10,FALSE)</f>
        <v>0.8</v>
      </c>
      <c r="G10">
        <f>VLOOKUP($C10,'Step 1'!$A$3:$AE$74,MATCH(Levels!$D10,'Step 1'!$A$2:$K$2,0)+20,FALSE)</f>
        <v>26.303603454632</v>
      </c>
      <c r="M10">
        <v>7</v>
      </c>
      <c r="N10" s="9" t="s">
        <v>70</v>
      </c>
      <c r="P10" s="14">
        <v>2022</v>
      </c>
    </row>
    <row r="11" spans="1:16" x14ac:dyDescent="0.45">
      <c r="A11">
        <f>A2+1</f>
        <v>2</v>
      </c>
      <c r="B11">
        <f>B2</f>
        <v>2015</v>
      </c>
      <c r="C11" t="str">
        <f t="shared" si="0"/>
        <v>Argentina</v>
      </c>
      <c r="D11">
        <f t="shared" si="1"/>
        <v>2015</v>
      </c>
      <c r="E11">
        <f>VLOOKUP($C11,'Step 1'!$A$3:$K$74,MATCH(Levels!$D11,'Step 1'!$A$2:$K$2,0),FALSE)</f>
        <v>28.3</v>
      </c>
      <c r="F11">
        <f>VLOOKUP($C11,'Step 1'!$A$3:$U$74,MATCH(Levels!$D11,'Step 1'!$A$2:$K$2,0)+10,FALSE)</f>
        <v>0.4</v>
      </c>
      <c r="G11">
        <f>VLOOKUP($C11,'Step 1'!$A$3:$AE$74,MATCH(Levels!$D11,'Step 1'!$A$2:$K$2,0)+20,FALSE)</f>
        <v>2.5510787915553799</v>
      </c>
      <c r="M11">
        <v>8</v>
      </c>
      <c r="N11" s="6" t="s">
        <v>31</v>
      </c>
      <c r="P11" s="14">
        <v>2023</v>
      </c>
    </row>
    <row r="12" spans="1:16" x14ac:dyDescent="0.45">
      <c r="A12">
        <f t="shared" ref="A12:A75" si="2">A3+1</f>
        <v>2</v>
      </c>
      <c r="B12">
        <f t="shared" ref="B12:B75" si="3">B3</f>
        <v>2016</v>
      </c>
      <c r="C12" t="str">
        <f t="shared" si="0"/>
        <v>Argentina</v>
      </c>
      <c r="D12">
        <f t="shared" si="1"/>
        <v>2016</v>
      </c>
      <c r="E12">
        <f>VLOOKUP($C12,'Step 1'!$A$3:$K$74,MATCH(Levels!$D12,'Step 1'!$A$2:$K$2,0),FALSE)</f>
        <v>27.7</v>
      </c>
      <c r="F12">
        <f>VLOOKUP($C12,'Step 1'!$A$3:$U$74,MATCH(Levels!$D12,'Step 1'!$A$2:$K$2,0)+10,FALSE)</f>
        <v>0.4</v>
      </c>
      <c r="G12">
        <f>VLOOKUP($C12,'Step 1'!$A$3:$AE$74,MATCH(Levels!$D12,'Step 1'!$A$2:$K$2,0)+20,FALSE)</f>
        <v>2.53036259975624</v>
      </c>
      <c r="M12">
        <v>9</v>
      </c>
      <c r="N12" s="6" t="s">
        <v>113</v>
      </c>
    </row>
    <row r="13" spans="1:16" x14ac:dyDescent="0.45">
      <c r="A13">
        <f t="shared" si="2"/>
        <v>2</v>
      </c>
      <c r="B13">
        <f t="shared" si="3"/>
        <v>2017</v>
      </c>
      <c r="C13" t="str">
        <f t="shared" si="0"/>
        <v>Argentina</v>
      </c>
      <c r="D13">
        <f t="shared" si="1"/>
        <v>2017</v>
      </c>
      <c r="E13">
        <f>VLOOKUP($C13,'Step 1'!$A$3:$K$74,MATCH(Levels!$D13,'Step 1'!$A$2:$K$2,0),FALSE)</f>
        <v>26.5</v>
      </c>
      <c r="F13">
        <f>VLOOKUP($C13,'Step 1'!$A$3:$U$74,MATCH(Levels!$D13,'Step 1'!$A$2:$K$2,0)+10,FALSE)</f>
        <v>0.3</v>
      </c>
      <c r="G13">
        <f>VLOOKUP($C13,'Step 1'!$A$3:$AE$74,MATCH(Levels!$D13,'Step 1'!$A$2:$K$2,0)+20,FALSE)</f>
        <v>5.2796833548919304</v>
      </c>
      <c r="M13">
        <v>10</v>
      </c>
      <c r="N13" s="6" t="s">
        <v>65</v>
      </c>
    </row>
    <row r="14" spans="1:16" x14ac:dyDescent="0.45">
      <c r="A14">
        <f t="shared" si="2"/>
        <v>2</v>
      </c>
      <c r="B14">
        <f t="shared" si="3"/>
        <v>2018</v>
      </c>
      <c r="C14" t="str">
        <f t="shared" si="0"/>
        <v>Argentina</v>
      </c>
      <c r="D14">
        <f t="shared" si="1"/>
        <v>2018</v>
      </c>
      <c r="E14">
        <f>VLOOKUP($C14,'Step 1'!$A$3:$K$74,MATCH(Levels!$D14,'Step 1'!$A$2:$K$2,0),FALSE)</f>
        <v>23.8</v>
      </c>
      <c r="F14">
        <f>VLOOKUP($C14,'Step 1'!$A$3:$U$74,MATCH(Levels!$D14,'Step 1'!$A$2:$K$2,0)+10,FALSE)</f>
        <v>0.3</v>
      </c>
      <c r="G14">
        <f>VLOOKUP($C14,'Step 1'!$A$3:$AE$74,MATCH(Levels!$D14,'Step 1'!$A$2:$K$2,0)+20,FALSE)</f>
        <v>9.2388918617480904</v>
      </c>
      <c r="M14">
        <v>11</v>
      </c>
      <c r="N14" s="9" t="s">
        <v>38</v>
      </c>
    </row>
    <row r="15" spans="1:16" x14ac:dyDescent="0.45">
      <c r="A15">
        <f t="shared" si="2"/>
        <v>2</v>
      </c>
      <c r="B15">
        <f t="shared" si="3"/>
        <v>2019</v>
      </c>
      <c r="C15" t="str">
        <f t="shared" si="0"/>
        <v>Argentina</v>
      </c>
      <c r="D15">
        <f t="shared" si="1"/>
        <v>2019</v>
      </c>
      <c r="E15">
        <f>VLOOKUP($C15,'Step 1'!$A$3:$K$74,MATCH(Levels!$D15,'Step 1'!$A$2:$K$2,0),FALSE)</f>
        <v>38.9</v>
      </c>
      <c r="F15">
        <f>VLOOKUP($C15,'Step 1'!$A$3:$U$74,MATCH(Levels!$D15,'Step 1'!$A$2:$K$2,0)+10,FALSE)</f>
        <v>0.2</v>
      </c>
      <c r="G15">
        <f>VLOOKUP($C15,'Step 1'!$A$3:$AE$74,MATCH(Levels!$D15,'Step 1'!$A$2:$K$2,0)+20,FALSE)</f>
        <v>10.8732384050791</v>
      </c>
      <c r="M15">
        <v>12</v>
      </c>
      <c r="N15" s="9" t="s">
        <v>88</v>
      </c>
    </row>
    <row r="16" spans="1:16" x14ac:dyDescent="0.45">
      <c r="A16">
        <f t="shared" si="2"/>
        <v>2</v>
      </c>
      <c r="B16">
        <f t="shared" si="3"/>
        <v>2020</v>
      </c>
      <c r="C16" t="str">
        <f t="shared" si="0"/>
        <v>Argentina</v>
      </c>
      <c r="D16">
        <f t="shared" si="1"/>
        <v>2020</v>
      </c>
      <c r="E16">
        <f>VLOOKUP($C16,'Step 1'!$A$3:$K$74,MATCH(Levels!$D16,'Step 1'!$A$2:$K$2,0),FALSE)</f>
        <v>51.9</v>
      </c>
      <c r="F16">
        <f>VLOOKUP($C16,'Step 1'!$A$3:$U$74,MATCH(Levels!$D16,'Step 1'!$A$2:$K$2,0)+10,FALSE)</f>
        <v>0.1</v>
      </c>
      <c r="G16">
        <f>VLOOKUP($C16,'Step 1'!$A$3:$AE$74,MATCH(Levels!$D16,'Step 1'!$A$2:$K$2,0)+20,FALSE)</f>
        <v>10.4395142883732</v>
      </c>
      <c r="M16">
        <v>13</v>
      </c>
      <c r="N16" s="9" t="s">
        <v>118</v>
      </c>
    </row>
    <row r="17" spans="1:14" x14ac:dyDescent="0.45">
      <c r="A17">
        <f t="shared" si="2"/>
        <v>2</v>
      </c>
      <c r="B17">
        <f t="shared" si="3"/>
        <v>2021</v>
      </c>
      <c r="C17" t="str">
        <f t="shared" si="0"/>
        <v>Argentina</v>
      </c>
      <c r="D17">
        <f t="shared" si="1"/>
        <v>2021</v>
      </c>
      <c r="E17">
        <f>VLOOKUP($C17,'Step 1'!$A$3:$K$74,MATCH(Levels!$D17,'Step 1'!$A$2:$K$2,0),FALSE)</f>
        <v>45</v>
      </c>
      <c r="F17">
        <f>VLOOKUP($C17,'Step 1'!$A$3:$U$74,MATCH(Levels!$D17,'Step 1'!$A$2:$K$2,0)+10,FALSE)</f>
        <v>0.1</v>
      </c>
      <c r="G17">
        <f>VLOOKUP($C17,'Step 1'!$A$3:$AE$74,MATCH(Levels!$D17,'Step 1'!$A$2:$K$2,0)+20,FALSE)</f>
        <v>10.274269670416601</v>
      </c>
      <c r="M17">
        <v>14</v>
      </c>
      <c r="N17" s="9" t="s">
        <v>22</v>
      </c>
    </row>
    <row r="18" spans="1:14" x14ac:dyDescent="0.45">
      <c r="A18">
        <f t="shared" si="2"/>
        <v>2</v>
      </c>
      <c r="B18">
        <f t="shared" si="3"/>
        <v>2022</v>
      </c>
      <c r="C18" t="str">
        <f t="shared" si="0"/>
        <v>Argentina</v>
      </c>
      <c r="D18">
        <f t="shared" si="1"/>
        <v>2022</v>
      </c>
      <c r="E18">
        <f>VLOOKUP($C18,'Step 1'!$A$3:$K$74,MATCH(Levels!$D18,'Step 1'!$A$2:$K$2,0),FALSE)</f>
        <v>45.6</v>
      </c>
      <c r="F18">
        <f>VLOOKUP($C18,'Step 1'!$A$3:$U$74,MATCH(Levels!$D18,'Step 1'!$A$2:$K$2,0)+10,FALSE)</f>
        <v>0.1</v>
      </c>
      <c r="G18">
        <f>VLOOKUP($C18,'Step 1'!$A$3:$AE$74,MATCH(Levels!$D18,'Step 1'!$A$2:$K$2,0)+20,FALSE)</f>
        <v>10.5687457004645</v>
      </c>
      <c r="M18">
        <v>15</v>
      </c>
      <c r="N18" s="9" t="s">
        <v>106</v>
      </c>
    </row>
    <row r="19" spans="1:14" x14ac:dyDescent="0.45">
      <c r="A19">
        <f t="shared" si="2"/>
        <v>2</v>
      </c>
      <c r="B19">
        <f t="shared" si="3"/>
        <v>2023</v>
      </c>
      <c r="C19" t="str">
        <f t="shared" si="0"/>
        <v>Argentina</v>
      </c>
      <c r="D19">
        <f t="shared" si="1"/>
        <v>2023</v>
      </c>
      <c r="E19">
        <f>VLOOKUP($C19,'Step 1'!$A$3:$K$74,MATCH(Levels!$D19,'Step 1'!$A$2:$K$2,0),FALSE)</f>
        <v>41.1</v>
      </c>
      <c r="F19">
        <f>VLOOKUP($C19,'Step 1'!$A$3:$U$74,MATCH(Levels!$D19,'Step 1'!$A$2:$K$2,0)+10,FALSE)</f>
        <v>0.1</v>
      </c>
      <c r="G19">
        <f>VLOOKUP($C19,'Step 1'!$A$3:$AE$74,MATCH(Levels!$D19,'Step 1'!$A$2:$K$2,0)+20,FALSE)</f>
        <v>10.029220048338599</v>
      </c>
      <c r="M19">
        <v>16</v>
      </c>
      <c r="N19" s="6" t="s">
        <v>63</v>
      </c>
    </row>
    <row r="20" spans="1:14" x14ac:dyDescent="0.45">
      <c r="A20">
        <f t="shared" si="2"/>
        <v>3</v>
      </c>
      <c r="B20">
        <f t="shared" si="3"/>
        <v>2015</v>
      </c>
      <c r="C20" t="str">
        <f t="shared" si="0"/>
        <v>Armenia</v>
      </c>
      <c r="D20">
        <f t="shared" si="1"/>
        <v>2015</v>
      </c>
      <c r="E20">
        <f>VLOOKUP($C20,'Step 1'!$A$3:$K$74,MATCH(Levels!$D20,'Step 1'!$A$2:$K$2,0),FALSE)</f>
        <v>15.4</v>
      </c>
      <c r="F20">
        <f>VLOOKUP($C20,'Step 1'!$A$3:$U$74,MATCH(Levels!$D20,'Step 1'!$A$2:$K$2,0)+10,FALSE)</f>
        <v>0.5</v>
      </c>
      <c r="G20">
        <f>VLOOKUP($C20,'Step 1'!$A$3:$AE$74,MATCH(Levels!$D20,'Step 1'!$A$2:$K$2,0)+20,FALSE)</f>
        <v>8.5705282439046897</v>
      </c>
      <c r="M20">
        <v>17</v>
      </c>
      <c r="N20" s="6" t="s">
        <v>109</v>
      </c>
    </row>
    <row r="21" spans="1:14" x14ac:dyDescent="0.45">
      <c r="A21">
        <f t="shared" si="2"/>
        <v>3</v>
      </c>
      <c r="B21">
        <f t="shared" si="3"/>
        <v>2016</v>
      </c>
      <c r="C21" t="str">
        <f t="shared" si="0"/>
        <v>Armenia</v>
      </c>
      <c r="D21">
        <f t="shared" si="1"/>
        <v>2016</v>
      </c>
      <c r="E21">
        <f>VLOOKUP($C21,'Step 1'!$A$3:$K$74,MATCH(Levels!$D21,'Step 1'!$A$2:$K$2,0),FALSE)</f>
        <v>17.2</v>
      </c>
      <c r="F21">
        <f>VLOOKUP($C21,'Step 1'!$A$3:$U$74,MATCH(Levels!$D21,'Step 1'!$A$2:$K$2,0)+10,FALSE)</f>
        <v>0.3</v>
      </c>
      <c r="G21">
        <f>VLOOKUP($C21,'Step 1'!$A$3:$AE$74,MATCH(Levels!$D21,'Step 1'!$A$2:$K$2,0)+20,FALSE)</f>
        <v>7.6140243831909702</v>
      </c>
      <c r="M21">
        <v>18</v>
      </c>
      <c r="N21" s="6" t="s">
        <v>77</v>
      </c>
    </row>
    <row r="22" spans="1:14" x14ac:dyDescent="0.45">
      <c r="A22">
        <f t="shared" si="2"/>
        <v>3</v>
      </c>
      <c r="B22">
        <f t="shared" si="3"/>
        <v>2017</v>
      </c>
      <c r="C22" t="str">
        <f t="shared" si="0"/>
        <v>Armenia</v>
      </c>
      <c r="D22">
        <f t="shared" si="1"/>
        <v>2017</v>
      </c>
      <c r="E22">
        <f>VLOOKUP($C22,'Step 1'!$A$3:$K$74,MATCH(Levels!$D22,'Step 1'!$A$2:$K$2,0),FALSE)</f>
        <v>15.9</v>
      </c>
      <c r="F22">
        <f>VLOOKUP($C22,'Step 1'!$A$3:$U$74,MATCH(Levels!$D22,'Step 1'!$A$2:$K$2,0)+10,FALSE)</f>
        <v>0.5</v>
      </c>
      <c r="G22">
        <f>VLOOKUP($C22,'Step 1'!$A$3:$AE$74,MATCH(Levels!$D22,'Step 1'!$A$2:$K$2,0)+20,FALSE)</f>
        <v>7.8090089870933204</v>
      </c>
      <c r="M22">
        <v>19</v>
      </c>
      <c r="N22" s="9" t="s">
        <v>124</v>
      </c>
    </row>
    <row r="23" spans="1:14" ht="25.5" x14ac:dyDescent="0.45">
      <c r="A23">
        <f t="shared" si="2"/>
        <v>3</v>
      </c>
      <c r="B23">
        <f t="shared" si="3"/>
        <v>2018</v>
      </c>
      <c r="C23" t="str">
        <f t="shared" si="0"/>
        <v>Armenia</v>
      </c>
      <c r="D23">
        <f t="shared" si="1"/>
        <v>2018</v>
      </c>
      <c r="E23">
        <f>VLOOKUP($C23,'Step 1'!$A$3:$K$74,MATCH(Levels!$D23,'Step 1'!$A$2:$K$2,0),FALSE)</f>
        <v>15</v>
      </c>
      <c r="F23">
        <f>VLOOKUP($C23,'Step 1'!$A$3:$U$74,MATCH(Levels!$D23,'Step 1'!$A$2:$K$2,0)+10,FALSE)</f>
        <v>0.5</v>
      </c>
      <c r="G23">
        <f>VLOOKUP($C23,'Step 1'!$A$3:$AE$74,MATCH(Levels!$D23,'Step 1'!$A$2:$K$2,0)+20,FALSE)</f>
        <v>8.2898831640887192</v>
      </c>
      <c r="M23">
        <v>20</v>
      </c>
      <c r="N23" s="6" t="s">
        <v>55</v>
      </c>
    </row>
    <row r="24" spans="1:14" x14ac:dyDescent="0.45">
      <c r="A24">
        <f t="shared" si="2"/>
        <v>3</v>
      </c>
      <c r="B24">
        <f t="shared" si="3"/>
        <v>2019</v>
      </c>
      <c r="C24" t="str">
        <f t="shared" si="0"/>
        <v>Armenia</v>
      </c>
      <c r="D24">
        <f t="shared" si="1"/>
        <v>2019</v>
      </c>
      <c r="E24">
        <f>VLOOKUP($C24,'Step 1'!$A$3:$K$74,MATCH(Levels!$D24,'Step 1'!$A$2:$K$2,0),FALSE)</f>
        <v>15.7</v>
      </c>
      <c r="F24">
        <f>VLOOKUP($C24,'Step 1'!$A$3:$U$74,MATCH(Levels!$D24,'Step 1'!$A$2:$K$2,0)+10,FALSE)</f>
        <v>0.5</v>
      </c>
      <c r="G24">
        <f>VLOOKUP($C24,'Step 1'!$A$3:$AE$74,MATCH(Levels!$D24,'Step 1'!$A$2:$K$2,0)+20,FALSE)</f>
        <v>9.8800316202220309</v>
      </c>
      <c r="M24">
        <v>21</v>
      </c>
      <c r="N24" s="6" t="s">
        <v>59</v>
      </c>
    </row>
    <row r="25" spans="1:14" x14ac:dyDescent="0.45">
      <c r="A25">
        <f t="shared" si="2"/>
        <v>3</v>
      </c>
      <c r="B25">
        <f t="shared" si="3"/>
        <v>2020</v>
      </c>
      <c r="C25" t="str">
        <f t="shared" si="0"/>
        <v>Armenia</v>
      </c>
      <c r="D25">
        <f t="shared" si="1"/>
        <v>2020</v>
      </c>
      <c r="E25">
        <f>VLOOKUP($C25,'Step 1'!$A$3:$K$74,MATCH(Levels!$D25,'Step 1'!$A$2:$K$2,0),FALSE)</f>
        <v>17.100000000000001</v>
      </c>
      <c r="F25">
        <f>VLOOKUP($C25,'Step 1'!$A$3:$U$74,MATCH(Levels!$D25,'Step 1'!$A$2:$K$2,0)+10,FALSE)</f>
        <v>0.5</v>
      </c>
      <c r="G25">
        <f>VLOOKUP($C25,'Step 1'!$A$3:$AE$74,MATCH(Levels!$D25,'Step 1'!$A$2:$K$2,0)+20,FALSE)</f>
        <v>11.593470744596001</v>
      </c>
      <c r="M25">
        <v>22</v>
      </c>
      <c r="N25" s="6" t="s">
        <v>67</v>
      </c>
    </row>
    <row r="26" spans="1:14" x14ac:dyDescent="0.45">
      <c r="A26">
        <f t="shared" si="2"/>
        <v>3</v>
      </c>
      <c r="B26">
        <f t="shared" si="3"/>
        <v>2021</v>
      </c>
      <c r="C26" t="str">
        <f t="shared" si="0"/>
        <v>Armenia</v>
      </c>
      <c r="D26">
        <f t="shared" si="1"/>
        <v>2021</v>
      </c>
      <c r="E26">
        <f>VLOOKUP($C26,'Step 1'!$A$3:$K$74,MATCH(Levels!$D26,'Step 1'!$A$2:$K$2,0),FALSE)</f>
        <v>19.8</v>
      </c>
      <c r="F26">
        <f>VLOOKUP($C26,'Step 1'!$A$3:$U$74,MATCH(Levels!$D26,'Step 1'!$A$2:$K$2,0)+10,FALSE)</f>
        <v>0.4</v>
      </c>
      <c r="G26">
        <f>VLOOKUP($C26,'Step 1'!$A$3:$AE$74,MATCH(Levels!$D26,'Step 1'!$A$2:$K$2,0)+20,FALSE)</f>
        <v>15.718986520546</v>
      </c>
      <c r="M26">
        <v>23</v>
      </c>
      <c r="N26" s="6" t="s">
        <v>111</v>
      </c>
    </row>
    <row r="27" spans="1:14" x14ac:dyDescent="0.45">
      <c r="A27">
        <f t="shared" si="2"/>
        <v>3</v>
      </c>
      <c r="B27">
        <f t="shared" si="3"/>
        <v>2022</v>
      </c>
      <c r="C27" t="str">
        <f t="shared" si="0"/>
        <v>Armenia</v>
      </c>
      <c r="D27">
        <f t="shared" si="1"/>
        <v>2022</v>
      </c>
      <c r="E27">
        <f>VLOOKUP($C27,'Step 1'!$A$3:$K$74,MATCH(Levels!$D27,'Step 1'!$A$2:$K$2,0),FALSE)</f>
        <v>20.8</v>
      </c>
      <c r="F27">
        <f>VLOOKUP($C27,'Step 1'!$A$3:$U$74,MATCH(Levels!$D27,'Step 1'!$A$2:$K$2,0)+10,FALSE)</f>
        <v>0.5</v>
      </c>
      <c r="G27">
        <f>VLOOKUP($C27,'Step 1'!$A$3:$AE$74,MATCH(Levels!$D27,'Step 1'!$A$2:$K$2,0)+20,FALSE)</f>
        <v>17.410633877385301</v>
      </c>
      <c r="M27">
        <v>24</v>
      </c>
      <c r="N27" s="6" t="s">
        <v>81</v>
      </c>
    </row>
    <row r="28" spans="1:14" x14ac:dyDescent="0.45">
      <c r="A28">
        <f t="shared" si="2"/>
        <v>3</v>
      </c>
      <c r="B28">
        <f t="shared" si="3"/>
        <v>2023</v>
      </c>
      <c r="C28" t="str">
        <f t="shared" si="0"/>
        <v>Armenia</v>
      </c>
      <c r="D28">
        <f t="shared" si="1"/>
        <v>2023</v>
      </c>
      <c r="E28">
        <f>VLOOKUP($C28,'Step 1'!$A$3:$K$74,MATCH(Levels!$D28,'Step 1'!$A$2:$K$2,0),FALSE)</f>
        <v>11.8</v>
      </c>
      <c r="F28">
        <f>VLOOKUP($C28,'Step 1'!$A$3:$U$74,MATCH(Levels!$D28,'Step 1'!$A$2:$K$2,0)+10,FALSE)</f>
        <v>0.4</v>
      </c>
      <c r="G28">
        <f>VLOOKUP($C28,'Step 1'!$A$3:$AE$74,MATCH(Levels!$D28,'Step 1'!$A$2:$K$2,0)+20,FALSE)</f>
        <v>18.63678963832</v>
      </c>
      <c r="M28">
        <v>25</v>
      </c>
      <c r="N28" s="9" t="s">
        <v>50</v>
      </c>
    </row>
    <row r="29" spans="1:14" x14ac:dyDescent="0.45">
      <c r="A29">
        <f t="shared" si="2"/>
        <v>4</v>
      </c>
      <c r="B29">
        <f t="shared" si="3"/>
        <v>2015</v>
      </c>
      <c r="C29" t="str">
        <f t="shared" si="0"/>
        <v>Australia</v>
      </c>
      <c r="D29">
        <f t="shared" si="1"/>
        <v>2015</v>
      </c>
      <c r="E29">
        <f>VLOOKUP($C29,'Step 1'!$A$3:$K$74,MATCH(Levels!$D29,'Step 1'!$A$2:$K$2,0),FALSE)</f>
        <v>23.5</v>
      </c>
      <c r="F29">
        <f>VLOOKUP($C29,'Step 1'!$A$3:$U$74,MATCH(Levels!$D29,'Step 1'!$A$2:$K$2,0)+10,FALSE)</f>
        <v>1.6</v>
      </c>
      <c r="G29">
        <f>VLOOKUP($C29,'Step 1'!$A$3:$AE$74,MATCH(Levels!$D29,'Step 1'!$A$2:$K$2,0)+20,FALSE)</f>
        <v>62.199850087641501</v>
      </c>
      <c r="M29">
        <v>26</v>
      </c>
      <c r="N29" s="6" t="s">
        <v>107</v>
      </c>
    </row>
    <row r="30" spans="1:14" x14ac:dyDescent="0.45">
      <c r="A30">
        <f t="shared" si="2"/>
        <v>4</v>
      </c>
      <c r="B30">
        <f t="shared" si="3"/>
        <v>2016</v>
      </c>
      <c r="C30" t="str">
        <f t="shared" si="0"/>
        <v>Australia</v>
      </c>
      <c r="D30">
        <f t="shared" si="1"/>
        <v>2016</v>
      </c>
      <c r="E30">
        <f>VLOOKUP($C30,'Step 1'!$A$3:$K$74,MATCH(Levels!$D30,'Step 1'!$A$2:$K$2,0),FALSE)</f>
        <v>22.9</v>
      </c>
      <c r="F30">
        <f>VLOOKUP($C30,'Step 1'!$A$3:$U$74,MATCH(Levels!$D30,'Step 1'!$A$2:$K$2,0)+10,FALSE)</f>
        <v>1.5</v>
      </c>
      <c r="G30">
        <f>VLOOKUP($C30,'Step 1'!$A$3:$AE$74,MATCH(Levels!$D30,'Step 1'!$A$2:$K$2,0)+20,FALSE)</f>
        <v>63.0783327615068</v>
      </c>
      <c r="M30">
        <v>27</v>
      </c>
      <c r="N30" s="6" t="s">
        <v>91</v>
      </c>
    </row>
    <row r="31" spans="1:14" x14ac:dyDescent="0.45">
      <c r="A31">
        <f t="shared" si="2"/>
        <v>4</v>
      </c>
      <c r="B31">
        <f t="shared" si="3"/>
        <v>2017</v>
      </c>
      <c r="C31" t="str">
        <f t="shared" si="0"/>
        <v>Australia</v>
      </c>
      <c r="D31">
        <f t="shared" si="1"/>
        <v>2017</v>
      </c>
      <c r="E31">
        <f>VLOOKUP($C31,'Step 1'!$A$3:$K$74,MATCH(Levels!$D31,'Step 1'!$A$2:$K$2,0),FALSE)</f>
        <v>20.399999999999999</v>
      </c>
      <c r="F31">
        <f>VLOOKUP($C31,'Step 1'!$A$3:$U$74,MATCH(Levels!$D31,'Step 1'!$A$2:$K$2,0)+10,FALSE)</f>
        <v>1.4</v>
      </c>
      <c r="G31">
        <f>VLOOKUP($C31,'Step 1'!$A$3:$AE$74,MATCH(Levels!$D31,'Step 1'!$A$2:$K$2,0)+20,FALSE)</f>
        <v>63.678358807267003</v>
      </c>
      <c r="M31">
        <v>28</v>
      </c>
      <c r="N31" s="6" t="s">
        <v>97</v>
      </c>
    </row>
    <row r="32" spans="1:14" x14ac:dyDescent="0.45">
      <c r="A32">
        <f t="shared" si="2"/>
        <v>4</v>
      </c>
      <c r="B32">
        <f t="shared" si="3"/>
        <v>2018</v>
      </c>
      <c r="C32" t="str">
        <f t="shared" si="0"/>
        <v>Australia</v>
      </c>
      <c r="D32">
        <f t="shared" si="1"/>
        <v>2018</v>
      </c>
      <c r="E32">
        <f>VLOOKUP($C32,'Step 1'!$A$3:$K$74,MATCH(Levels!$D32,'Step 1'!$A$2:$K$2,0),FALSE)</f>
        <v>20.100000000000001</v>
      </c>
      <c r="F32">
        <f>VLOOKUP($C32,'Step 1'!$A$3:$U$74,MATCH(Levels!$D32,'Step 1'!$A$2:$K$2,0)+10,FALSE)</f>
        <v>1.8</v>
      </c>
      <c r="G32">
        <f>VLOOKUP($C32,'Step 1'!$A$3:$AE$74,MATCH(Levels!$D32,'Step 1'!$A$2:$K$2,0)+20,FALSE)</f>
        <v>63.3031704752457</v>
      </c>
      <c r="M32">
        <v>29</v>
      </c>
      <c r="N32" s="9" t="s">
        <v>126</v>
      </c>
    </row>
    <row r="33" spans="1:14" x14ac:dyDescent="0.45">
      <c r="A33">
        <f t="shared" si="2"/>
        <v>4</v>
      </c>
      <c r="B33">
        <f t="shared" si="3"/>
        <v>2019</v>
      </c>
      <c r="C33" t="str">
        <f t="shared" si="0"/>
        <v>Australia</v>
      </c>
      <c r="D33">
        <f t="shared" si="1"/>
        <v>2019</v>
      </c>
      <c r="E33">
        <f>VLOOKUP($C33,'Step 1'!$A$3:$K$74,MATCH(Levels!$D33,'Step 1'!$A$2:$K$2,0),FALSE)</f>
        <v>21.7</v>
      </c>
      <c r="F33">
        <f>VLOOKUP($C33,'Step 1'!$A$3:$U$74,MATCH(Levels!$D33,'Step 1'!$A$2:$K$2,0)+10,FALSE)</f>
        <v>1.7</v>
      </c>
      <c r="G33">
        <f>VLOOKUP($C33,'Step 1'!$A$3:$AE$74,MATCH(Levels!$D33,'Step 1'!$A$2:$K$2,0)+20,FALSE)</f>
        <v>63.7525196187961</v>
      </c>
      <c r="M33">
        <v>30</v>
      </c>
      <c r="N33" s="6" t="s">
        <v>83</v>
      </c>
    </row>
    <row r="34" spans="1:14" x14ac:dyDescent="0.45">
      <c r="A34">
        <f t="shared" si="2"/>
        <v>4</v>
      </c>
      <c r="B34">
        <f t="shared" si="3"/>
        <v>2020</v>
      </c>
      <c r="C34" t="str">
        <f t="shared" si="0"/>
        <v>Australia</v>
      </c>
      <c r="D34">
        <f t="shared" si="1"/>
        <v>2020</v>
      </c>
      <c r="E34">
        <f>VLOOKUP($C34,'Step 1'!$A$3:$K$74,MATCH(Levels!$D34,'Step 1'!$A$2:$K$2,0),FALSE)</f>
        <v>22.4</v>
      </c>
      <c r="F34">
        <f>VLOOKUP($C34,'Step 1'!$A$3:$U$74,MATCH(Levels!$D34,'Step 1'!$A$2:$K$2,0)+10,FALSE)</f>
        <v>1.8</v>
      </c>
      <c r="G34">
        <f>VLOOKUP($C34,'Step 1'!$A$3:$AE$74,MATCH(Levels!$D34,'Step 1'!$A$2:$K$2,0)+20,FALSE)</f>
        <v>65.663177867398502</v>
      </c>
      <c r="M34">
        <v>31</v>
      </c>
      <c r="N34" s="6" t="s">
        <v>27</v>
      </c>
    </row>
    <row r="35" spans="1:14" x14ac:dyDescent="0.45">
      <c r="A35">
        <f t="shared" si="2"/>
        <v>4</v>
      </c>
      <c r="B35">
        <f t="shared" si="3"/>
        <v>2021</v>
      </c>
      <c r="C35" t="str">
        <f t="shared" si="0"/>
        <v>Australia</v>
      </c>
      <c r="D35">
        <f t="shared" si="1"/>
        <v>2021</v>
      </c>
      <c r="E35">
        <f>VLOOKUP($C35,'Step 1'!$A$3:$K$74,MATCH(Levels!$D35,'Step 1'!$A$2:$K$2,0),FALSE)</f>
        <v>23.3</v>
      </c>
      <c r="F35">
        <f>VLOOKUP($C35,'Step 1'!$A$3:$U$74,MATCH(Levels!$D35,'Step 1'!$A$2:$K$2,0)+10,FALSE)</f>
        <v>1.9</v>
      </c>
      <c r="G35">
        <f>VLOOKUP($C35,'Step 1'!$A$3:$AE$74,MATCH(Levels!$D35,'Step 1'!$A$2:$K$2,0)+20,FALSE)</f>
        <v>65.842872389754504</v>
      </c>
      <c r="M35">
        <v>32</v>
      </c>
      <c r="N35" s="9" t="s">
        <v>94</v>
      </c>
    </row>
    <row r="36" spans="1:14" x14ac:dyDescent="0.45">
      <c r="A36">
        <f t="shared" si="2"/>
        <v>4</v>
      </c>
      <c r="B36">
        <f t="shared" si="3"/>
        <v>2022</v>
      </c>
      <c r="C36" t="str">
        <f t="shared" si="0"/>
        <v>Australia</v>
      </c>
      <c r="D36">
        <f t="shared" si="1"/>
        <v>2022</v>
      </c>
      <c r="E36">
        <f>VLOOKUP($C36,'Step 1'!$A$3:$K$74,MATCH(Levels!$D36,'Step 1'!$A$2:$K$2,0),FALSE)</f>
        <v>24.4</v>
      </c>
      <c r="F36">
        <f>VLOOKUP($C36,'Step 1'!$A$3:$U$74,MATCH(Levels!$D36,'Step 1'!$A$2:$K$2,0)+10,FALSE)</f>
        <v>2</v>
      </c>
      <c r="G36">
        <f>VLOOKUP($C36,'Step 1'!$A$3:$AE$74,MATCH(Levels!$D36,'Step 1'!$A$2:$K$2,0)+20,FALSE)</f>
        <v>65.115148958953696</v>
      </c>
      <c r="M36">
        <v>33</v>
      </c>
      <c r="N36" s="9" t="s">
        <v>78</v>
      </c>
    </row>
    <row r="37" spans="1:14" x14ac:dyDescent="0.45">
      <c r="A37">
        <f t="shared" si="2"/>
        <v>4</v>
      </c>
      <c r="B37">
        <f t="shared" si="3"/>
        <v>2023</v>
      </c>
      <c r="C37" t="str">
        <f t="shared" si="0"/>
        <v>Australia</v>
      </c>
      <c r="D37">
        <f t="shared" si="1"/>
        <v>2023</v>
      </c>
      <c r="E37">
        <f>VLOOKUP($C37,'Step 1'!$A$3:$K$74,MATCH(Levels!$D37,'Step 1'!$A$2:$K$2,0),FALSE)</f>
        <v>21.8</v>
      </c>
      <c r="F37">
        <f>VLOOKUP($C37,'Step 1'!$A$3:$U$74,MATCH(Levels!$D37,'Step 1'!$A$2:$K$2,0)+10,FALSE)</f>
        <v>1.8</v>
      </c>
      <c r="G37">
        <f>VLOOKUP($C37,'Step 1'!$A$3:$AE$74,MATCH(Levels!$D37,'Step 1'!$A$2:$K$2,0)+20,FALSE)</f>
        <v>65.770312130607493</v>
      </c>
      <c r="M37">
        <v>34</v>
      </c>
      <c r="N37" s="9" t="s">
        <v>72</v>
      </c>
    </row>
    <row r="38" spans="1:14" x14ac:dyDescent="0.45">
      <c r="A38">
        <f t="shared" si="2"/>
        <v>5</v>
      </c>
      <c r="B38">
        <f t="shared" si="3"/>
        <v>2015</v>
      </c>
      <c r="C38" t="str">
        <f t="shared" si="0"/>
        <v>Austria</v>
      </c>
      <c r="D38">
        <f t="shared" si="1"/>
        <v>2015</v>
      </c>
      <c r="E38">
        <f>VLOOKUP($C38,'Step 1'!$A$3:$K$74,MATCH(Levels!$D38,'Step 1'!$A$2:$K$2,0),FALSE)</f>
        <v>28.7</v>
      </c>
      <c r="F38">
        <f>VLOOKUP($C38,'Step 1'!$A$3:$U$74,MATCH(Levels!$D38,'Step 1'!$A$2:$K$2,0)+10,FALSE)</f>
        <v>1.6</v>
      </c>
      <c r="G38">
        <f>VLOOKUP($C38,'Step 1'!$A$3:$AE$74,MATCH(Levels!$D38,'Step 1'!$A$2:$K$2,0)+20,FALSE)</f>
        <v>19.4704036348081</v>
      </c>
      <c r="M38">
        <v>35</v>
      </c>
      <c r="N38" s="9" t="s">
        <v>100</v>
      </c>
    </row>
    <row r="39" spans="1:14" x14ac:dyDescent="0.45">
      <c r="A39">
        <f t="shared" si="2"/>
        <v>5</v>
      </c>
      <c r="B39">
        <f t="shared" si="3"/>
        <v>2016</v>
      </c>
      <c r="C39" t="str">
        <f t="shared" si="0"/>
        <v>Austria</v>
      </c>
      <c r="D39">
        <f t="shared" si="1"/>
        <v>2016</v>
      </c>
      <c r="E39">
        <f>VLOOKUP($C39,'Step 1'!$A$3:$K$74,MATCH(Levels!$D39,'Step 1'!$A$2:$K$2,0),FALSE)</f>
        <v>27.5</v>
      </c>
      <c r="F39">
        <f>VLOOKUP($C39,'Step 1'!$A$3:$U$74,MATCH(Levels!$D39,'Step 1'!$A$2:$K$2,0)+10,FALSE)</f>
        <v>1.7</v>
      </c>
      <c r="G39">
        <f>VLOOKUP($C39,'Step 1'!$A$3:$AE$74,MATCH(Levels!$D39,'Step 1'!$A$2:$K$2,0)+20,FALSE)</f>
        <v>20.637054053783402</v>
      </c>
      <c r="M39">
        <v>36</v>
      </c>
      <c r="N39" s="9" t="s">
        <v>62</v>
      </c>
    </row>
    <row r="40" spans="1:14" x14ac:dyDescent="0.45">
      <c r="A40">
        <f t="shared" si="2"/>
        <v>5</v>
      </c>
      <c r="B40">
        <f t="shared" si="3"/>
        <v>2017</v>
      </c>
      <c r="C40" t="str">
        <f t="shared" si="0"/>
        <v>Austria</v>
      </c>
      <c r="D40">
        <f t="shared" si="1"/>
        <v>2017</v>
      </c>
      <c r="E40">
        <f>VLOOKUP($C40,'Step 1'!$A$3:$K$74,MATCH(Levels!$D40,'Step 1'!$A$2:$K$2,0),FALSE)</f>
        <v>27.5</v>
      </c>
      <c r="F40">
        <f>VLOOKUP($C40,'Step 1'!$A$3:$U$74,MATCH(Levels!$D40,'Step 1'!$A$2:$K$2,0)+10,FALSE)</f>
        <v>1.7</v>
      </c>
      <c r="G40">
        <f>VLOOKUP($C40,'Step 1'!$A$3:$AE$74,MATCH(Levels!$D40,'Step 1'!$A$2:$K$2,0)+20,FALSE)</f>
        <v>20.4497459827369</v>
      </c>
      <c r="M40">
        <v>37</v>
      </c>
      <c r="N40" s="9" t="s">
        <v>76</v>
      </c>
    </row>
    <row r="41" spans="1:14" x14ac:dyDescent="0.45">
      <c r="A41">
        <f t="shared" si="2"/>
        <v>5</v>
      </c>
      <c r="B41">
        <f t="shared" si="3"/>
        <v>2018</v>
      </c>
      <c r="C41" t="str">
        <f t="shared" si="0"/>
        <v>Austria</v>
      </c>
      <c r="D41">
        <f t="shared" si="1"/>
        <v>2018</v>
      </c>
      <c r="E41">
        <f>VLOOKUP($C41,'Step 1'!$A$3:$K$74,MATCH(Levels!$D41,'Step 1'!$A$2:$K$2,0),FALSE)</f>
        <v>27.8</v>
      </c>
      <c r="F41">
        <f>VLOOKUP($C41,'Step 1'!$A$3:$U$74,MATCH(Levels!$D41,'Step 1'!$A$2:$K$2,0)+10,FALSE)</f>
        <v>1.7</v>
      </c>
      <c r="G41">
        <f>VLOOKUP($C41,'Step 1'!$A$3:$AE$74,MATCH(Levels!$D41,'Step 1'!$A$2:$K$2,0)+20,FALSE)</f>
        <v>17.176545904627002</v>
      </c>
      <c r="M41">
        <v>38</v>
      </c>
      <c r="N41" s="9" t="s">
        <v>58</v>
      </c>
    </row>
    <row r="42" spans="1:14" x14ac:dyDescent="0.45">
      <c r="A42">
        <f t="shared" si="2"/>
        <v>5</v>
      </c>
      <c r="B42">
        <f t="shared" si="3"/>
        <v>2019</v>
      </c>
      <c r="C42" t="str">
        <f t="shared" si="0"/>
        <v>Austria</v>
      </c>
      <c r="D42">
        <f t="shared" si="1"/>
        <v>2019</v>
      </c>
      <c r="E42">
        <f>VLOOKUP($C42,'Step 1'!$A$3:$K$74,MATCH(Levels!$D42,'Step 1'!$A$2:$K$2,0),FALSE)</f>
        <v>29.1</v>
      </c>
      <c r="F42">
        <f>VLOOKUP($C42,'Step 1'!$A$3:$U$74,MATCH(Levels!$D42,'Step 1'!$A$2:$K$2,0)+10,FALSE)</f>
        <v>1.6</v>
      </c>
      <c r="G42">
        <f>VLOOKUP($C42,'Step 1'!$A$3:$AE$74,MATCH(Levels!$D42,'Step 1'!$A$2:$K$2,0)+20,FALSE)</f>
        <v>17.176617461073999</v>
      </c>
      <c r="M42">
        <v>39</v>
      </c>
      <c r="N42" s="9" t="s">
        <v>86</v>
      </c>
    </row>
    <row r="43" spans="1:14" x14ac:dyDescent="0.45">
      <c r="A43">
        <f t="shared" si="2"/>
        <v>5</v>
      </c>
      <c r="B43">
        <f t="shared" si="3"/>
        <v>2020</v>
      </c>
      <c r="C43" t="str">
        <f t="shared" si="0"/>
        <v>Austria</v>
      </c>
      <c r="D43">
        <f t="shared" si="1"/>
        <v>2020</v>
      </c>
      <c r="E43">
        <f>VLOOKUP($C43,'Step 1'!$A$3:$K$74,MATCH(Levels!$D43,'Step 1'!$A$2:$K$2,0),FALSE)</f>
        <v>30.5</v>
      </c>
      <c r="F43">
        <f>VLOOKUP($C43,'Step 1'!$A$3:$U$74,MATCH(Levels!$D43,'Step 1'!$A$2:$K$2,0)+10,FALSE)</f>
        <v>1.5</v>
      </c>
      <c r="G43">
        <f>VLOOKUP($C43,'Step 1'!$A$3:$AE$74,MATCH(Levels!$D43,'Step 1'!$A$2:$K$2,0)+20,FALSE)</f>
        <v>19.330656327643901</v>
      </c>
      <c r="M43">
        <v>40</v>
      </c>
      <c r="N43" s="6" t="s">
        <v>87</v>
      </c>
    </row>
    <row r="44" spans="1:14" x14ac:dyDescent="0.45">
      <c r="A44">
        <f t="shared" si="2"/>
        <v>5</v>
      </c>
      <c r="B44">
        <f t="shared" si="3"/>
        <v>2021</v>
      </c>
      <c r="C44" t="str">
        <f t="shared" si="0"/>
        <v>Austria</v>
      </c>
      <c r="D44">
        <f t="shared" si="1"/>
        <v>2021</v>
      </c>
      <c r="E44">
        <f>VLOOKUP($C44,'Step 1'!$A$3:$K$74,MATCH(Levels!$D44,'Step 1'!$A$2:$K$2,0),FALSE)</f>
        <v>31.7</v>
      </c>
      <c r="F44">
        <f>VLOOKUP($C44,'Step 1'!$A$3:$U$74,MATCH(Levels!$D44,'Step 1'!$A$2:$K$2,0)+10,FALSE)</f>
        <v>1.6</v>
      </c>
      <c r="G44">
        <f>VLOOKUP($C44,'Step 1'!$A$3:$AE$74,MATCH(Levels!$D44,'Step 1'!$A$2:$K$2,0)+20,FALSE)</f>
        <v>18.943519538284299</v>
      </c>
      <c r="M44">
        <v>41</v>
      </c>
      <c r="N44" s="6" t="s">
        <v>93</v>
      </c>
    </row>
    <row r="45" spans="1:14" x14ac:dyDescent="0.45">
      <c r="A45">
        <f t="shared" si="2"/>
        <v>5</v>
      </c>
      <c r="B45">
        <f t="shared" si="3"/>
        <v>2022</v>
      </c>
      <c r="C45" t="str">
        <f t="shared" si="0"/>
        <v>Austria</v>
      </c>
      <c r="D45">
        <f t="shared" si="1"/>
        <v>2022</v>
      </c>
      <c r="E45">
        <f>VLOOKUP($C45,'Step 1'!$A$3:$K$74,MATCH(Levels!$D45,'Step 1'!$A$2:$K$2,0),FALSE)</f>
        <v>31.7</v>
      </c>
      <c r="F45">
        <f>VLOOKUP($C45,'Step 1'!$A$3:$U$74,MATCH(Levels!$D45,'Step 1'!$A$2:$K$2,0)+10,FALSE)</f>
        <v>1.5</v>
      </c>
      <c r="G45">
        <f>VLOOKUP($C45,'Step 1'!$A$3:$AE$74,MATCH(Levels!$D45,'Step 1'!$A$2:$K$2,0)+20,FALSE)</f>
        <v>19.3798289033599</v>
      </c>
      <c r="M45">
        <v>42</v>
      </c>
      <c r="N45" s="9" t="s">
        <v>24</v>
      </c>
    </row>
    <row r="46" spans="1:14" x14ac:dyDescent="0.45">
      <c r="A46">
        <f t="shared" si="2"/>
        <v>5</v>
      </c>
      <c r="B46">
        <f t="shared" si="3"/>
        <v>2023</v>
      </c>
      <c r="C46" t="str">
        <f t="shared" si="0"/>
        <v>Austria</v>
      </c>
      <c r="D46">
        <f t="shared" si="1"/>
        <v>2023</v>
      </c>
      <c r="E46">
        <f>VLOOKUP($C46,'Step 1'!$A$3:$K$74,MATCH(Levels!$D46,'Step 1'!$A$2:$K$2,0),FALSE)</f>
        <v>34</v>
      </c>
      <c r="F46">
        <f>VLOOKUP($C46,'Step 1'!$A$3:$U$74,MATCH(Levels!$D46,'Step 1'!$A$2:$K$2,0)+10,FALSE)</f>
        <v>1.6</v>
      </c>
      <c r="G46">
        <f>VLOOKUP($C46,'Step 1'!$A$3:$AE$74,MATCH(Levels!$D46,'Step 1'!$A$2:$K$2,0)+20,FALSE)</f>
        <v>19.756284565827599</v>
      </c>
      <c r="M46">
        <v>43</v>
      </c>
      <c r="N46" s="6" t="s">
        <v>119</v>
      </c>
    </row>
    <row r="47" spans="1:14" x14ac:dyDescent="0.45">
      <c r="A47">
        <f t="shared" si="2"/>
        <v>6</v>
      </c>
      <c r="B47">
        <f t="shared" si="3"/>
        <v>2015</v>
      </c>
      <c r="C47" t="str">
        <f t="shared" si="0"/>
        <v>Azerbaijan</v>
      </c>
      <c r="D47">
        <f t="shared" si="1"/>
        <v>2015</v>
      </c>
      <c r="E47">
        <f>VLOOKUP($C47,'Step 1'!$A$3:$K$74,MATCH(Levels!$D47,'Step 1'!$A$2:$K$2,0),FALSE)</f>
        <v>16.3</v>
      </c>
      <c r="F47">
        <f>VLOOKUP($C47,'Step 1'!$A$3:$U$74,MATCH(Levels!$D47,'Step 1'!$A$2:$K$2,0)+10,FALSE)</f>
        <v>0.5</v>
      </c>
      <c r="G47">
        <f>VLOOKUP($C47,'Step 1'!$A$3:$AE$74,MATCH(Levels!$D47,'Step 1'!$A$2:$K$2,0)+20,FALSE)</f>
        <v>0</v>
      </c>
      <c r="M47">
        <v>44</v>
      </c>
      <c r="N47" s="9" t="s">
        <v>42</v>
      </c>
    </row>
    <row r="48" spans="1:14" x14ac:dyDescent="0.45">
      <c r="A48">
        <f t="shared" si="2"/>
        <v>6</v>
      </c>
      <c r="B48">
        <f t="shared" si="3"/>
        <v>2016</v>
      </c>
      <c r="C48" t="str">
        <f t="shared" si="0"/>
        <v>Azerbaijan</v>
      </c>
      <c r="D48">
        <f t="shared" si="1"/>
        <v>2016</v>
      </c>
      <c r="E48">
        <f>VLOOKUP($C48,'Step 1'!$A$3:$K$74,MATCH(Levels!$D48,'Step 1'!$A$2:$K$2,0),FALSE)</f>
        <v>17.8</v>
      </c>
      <c r="F48">
        <f>VLOOKUP($C48,'Step 1'!$A$3:$U$74,MATCH(Levels!$D48,'Step 1'!$A$2:$K$2,0)+10,FALSE)</f>
        <v>0.5</v>
      </c>
      <c r="G48">
        <f>VLOOKUP($C48,'Step 1'!$A$3:$AE$74,MATCH(Levels!$D48,'Step 1'!$A$2:$K$2,0)+20,FALSE)</f>
        <v>0</v>
      </c>
      <c r="M48">
        <v>45</v>
      </c>
      <c r="N48" s="6" t="s">
        <v>47</v>
      </c>
    </row>
    <row r="49" spans="1:14" x14ac:dyDescent="0.45">
      <c r="A49">
        <f t="shared" si="2"/>
        <v>6</v>
      </c>
      <c r="B49">
        <f t="shared" si="3"/>
        <v>2017</v>
      </c>
      <c r="C49" t="str">
        <f t="shared" si="0"/>
        <v>Azerbaijan</v>
      </c>
      <c r="D49">
        <f t="shared" si="1"/>
        <v>2017</v>
      </c>
      <c r="E49">
        <f>VLOOKUP($C49,'Step 1'!$A$3:$K$74,MATCH(Levels!$D49,'Step 1'!$A$2:$K$2,0),FALSE)</f>
        <v>18.3</v>
      </c>
      <c r="F49">
        <f>VLOOKUP($C49,'Step 1'!$A$3:$U$74,MATCH(Levels!$D49,'Step 1'!$A$2:$K$2,0)+10,FALSE)</f>
        <v>0.4</v>
      </c>
      <c r="G49">
        <f>VLOOKUP($C49,'Step 1'!$A$3:$AE$74,MATCH(Levels!$D49,'Step 1'!$A$2:$K$2,0)+20,FALSE)</f>
        <v>0</v>
      </c>
      <c r="M49">
        <v>46</v>
      </c>
      <c r="N49" s="9" t="s">
        <v>40</v>
      </c>
    </row>
    <row r="50" spans="1:14" x14ac:dyDescent="0.45">
      <c r="A50">
        <f t="shared" si="2"/>
        <v>6</v>
      </c>
      <c r="B50">
        <f t="shared" si="3"/>
        <v>2018</v>
      </c>
      <c r="C50" t="str">
        <f t="shared" si="0"/>
        <v>Azerbaijan</v>
      </c>
      <c r="D50">
        <f t="shared" si="1"/>
        <v>2018</v>
      </c>
      <c r="E50">
        <f>VLOOKUP($C50,'Step 1'!$A$3:$K$74,MATCH(Levels!$D50,'Step 1'!$A$2:$K$2,0),FALSE)</f>
        <v>18.7</v>
      </c>
      <c r="F50">
        <f>VLOOKUP($C50,'Step 1'!$A$3:$U$74,MATCH(Levels!$D50,'Step 1'!$A$2:$K$2,0)+10,FALSE)</f>
        <v>0.4</v>
      </c>
      <c r="G50">
        <f>VLOOKUP($C50,'Step 1'!$A$3:$AE$74,MATCH(Levels!$D50,'Step 1'!$A$2:$K$2,0)+20,FALSE)</f>
        <v>0</v>
      </c>
      <c r="M50">
        <v>47</v>
      </c>
      <c r="N50" s="6" t="s">
        <v>121</v>
      </c>
    </row>
    <row r="51" spans="1:14" ht="25.5" x14ac:dyDescent="0.45">
      <c r="A51">
        <f t="shared" si="2"/>
        <v>6</v>
      </c>
      <c r="B51">
        <f t="shared" si="3"/>
        <v>2019</v>
      </c>
      <c r="C51" t="str">
        <f t="shared" si="0"/>
        <v>Azerbaijan</v>
      </c>
      <c r="D51">
        <f t="shared" si="1"/>
        <v>2019</v>
      </c>
      <c r="E51">
        <f>VLOOKUP($C51,'Step 1'!$A$3:$K$74,MATCH(Levels!$D51,'Step 1'!$A$2:$K$2,0),FALSE)</f>
        <v>19.899999999999999</v>
      </c>
      <c r="F51">
        <f>VLOOKUP($C51,'Step 1'!$A$3:$U$74,MATCH(Levels!$D51,'Step 1'!$A$2:$K$2,0)+10,FALSE)</f>
        <v>0.6</v>
      </c>
      <c r="G51">
        <f>VLOOKUP($C51,'Step 1'!$A$3:$AE$74,MATCH(Levels!$D51,'Step 1'!$A$2:$K$2,0)+20,FALSE)</f>
        <v>0</v>
      </c>
      <c r="M51">
        <v>48</v>
      </c>
      <c r="N51" s="9" t="s">
        <v>46</v>
      </c>
    </row>
    <row r="52" spans="1:14" x14ac:dyDescent="0.45">
      <c r="A52">
        <f t="shared" si="2"/>
        <v>6</v>
      </c>
      <c r="B52">
        <f t="shared" si="3"/>
        <v>2020</v>
      </c>
      <c r="C52" t="str">
        <f t="shared" si="0"/>
        <v>Azerbaijan</v>
      </c>
      <c r="D52">
        <f t="shared" si="1"/>
        <v>2020</v>
      </c>
      <c r="E52">
        <f>VLOOKUP($C52,'Step 1'!$A$3:$K$74,MATCH(Levels!$D52,'Step 1'!$A$2:$K$2,0),FALSE)</f>
        <v>19</v>
      </c>
      <c r="F52">
        <f>VLOOKUP($C52,'Step 1'!$A$3:$U$74,MATCH(Levels!$D52,'Step 1'!$A$2:$K$2,0)+10,FALSE)</f>
        <v>0.6</v>
      </c>
      <c r="G52">
        <f>VLOOKUP($C52,'Step 1'!$A$3:$AE$74,MATCH(Levels!$D52,'Step 1'!$A$2:$K$2,0)+20,FALSE)</f>
        <v>0</v>
      </c>
      <c r="M52">
        <v>49</v>
      </c>
      <c r="N52" s="6" t="s">
        <v>105</v>
      </c>
    </row>
    <row r="53" spans="1:14" x14ac:dyDescent="0.45">
      <c r="A53">
        <f t="shared" si="2"/>
        <v>6</v>
      </c>
      <c r="B53">
        <f t="shared" si="3"/>
        <v>2021</v>
      </c>
      <c r="C53" t="str">
        <f t="shared" si="0"/>
        <v>Azerbaijan</v>
      </c>
      <c r="D53">
        <f t="shared" si="1"/>
        <v>2021</v>
      </c>
      <c r="E53">
        <f>VLOOKUP($C53,'Step 1'!$A$3:$K$74,MATCH(Levels!$D53,'Step 1'!$A$2:$K$2,0),FALSE)</f>
        <v>20.7</v>
      </c>
      <c r="F53">
        <f>VLOOKUP($C53,'Step 1'!$A$3:$U$74,MATCH(Levels!$D53,'Step 1'!$A$2:$K$2,0)+10,FALSE)</f>
        <v>0.6</v>
      </c>
      <c r="G53">
        <f>VLOOKUP($C53,'Step 1'!$A$3:$AE$74,MATCH(Levels!$D53,'Step 1'!$A$2:$K$2,0)+20,FALSE)</f>
        <v>0</v>
      </c>
      <c r="M53">
        <v>50</v>
      </c>
      <c r="N53" s="6" t="s">
        <v>45</v>
      </c>
    </row>
    <row r="54" spans="1:14" x14ac:dyDescent="0.45">
      <c r="A54">
        <f t="shared" si="2"/>
        <v>6</v>
      </c>
      <c r="B54">
        <f t="shared" si="3"/>
        <v>2022</v>
      </c>
      <c r="C54" t="str">
        <f t="shared" si="0"/>
        <v>Azerbaijan</v>
      </c>
      <c r="D54">
        <f t="shared" si="1"/>
        <v>2022</v>
      </c>
      <c r="E54">
        <f>VLOOKUP($C54,'Step 1'!$A$3:$K$74,MATCH(Levels!$D54,'Step 1'!$A$2:$K$2,0),FALSE)</f>
        <v>23.5</v>
      </c>
      <c r="F54">
        <f>VLOOKUP($C54,'Step 1'!$A$3:$U$74,MATCH(Levels!$D54,'Step 1'!$A$2:$K$2,0)+10,FALSE)</f>
        <v>0.5</v>
      </c>
      <c r="G54">
        <f>VLOOKUP($C54,'Step 1'!$A$3:$AE$74,MATCH(Levels!$D54,'Step 1'!$A$2:$K$2,0)+20,FALSE)</f>
        <v>10.2563712517094</v>
      </c>
      <c r="M54">
        <v>51</v>
      </c>
      <c r="N54" s="9" t="s">
        <v>32</v>
      </c>
    </row>
    <row r="55" spans="1:14" x14ac:dyDescent="0.45">
      <c r="A55">
        <f t="shared" si="2"/>
        <v>6</v>
      </c>
      <c r="B55">
        <f t="shared" si="3"/>
        <v>2023</v>
      </c>
      <c r="C55" t="str">
        <f t="shared" si="0"/>
        <v>Azerbaijan</v>
      </c>
      <c r="D55">
        <f t="shared" si="1"/>
        <v>2023</v>
      </c>
      <c r="E55">
        <f>VLOOKUP($C55,'Step 1'!$A$3:$K$74,MATCH(Levels!$D55,'Step 1'!$A$2:$K$2,0),FALSE)</f>
        <v>21.1</v>
      </c>
      <c r="F55">
        <f>VLOOKUP($C55,'Step 1'!$A$3:$U$74,MATCH(Levels!$D55,'Step 1'!$A$2:$K$2,0)+10,FALSE)</f>
        <v>0.6</v>
      </c>
      <c r="G55">
        <f>VLOOKUP($C55,'Step 1'!$A$3:$AE$74,MATCH(Levels!$D55,'Step 1'!$A$2:$K$2,0)+20,FALSE)</f>
        <v>11.2288915748001</v>
      </c>
      <c r="M55">
        <v>52</v>
      </c>
      <c r="N55" s="6" t="s">
        <v>75</v>
      </c>
    </row>
    <row r="56" spans="1:14" x14ac:dyDescent="0.45">
      <c r="A56">
        <f t="shared" si="2"/>
        <v>7</v>
      </c>
      <c r="B56">
        <f t="shared" si="3"/>
        <v>2015</v>
      </c>
      <c r="C56" t="str">
        <f t="shared" si="0"/>
        <v>Bangladesh</v>
      </c>
      <c r="D56">
        <f t="shared" si="1"/>
        <v>2015</v>
      </c>
      <c r="E56">
        <f>VLOOKUP($C56,'Step 1'!$A$3:$K$74,MATCH(Levels!$D56,'Step 1'!$A$2:$K$2,0),FALSE)</f>
        <v>30.3</v>
      </c>
      <c r="F56">
        <f>VLOOKUP($C56,'Step 1'!$A$3:$U$74,MATCH(Levels!$D56,'Step 1'!$A$2:$K$2,0)+10,FALSE)</f>
        <v>0.6</v>
      </c>
      <c r="G56">
        <f>VLOOKUP($C56,'Step 1'!$A$3:$AE$74,MATCH(Levels!$D56,'Step 1'!$A$2:$K$2,0)+20,FALSE)</f>
        <v>2.6020602643140598</v>
      </c>
      <c r="M56">
        <v>53</v>
      </c>
      <c r="N56" s="6" t="s">
        <v>99</v>
      </c>
    </row>
    <row r="57" spans="1:14" x14ac:dyDescent="0.45">
      <c r="A57">
        <f t="shared" si="2"/>
        <v>7</v>
      </c>
      <c r="B57">
        <f t="shared" si="3"/>
        <v>2016</v>
      </c>
      <c r="C57" t="str">
        <f t="shared" si="0"/>
        <v>Bangladesh</v>
      </c>
      <c r="D57">
        <f t="shared" si="1"/>
        <v>2016</v>
      </c>
      <c r="E57">
        <f>VLOOKUP($C57,'Step 1'!$A$3:$K$74,MATCH(Levels!$D57,'Step 1'!$A$2:$K$2,0),FALSE)</f>
        <v>24.1</v>
      </c>
      <c r="F57">
        <f>VLOOKUP($C57,'Step 1'!$A$3:$U$74,MATCH(Levels!$D57,'Step 1'!$A$2:$K$2,0)+10,FALSE)</f>
        <v>0.7</v>
      </c>
      <c r="G57">
        <f>VLOOKUP($C57,'Step 1'!$A$3:$AE$74,MATCH(Levels!$D57,'Step 1'!$A$2:$K$2,0)+20,FALSE)</f>
        <v>2.7762357712810499</v>
      </c>
      <c r="M57">
        <v>54</v>
      </c>
      <c r="N57" s="6" t="s">
        <v>71</v>
      </c>
    </row>
    <row r="58" spans="1:14" x14ac:dyDescent="0.45">
      <c r="A58">
        <f t="shared" si="2"/>
        <v>7</v>
      </c>
      <c r="B58">
        <f t="shared" si="3"/>
        <v>2017</v>
      </c>
      <c r="C58" t="str">
        <f t="shared" si="0"/>
        <v>Bangladesh</v>
      </c>
      <c r="D58">
        <f t="shared" si="1"/>
        <v>2017</v>
      </c>
      <c r="E58">
        <f>VLOOKUP($C58,'Step 1'!$A$3:$K$74,MATCH(Levels!$D58,'Step 1'!$A$2:$K$2,0),FALSE)</f>
        <v>30.8</v>
      </c>
      <c r="F58">
        <f>VLOOKUP($C58,'Step 1'!$A$3:$U$74,MATCH(Levels!$D58,'Step 1'!$A$2:$K$2,0)+10,FALSE)</f>
        <v>0.6</v>
      </c>
      <c r="G58">
        <f>VLOOKUP($C58,'Step 1'!$A$3:$AE$74,MATCH(Levels!$D58,'Step 1'!$A$2:$K$2,0)+20,FALSE)</f>
        <v>2.7389330100823801</v>
      </c>
      <c r="M58">
        <v>55</v>
      </c>
      <c r="N58" s="9" t="s">
        <v>48</v>
      </c>
    </row>
    <row r="59" spans="1:14" x14ac:dyDescent="0.45">
      <c r="A59">
        <f t="shared" si="2"/>
        <v>7</v>
      </c>
      <c r="B59">
        <f t="shared" si="3"/>
        <v>2018</v>
      </c>
      <c r="C59" t="str">
        <f t="shared" si="0"/>
        <v>Bangladesh</v>
      </c>
      <c r="D59">
        <f t="shared" si="1"/>
        <v>2018</v>
      </c>
      <c r="E59">
        <f>VLOOKUP($C59,'Step 1'!$A$3:$K$74,MATCH(Levels!$D59,'Step 1'!$A$2:$K$2,0),FALSE)</f>
        <v>26.1</v>
      </c>
      <c r="F59">
        <f>VLOOKUP($C59,'Step 1'!$A$3:$U$74,MATCH(Levels!$D59,'Step 1'!$A$2:$K$2,0)+10,FALSE)</f>
        <v>0.6</v>
      </c>
      <c r="G59">
        <f>VLOOKUP($C59,'Step 1'!$A$3:$AE$74,MATCH(Levels!$D59,'Step 1'!$A$2:$K$2,0)+20,FALSE)</f>
        <v>2.54331444162607</v>
      </c>
      <c r="M59">
        <v>56</v>
      </c>
      <c r="N59" s="6" t="s">
        <v>133</v>
      </c>
    </row>
    <row r="60" spans="1:14" x14ac:dyDescent="0.45">
      <c r="A60">
        <f t="shared" si="2"/>
        <v>7</v>
      </c>
      <c r="B60">
        <f t="shared" si="3"/>
        <v>2019</v>
      </c>
      <c r="C60" t="str">
        <f t="shared" si="0"/>
        <v>Bangladesh</v>
      </c>
      <c r="D60">
        <f t="shared" si="1"/>
        <v>2019</v>
      </c>
      <c r="E60">
        <f>VLOOKUP($C60,'Step 1'!$A$3:$K$74,MATCH(Levels!$D60,'Step 1'!$A$2:$K$2,0),FALSE)</f>
        <v>30</v>
      </c>
      <c r="F60">
        <f>VLOOKUP($C60,'Step 1'!$A$3:$U$74,MATCH(Levels!$D60,'Step 1'!$A$2:$K$2,0)+10,FALSE)</f>
        <v>0.7</v>
      </c>
      <c r="G60">
        <f>VLOOKUP($C60,'Step 1'!$A$3:$AE$74,MATCH(Levels!$D60,'Step 1'!$A$2:$K$2,0)+20,FALSE)</f>
        <v>2.4437696038915502</v>
      </c>
      <c r="M60">
        <v>57</v>
      </c>
      <c r="N60" s="6" t="s">
        <v>85</v>
      </c>
    </row>
    <row r="61" spans="1:14" x14ac:dyDescent="0.45">
      <c r="A61">
        <f t="shared" si="2"/>
        <v>7</v>
      </c>
      <c r="B61">
        <f t="shared" si="3"/>
        <v>2020</v>
      </c>
      <c r="C61" t="str">
        <f t="shared" si="0"/>
        <v>Bangladesh</v>
      </c>
      <c r="D61">
        <f t="shared" si="1"/>
        <v>2020</v>
      </c>
      <c r="E61">
        <f>VLOOKUP($C61,'Step 1'!$A$3:$K$74,MATCH(Levels!$D61,'Step 1'!$A$2:$K$2,0),FALSE)</f>
        <v>34.4</v>
      </c>
      <c r="F61">
        <f>VLOOKUP($C61,'Step 1'!$A$3:$U$74,MATCH(Levels!$D61,'Step 1'!$A$2:$K$2,0)+10,FALSE)</f>
        <v>0.6</v>
      </c>
      <c r="G61">
        <f>VLOOKUP($C61,'Step 1'!$A$3:$AE$74,MATCH(Levels!$D61,'Step 1'!$A$2:$K$2,0)+20,FALSE)</f>
        <v>2.4886325938198199</v>
      </c>
      <c r="M61">
        <v>58</v>
      </c>
      <c r="N61" s="6" t="s">
        <v>73</v>
      </c>
    </row>
    <row r="62" spans="1:14" x14ac:dyDescent="0.45">
      <c r="A62">
        <f t="shared" si="2"/>
        <v>7</v>
      </c>
      <c r="B62">
        <f t="shared" si="3"/>
        <v>2021</v>
      </c>
      <c r="C62" t="str">
        <f t="shared" si="0"/>
        <v>Bangladesh</v>
      </c>
      <c r="D62">
        <f t="shared" si="1"/>
        <v>2021</v>
      </c>
      <c r="E62">
        <f>VLOOKUP($C62,'Step 1'!$A$3:$K$74,MATCH(Levels!$D62,'Step 1'!$A$2:$K$2,0),FALSE)</f>
        <v>30.7</v>
      </c>
      <c r="F62">
        <f>VLOOKUP($C62,'Step 1'!$A$3:$U$74,MATCH(Levels!$D62,'Step 1'!$A$2:$K$2,0)+10,FALSE)</f>
        <v>0.6</v>
      </c>
      <c r="G62">
        <f>VLOOKUP($C62,'Step 1'!$A$3:$AE$74,MATCH(Levels!$D62,'Step 1'!$A$2:$K$2,0)+20,FALSE)</f>
        <v>4.6629169227121396</v>
      </c>
      <c r="M62">
        <v>59</v>
      </c>
      <c r="N62" s="9" t="s">
        <v>132</v>
      </c>
    </row>
    <row r="63" spans="1:14" x14ac:dyDescent="0.45">
      <c r="A63">
        <f t="shared" si="2"/>
        <v>7</v>
      </c>
      <c r="B63">
        <f t="shared" si="3"/>
        <v>2022</v>
      </c>
      <c r="C63" t="str">
        <f t="shared" si="0"/>
        <v>Bangladesh</v>
      </c>
      <c r="D63">
        <f t="shared" si="1"/>
        <v>2022</v>
      </c>
      <c r="E63">
        <f>VLOOKUP($C63,'Step 1'!$A$3:$K$74,MATCH(Levels!$D63,'Step 1'!$A$2:$K$2,0),FALSE)</f>
        <v>32.6</v>
      </c>
      <c r="F63">
        <f>VLOOKUP($C63,'Step 1'!$A$3:$U$74,MATCH(Levels!$D63,'Step 1'!$A$2:$K$2,0)+10,FALSE)</f>
        <v>0.7</v>
      </c>
      <c r="G63">
        <f>VLOOKUP($C63,'Step 1'!$A$3:$AE$74,MATCH(Levels!$D63,'Step 1'!$A$2:$K$2,0)+20,FALSE)</f>
        <v>4.8653986719315698</v>
      </c>
      <c r="M63">
        <v>60</v>
      </c>
      <c r="N63" s="6" t="s">
        <v>53</v>
      </c>
    </row>
    <row r="64" spans="1:14" x14ac:dyDescent="0.45">
      <c r="A64">
        <f t="shared" si="2"/>
        <v>7</v>
      </c>
      <c r="B64">
        <f t="shared" si="3"/>
        <v>2023</v>
      </c>
      <c r="C64" t="str">
        <f t="shared" si="0"/>
        <v>Bangladesh</v>
      </c>
      <c r="D64">
        <f t="shared" si="1"/>
        <v>2023</v>
      </c>
      <c r="E64">
        <f>VLOOKUP($C64,'Step 1'!$A$3:$K$74,MATCH(Levels!$D64,'Step 1'!$A$2:$K$2,0),FALSE)</f>
        <v>31.3</v>
      </c>
      <c r="F64">
        <f>VLOOKUP($C64,'Step 1'!$A$3:$U$74,MATCH(Levels!$D64,'Step 1'!$A$2:$K$2,0)+10,FALSE)</f>
        <v>0.7</v>
      </c>
      <c r="G64">
        <f>VLOOKUP($C64,'Step 1'!$A$3:$AE$74,MATCH(Levels!$D64,'Step 1'!$A$2:$K$2,0)+20,FALSE)</f>
        <v>4.7783514615076301</v>
      </c>
      <c r="M64">
        <v>61</v>
      </c>
      <c r="N64" s="6" t="s">
        <v>89</v>
      </c>
    </row>
    <row r="65" spans="1:14" x14ac:dyDescent="0.45">
      <c r="A65">
        <f t="shared" si="2"/>
        <v>8</v>
      </c>
      <c r="B65">
        <f t="shared" si="3"/>
        <v>2015</v>
      </c>
      <c r="C65" t="str">
        <f t="shared" si="0"/>
        <v>Belarus</v>
      </c>
      <c r="D65">
        <f t="shared" si="1"/>
        <v>2015</v>
      </c>
      <c r="E65">
        <f>VLOOKUP($C65,'Step 1'!$A$3:$K$74,MATCH(Levels!$D65,'Step 1'!$A$2:$K$2,0),FALSE)</f>
        <v>19.5</v>
      </c>
      <c r="F65">
        <f>VLOOKUP($C65,'Step 1'!$A$3:$U$74,MATCH(Levels!$D65,'Step 1'!$A$2:$K$2,0)+10,FALSE)</f>
        <v>0.1</v>
      </c>
      <c r="G65">
        <f>VLOOKUP($C65,'Step 1'!$A$3:$AE$74,MATCH(Levels!$D65,'Step 1'!$A$2:$K$2,0)+20,FALSE)</f>
        <v>12.650123438040101</v>
      </c>
      <c r="M65">
        <v>62</v>
      </c>
      <c r="N65" s="6" t="s">
        <v>49</v>
      </c>
    </row>
    <row r="66" spans="1:14" x14ac:dyDescent="0.45">
      <c r="A66">
        <f t="shared" si="2"/>
        <v>8</v>
      </c>
      <c r="B66">
        <f t="shared" si="3"/>
        <v>2016</v>
      </c>
      <c r="C66" t="str">
        <f t="shared" si="0"/>
        <v>Belarus</v>
      </c>
      <c r="D66">
        <f t="shared" si="1"/>
        <v>2016</v>
      </c>
      <c r="E66">
        <f>VLOOKUP($C66,'Step 1'!$A$3:$K$74,MATCH(Levels!$D66,'Step 1'!$A$2:$K$2,0),FALSE)</f>
        <v>20.5</v>
      </c>
      <c r="F66">
        <f>VLOOKUP($C66,'Step 1'!$A$3:$U$74,MATCH(Levels!$D66,'Step 1'!$A$2:$K$2,0)+10,FALSE)</f>
        <v>0.1</v>
      </c>
      <c r="G66">
        <f>VLOOKUP($C66,'Step 1'!$A$3:$AE$74,MATCH(Levels!$D66,'Step 1'!$A$2:$K$2,0)+20,FALSE)</f>
        <v>13.2646136195936</v>
      </c>
      <c r="M66">
        <v>63</v>
      </c>
      <c r="N66" s="9" t="s">
        <v>90</v>
      </c>
    </row>
    <row r="67" spans="1:14" x14ac:dyDescent="0.45">
      <c r="A67">
        <f t="shared" si="2"/>
        <v>8</v>
      </c>
      <c r="B67">
        <f t="shared" si="3"/>
        <v>2017</v>
      </c>
      <c r="C67" t="str">
        <f t="shared" ref="C67:C130" si="4">VLOOKUP(A67,$M$4:$N$75,2,FALSE)</f>
        <v>Belarus</v>
      </c>
      <c r="D67">
        <f t="shared" ref="D67:D130" si="5">B67</f>
        <v>2017</v>
      </c>
      <c r="E67">
        <f>VLOOKUP($C67,'Step 1'!$A$3:$K$74,MATCH(Levels!$D67,'Step 1'!$A$2:$K$2,0),FALSE)</f>
        <v>18.8</v>
      </c>
      <c r="F67">
        <f>VLOOKUP($C67,'Step 1'!$A$3:$U$74,MATCH(Levels!$D67,'Step 1'!$A$2:$K$2,0)+10,FALSE)</f>
        <v>0.2</v>
      </c>
      <c r="G67">
        <f>VLOOKUP($C67,'Step 1'!$A$3:$AE$74,MATCH(Levels!$D67,'Step 1'!$A$2:$K$2,0)+20,FALSE)</f>
        <v>13.827409596837599</v>
      </c>
      <c r="M67">
        <v>64</v>
      </c>
      <c r="N67" s="9" t="s">
        <v>96</v>
      </c>
    </row>
    <row r="68" spans="1:14" x14ac:dyDescent="0.45">
      <c r="A68">
        <f t="shared" si="2"/>
        <v>8</v>
      </c>
      <c r="B68">
        <f t="shared" si="3"/>
        <v>2018</v>
      </c>
      <c r="C68" t="str">
        <f t="shared" si="4"/>
        <v>Belarus</v>
      </c>
      <c r="D68">
        <f t="shared" si="5"/>
        <v>2018</v>
      </c>
      <c r="E68">
        <f>VLOOKUP($C68,'Step 1'!$A$3:$K$74,MATCH(Levels!$D68,'Step 1'!$A$2:$K$2,0),FALSE)</f>
        <v>20.100000000000001</v>
      </c>
      <c r="F68">
        <f>VLOOKUP($C68,'Step 1'!$A$3:$U$74,MATCH(Levels!$D68,'Step 1'!$A$2:$K$2,0)+10,FALSE)</f>
        <v>0.3</v>
      </c>
      <c r="G68">
        <f>VLOOKUP($C68,'Step 1'!$A$3:$AE$74,MATCH(Levels!$D68,'Step 1'!$A$2:$K$2,0)+20,FALSE)</f>
        <v>12.7465288773585</v>
      </c>
      <c r="M68">
        <v>65</v>
      </c>
      <c r="N68" s="6" t="s">
        <v>35</v>
      </c>
    </row>
    <row r="69" spans="1:14" x14ac:dyDescent="0.45">
      <c r="A69">
        <f t="shared" si="2"/>
        <v>8</v>
      </c>
      <c r="B69">
        <f t="shared" si="3"/>
        <v>2019</v>
      </c>
      <c r="C69" t="str">
        <f t="shared" si="4"/>
        <v>Belarus</v>
      </c>
      <c r="D69">
        <f t="shared" si="5"/>
        <v>2019</v>
      </c>
      <c r="E69">
        <f>VLOOKUP($C69,'Step 1'!$A$3:$K$74,MATCH(Levels!$D69,'Step 1'!$A$2:$K$2,0),FALSE)</f>
        <v>21</v>
      </c>
      <c r="F69">
        <f>VLOOKUP($C69,'Step 1'!$A$3:$U$74,MATCH(Levels!$D69,'Step 1'!$A$2:$K$2,0)+10,FALSE)</f>
        <v>0.5</v>
      </c>
      <c r="G69">
        <f>VLOOKUP($C69,'Step 1'!$A$3:$AE$74,MATCH(Levels!$D69,'Step 1'!$A$2:$K$2,0)+20,FALSE)</f>
        <v>14.3458979141384</v>
      </c>
      <c r="M69">
        <v>66</v>
      </c>
      <c r="N69" s="9" t="s">
        <v>112</v>
      </c>
    </row>
    <row r="70" spans="1:14" x14ac:dyDescent="0.45">
      <c r="A70">
        <f t="shared" si="2"/>
        <v>8</v>
      </c>
      <c r="B70">
        <f t="shared" si="3"/>
        <v>2020</v>
      </c>
      <c r="C70" t="str">
        <f t="shared" si="4"/>
        <v>Belarus</v>
      </c>
      <c r="D70">
        <f t="shared" si="5"/>
        <v>2020</v>
      </c>
      <c r="E70">
        <f>VLOOKUP($C70,'Step 1'!$A$3:$K$74,MATCH(Levels!$D70,'Step 1'!$A$2:$K$2,0),FALSE)</f>
        <v>19.899999999999999</v>
      </c>
      <c r="F70">
        <f>VLOOKUP($C70,'Step 1'!$A$3:$U$74,MATCH(Levels!$D70,'Step 1'!$A$2:$K$2,0)+10,FALSE)</f>
        <v>0.4</v>
      </c>
      <c r="G70">
        <f>VLOOKUP($C70,'Step 1'!$A$3:$AE$74,MATCH(Levels!$D70,'Step 1'!$A$2:$K$2,0)+20,FALSE)</f>
        <v>13.8902314666071</v>
      </c>
      <c r="M70">
        <v>67</v>
      </c>
      <c r="N70" s="9" t="s">
        <v>18</v>
      </c>
    </row>
    <row r="71" spans="1:14" ht="25.5" x14ac:dyDescent="0.45">
      <c r="A71">
        <f t="shared" si="2"/>
        <v>8</v>
      </c>
      <c r="B71">
        <f t="shared" si="3"/>
        <v>2021</v>
      </c>
      <c r="C71" t="str">
        <f t="shared" si="4"/>
        <v>Belarus</v>
      </c>
      <c r="D71">
        <f t="shared" si="5"/>
        <v>2021</v>
      </c>
      <c r="E71">
        <f>VLOOKUP($C71,'Step 1'!$A$3:$K$74,MATCH(Levels!$D71,'Step 1'!$A$2:$K$2,0),FALSE)</f>
        <v>23.5</v>
      </c>
      <c r="F71">
        <f>VLOOKUP($C71,'Step 1'!$A$3:$U$74,MATCH(Levels!$D71,'Step 1'!$A$2:$K$2,0)+10,FALSE)</f>
        <v>0.4</v>
      </c>
      <c r="G71">
        <f>VLOOKUP($C71,'Step 1'!$A$3:$AE$74,MATCH(Levels!$D71,'Step 1'!$A$2:$K$2,0)+20,FALSE)</f>
        <v>14.522794286327599</v>
      </c>
      <c r="M71">
        <v>68</v>
      </c>
      <c r="N71" s="9" t="s">
        <v>116</v>
      </c>
    </row>
    <row r="72" spans="1:14" ht="25.5" x14ac:dyDescent="0.45">
      <c r="A72">
        <f t="shared" si="2"/>
        <v>8</v>
      </c>
      <c r="B72">
        <f t="shared" si="3"/>
        <v>2022</v>
      </c>
      <c r="C72" t="str">
        <f t="shared" si="4"/>
        <v>Belarus</v>
      </c>
      <c r="D72">
        <f t="shared" si="5"/>
        <v>2022</v>
      </c>
      <c r="E72">
        <f>VLOOKUP($C72,'Step 1'!$A$3:$K$74,MATCH(Levels!$D72,'Step 1'!$A$2:$K$2,0),FALSE)</f>
        <v>22.3</v>
      </c>
      <c r="F72">
        <f>VLOOKUP($C72,'Step 1'!$A$3:$U$74,MATCH(Levels!$D72,'Step 1'!$A$2:$K$2,0)+10,FALSE)</f>
        <v>0.3</v>
      </c>
      <c r="G72">
        <f>VLOOKUP($C72,'Step 1'!$A$3:$AE$74,MATCH(Levels!$D72,'Step 1'!$A$2:$K$2,0)+20,FALSE)</f>
        <v>15.0757724517019</v>
      </c>
      <c r="M72">
        <v>69</v>
      </c>
      <c r="N72" s="9" t="s">
        <v>92</v>
      </c>
    </row>
    <row r="73" spans="1:14" x14ac:dyDescent="0.45">
      <c r="A73">
        <f t="shared" si="2"/>
        <v>8</v>
      </c>
      <c r="B73">
        <f t="shared" si="3"/>
        <v>2023</v>
      </c>
      <c r="C73" t="str">
        <f t="shared" si="4"/>
        <v>Belarus</v>
      </c>
      <c r="D73">
        <f t="shared" si="5"/>
        <v>2023</v>
      </c>
      <c r="E73">
        <f>VLOOKUP($C73,'Step 1'!$A$3:$K$74,MATCH(Levels!$D73,'Step 1'!$A$2:$K$2,0),FALSE)</f>
        <v>20.9</v>
      </c>
      <c r="F73">
        <f>VLOOKUP($C73,'Step 1'!$A$3:$U$74,MATCH(Levels!$D73,'Step 1'!$A$2:$K$2,0)+10,FALSE)</f>
        <v>0.4</v>
      </c>
      <c r="G73">
        <f>VLOOKUP($C73,'Step 1'!$A$3:$AE$74,MATCH(Levels!$D73,'Step 1'!$A$2:$K$2,0)+20,FALSE)</f>
        <v>13.554410094142201</v>
      </c>
      <c r="M73">
        <v>70</v>
      </c>
      <c r="N73" s="6" t="s">
        <v>131</v>
      </c>
    </row>
    <row r="74" spans="1:14" x14ac:dyDescent="0.45">
      <c r="A74">
        <f t="shared" si="2"/>
        <v>9</v>
      </c>
      <c r="B74">
        <f t="shared" si="3"/>
        <v>2015</v>
      </c>
      <c r="C74" t="str">
        <f t="shared" si="4"/>
        <v>Belgium</v>
      </c>
      <c r="D74">
        <f t="shared" si="5"/>
        <v>2015</v>
      </c>
      <c r="E74">
        <f>VLOOKUP($C74,'Step 1'!$A$3:$K$74,MATCH(Levels!$D74,'Step 1'!$A$2:$K$2,0),FALSE)</f>
        <v>12.7</v>
      </c>
      <c r="F74">
        <f>VLOOKUP($C74,'Step 1'!$A$3:$U$74,MATCH(Levels!$D74,'Step 1'!$A$2:$K$2,0)+10,FALSE)</f>
        <v>2.2999999999999998</v>
      </c>
      <c r="G74">
        <f>VLOOKUP($C74,'Step 1'!$A$3:$AE$74,MATCH(Levels!$D74,'Step 1'!$A$2:$K$2,0)+20,FALSE)</f>
        <v>34.327989525729201</v>
      </c>
      <c r="M74">
        <v>71</v>
      </c>
      <c r="N74" s="6" t="s">
        <v>61</v>
      </c>
    </row>
    <row r="75" spans="1:14" x14ac:dyDescent="0.45">
      <c r="A75">
        <f t="shared" si="2"/>
        <v>9</v>
      </c>
      <c r="B75">
        <f t="shared" si="3"/>
        <v>2016</v>
      </c>
      <c r="C75" t="str">
        <f t="shared" si="4"/>
        <v>Belgium</v>
      </c>
      <c r="D75">
        <f t="shared" si="5"/>
        <v>2016</v>
      </c>
      <c r="E75">
        <f>VLOOKUP($C75,'Step 1'!$A$3:$K$74,MATCH(Levels!$D75,'Step 1'!$A$2:$K$2,0),FALSE)</f>
        <v>14.8</v>
      </c>
      <c r="F75">
        <f>VLOOKUP($C75,'Step 1'!$A$3:$U$74,MATCH(Levels!$D75,'Step 1'!$A$2:$K$2,0)+10,FALSE)</f>
        <v>2.2999999999999998</v>
      </c>
      <c r="G75">
        <f>VLOOKUP($C75,'Step 1'!$A$3:$AE$74,MATCH(Levels!$D75,'Step 1'!$A$2:$K$2,0)+20,FALSE)</f>
        <v>35.736163283076301</v>
      </c>
      <c r="M75">
        <v>72</v>
      </c>
      <c r="N75" s="6" t="s">
        <v>39</v>
      </c>
    </row>
    <row r="76" spans="1:14" x14ac:dyDescent="0.45">
      <c r="A76">
        <f t="shared" ref="A76:A139" si="6">A67+1</f>
        <v>9</v>
      </c>
      <c r="B76">
        <f t="shared" ref="B76:B139" si="7">B67</f>
        <v>2017</v>
      </c>
      <c r="C76" t="str">
        <f t="shared" si="4"/>
        <v>Belgium</v>
      </c>
      <c r="D76">
        <f t="shared" si="5"/>
        <v>2017</v>
      </c>
      <c r="E76">
        <f>VLOOKUP($C76,'Step 1'!$A$3:$K$74,MATCH(Levels!$D76,'Step 1'!$A$2:$K$2,0),FALSE)</f>
        <v>17.2</v>
      </c>
      <c r="F76">
        <f>VLOOKUP($C76,'Step 1'!$A$3:$U$74,MATCH(Levels!$D76,'Step 1'!$A$2:$K$2,0)+10,FALSE)</f>
        <v>2.2000000000000002</v>
      </c>
      <c r="G76">
        <f>VLOOKUP($C76,'Step 1'!$A$3:$AE$74,MATCH(Levels!$D76,'Step 1'!$A$2:$K$2,0)+20,FALSE)</f>
        <v>35.678093485372003</v>
      </c>
    </row>
    <row r="77" spans="1:14" x14ac:dyDescent="0.45">
      <c r="A77">
        <f t="shared" si="6"/>
        <v>9</v>
      </c>
      <c r="B77">
        <f t="shared" si="7"/>
        <v>2018</v>
      </c>
      <c r="C77" t="str">
        <f t="shared" si="4"/>
        <v>Belgium</v>
      </c>
      <c r="D77">
        <f t="shared" si="5"/>
        <v>2018</v>
      </c>
      <c r="E77">
        <f>VLOOKUP($C77,'Step 1'!$A$3:$K$74,MATCH(Levels!$D77,'Step 1'!$A$2:$K$2,0),FALSE)</f>
        <v>20.3</v>
      </c>
      <c r="F77">
        <f>VLOOKUP($C77,'Step 1'!$A$3:$U$74,MATCH(Levels!$D77,'Step 1'!$A$2:$K$2,0)+10,FALSE)</f>
        <v>2.2000000000000002</v>
      </c>
      <c r="G77">
        <f>VLOOKUP($C77,'Step 1'!$A$3:$AE$74,MATCH(Levels!$D77,'Step 1'!$A$2:$K$2,0)+20,FALSE)</f>
        <v>31.531180691026101</v>
      </c>
    </row>
    <row r="78" spans="1:14" x14ac:dyDescent="0.45">
      <c r="A78">
        <f t="shared" si="6"/>
        <v>9</v>
      </c>
      <c r="B78">
        <f t="shared" si="7"/>
        <v>2019</v>
      </c>
      <c r="C78" t="str">
        <f t="shared" si="4"/>
        <v>Belgium</v>
      </c>
      <c r="D78">
        <f t="shared" si="5"/>
        <v>2019</v>
      </c>
      <c r="E78">
        <f>VLOOKUP($C78,'Step 1'!$A$3:$K$74,MATCH(Levels!$D78,'Step 1'!$A$2:$K$2,0),FALSE)</f>
        <v>19.8</v>
      </c>
      <c r="F78">
        <f>VLOOKUP($C78,'Step 1'!$A$3:$U$74,MATCH(Levels!$D78,'Step 1'!$A$2:$K$2,0)+10,FALSE)</f>
        <v>2.2999999999999998</v>
      </c>
      <c r="G78">
        <f>VLOOKUP($C78,'Step 1'!$A$3:$AE$74,MATCH(Levels!$D78,'Step 1'!$A$2:$K$2,0)+20,FALSE)</f>
        <v>32.080819523425497</v>
      </c>
    </row>
    <row r="79" spans="1:14" x14ac:dyDescent="0.45">
      <c r="A79">
        <f t="shared" si="6"/>
        <v>9</v>
      </c>
      <c r="B79">
        <f t="shared" si="7"/>
        <v>2020</v>
      </c>
      <c r="C79" t="str">
        <f t="shared" si="4"/>
        <v>Belgium</v>
      </c>
      <c r="D79">
        <f t="shared" si="5"/>
        <v>2020</v>
      </c>
      <c r="E79">
        <f>VLOOKUP($C79,'Step 1'!$A$3:$K$74,MATCH(Levels!$D79,'Step 1'!$A$2:$K$2,0),FALSE)</f>
        <v>20.3</v>
      </c>
      <c r="F79">
        <f>VLOOKUP($C79,'Step 1'!$A$3:$U$74,MATCH(Levels!$D79,'Step 1'!$A$2:$K$2,0)+10,FALSE)</f>
        <v>2.4</v>
      </c>
      <c r="G79">
        <f>VLOOKUP($C79,'Step 1'!$A$3:$AE$74,MATCH(Levels!$D79,'Step 1'!$A$2:$K$2,0)+20,FALSE)</f>
        <v>30.850414343056102</v>
      </c>
    </row>
    <row r="80" spans="1:14" x14ac:dyDescent="0.45">
      <c r="A80">
        <f t="shared" si="6"/>
        <v>9</v>
      </c>
      <c r="B80">
        <f t="shared" si="7"/>
        <v>2021</v>
      </c>
      <c r="C80" t="str">
        <f t="shared" si="4"/>
        <v>Belgium</v>
      </c>
      <c r="D80">
        <f t="shared" si="5"/>
        <v>2021</v>
      </c>
      <c r="E80">
        <f>VLOOKUP($C80,'Step 1'!$A$3:$K$74,MATCH(Levels!$D80,'Step 1'!$A$2:$K$2,0),FALSE)</f>
        <v>21.3</v>
      </c>
      <c r="F80">
        <f>VLOOKUP($C80,'Step 1'!$A$3:$U$74,MATCH(Levels!$D80,'Step 1'!$A$2:$K$2,0)+10,FALSE)</f>
        <v>2.4</v>
      </c>
      <c r="G80">
        <f>VLOOKUP($C80,'Step 1'!$A$3:$AE$74,MATCH(Levels!$D80,'Step 1'!$A$2:$K$2,0)+20,FALSE)</f>
        <v>39.195176536637902</v>
      </c>
    </row>
    <row r="81" spans="1:7" x14ac:dyDescent="0.45">
      <c r="A81">
        <f t="shared" si="6"/>
        <v>9</v>
      </c>
      <c r="B81">
        <f t="shared" si="7"/>
        <v>2022</v>
      </c>
      <c r="C81" t="str">
        <f t="shared" si="4"/>
        <v>Belgium</v>
      </c>
      <c r="D81">
        <f t="shared" si="5"/>
        <v>2022</v>
      </c>
      <c r="E81">
        <f>VLOOKUP($C81,'Step 1'!$A$3:$K$74,MATCH(Levels!$D81,'Step 1'!$A$2:$K$2,0),FALSE)</f>
        <v>21.7</v>
      </c>
      <c r="F81">
        <f>VLOOKUP($C81,'Step 1'!$A$3:$U$74,MATCH(Levels!$D81,'Step 1'!$A$2:$K$2,0)+10,FALSE)</f>
        <v>2.4</v>
      </c>
      <c r="G81">
        <f>VLOOKUP($C81,'Step 1'!$A$3:$AE$74,MATCH(Levels!$D81,'Step 1'!$A$2:$K$2,0)+20,FALSE)</f>
        <v>39.982428759120801</v>
      </c>
    </row>
    <row r="82" spans="1:7" x14ac:dyDescent="0.45">
      <c r="A82">
        <f t="shared" si="6"/>
        <v>9</v>
      </c>
      <c r="B82">
        <f t="shared" si="7"/>
        <v>2023</v>
      </c>
      <c r="C82" t="str">
        <f t="shared" si="4"/>
        <v>Belgium</v>
      </c>
      <c r="D82">
        <f t="shared" si="5"/>
        <v>2023</v>
      </c>
      <c r="E82">
        <f>VLOOKUP($C82,'Step 1'!$A$3:$K$74,MATCH(Levels!$D82,'Step 1'!$A$2:$K$2,0),FALSE)</f>
        <v>21.1</v>
      </c>
      <c r="F82">
        <f>VLOOKUP($C82,'Step 1'!$A$3:$U$74,MATCH(Levels!$D82,'Step 1'!$A$2:$K$2,0)+10,FALSE)</f>
        <v>2.6</v>
      </c>
      <c r="G82">
        <f>VLOOKUP($C82,'Step 1'!$A$3:$AE$74,MATCH(Levels!$D82,'Step 1'!$A$2:$K$2,0)+20,FALSE)</f>
        <v>39.0610852751308</v>
      </c>
    </row>
    <row r="83" spans="1:7" x14ac:dyDescent="0.45">
      <c r="A83">
        <f t="shared" si="6"/>
        <v>10</v>
      </c>
      <c r="B83">
        <f t="shared" si="7"/>
        <v>2015</v>
      </c>
      <c r="C83" t="str">
        <f t="shared" si="4"/>
        <v>Bolivia</v>
      </c>
      <c r="D83">
        <f t="shared" si="5"/>
        <v>2015</v>
      </c>
      <c r="E83">
        <f>VLOOKUP($C83,'Step 1'!$A$3:$K$74,MATCH(Levels!$D83,'Step 1'!$A$2:$K$2,0),FALSE)</f>
        <v>18.7</v>
      </c>
      <c r="F83">
        <f>VLOOKUP($C83,'Step 1'!$A$3:$U$74,MATCH(Levels!$D83,'Step 1'!$A$2:$K$2,0)+10,FALSE)</f>
        <v>0.9</v>
      </c>
      <c r="G83">
        <f>VLOOKUP($C83,'Step 1'!$A$3:$AE$74,MATCH(Levels!$D83,'Step 1'!$A$2:$K$2,0)+20,FALSE)</f>
        <v>20.512813077944202</v>
      </c>
    </row>
    <row r="84" spans="1:7" x14ac:dyDescent="0.45">
      <c r="A84">
        <f t="shared" si="6"/>
        <v>10</v>
      </c>
      <c r="B84">
        <f t="shared" si="7"/>
        <v>2016</v>
      </c>
      <c r="C84" t="str">
        <f t="shared" si="4"/>
        <v>Bolivia</v>
      </c>
      <c r="D84">
        <f t="shared" si="5"/>
        <v>2016</v>
      </c>
      <c r="E84">
        <f>VLOOKUP($C84,'Step 1'!$A$3:$K$74,MATCH(Levels!$D84,'Step 1'!$A$2:$K$2,0),FALSE)</f>
        <v>17.100000000000001</v>
      </c>
      <c r="F84">
        <f>VLOOKUP($C84,'Step 1'!$A$3:$U$74,MATCH(Levels!$D84,'Step 1'!$A$2:$K$2,0)+10,FALSE)</f>
        <v>1</v>
      </c>
      <c r="G84">
        <f>VLOOKUP($C84,'Step 1'!$A$3:$AE$74,MATCH(Levels!$D84,'Step 1'!$A$2:$K$2,0)+20,FALSE)</f>
        <v>21.967142008863</v>
      </c>
    </row>
    <row r="85" spans="1:7" x14ac:dyDescent="0.45">
      <c r="A85">
        <f t="shared" si="6"/>
        <v>10</v>
      </c>
      <c r="B85">
        <f t="shared" si="7"/>
        <v>2017</v>
      </c>
      <c r="C85" t="str">
        <f t="shared" si="4"/>
        <v>Bolivia</v>
      </c>
      <c r="D85">
        <f t="shared" si="5"/>
        <v>2017</v>
      </c>
      <c r="E85">
        <f>VLOOKUP($C85,'Step 1'!$A$3:$K$74,MATCH(Levels!$D85,'Step 1'!$A$2:$K$2,0),FALSE)</f>
        <v>16.600000000000001</v>
      </c>
      <c r="F85">
        <f>VLOOKUP($C85,'Step 1'!$A$3:$U$74,MATCH(Levels!$D85,'Step 1'!$A$2:$K$2,0)+10,FALSE)</f>
        <v>1.1000000000000001</v>
      </c>
      <c r="G85">
        <f>VLOOKUP($C85,'Step 1'!$A$3:$AE$74,MATCH(Levels!$D85,'Step 1'!$A$2:$K$2,0)+20,FALSE)</f>
        <v>23.6960175996985</v>
      </c>
    </row>
    <row r="86" spans="1:7" x14ac:dyDescent="0.45">
      <c r="A86">
        <f t="shared" si="6"/>
        <v>10</v>
      </c>
      <c r="B86">
        <f t="shared" si="7"/>
        <v>2018</v>
      </c>
      <c r="C86" t="str">
        <f t="shared" si="4"/>
        <v>Bolivia</v>
      </c>
      <c r="D86">
        <f t="shared" si="5"/>
        <v>2018</v>
      </c>
      <c r="E86">
        <f>VLOOKUP($C86,'Step 1'!$A$3:$K$74,MATCH(Levels!$D86,'Step 1'!$A$2:$K$2,0),FALSE)</f>
        <v>17.899999999999999</v>
      </c>
      <c r="F86">
        <f>VLOOKUP($C86,'Step 1'!$A$3:$U$74,MATCH(Levels!$D86,'Step 1'!$A$2:$K$2,0)+10,FALSE)</f>
        <v>1</v>
      </c>
      <c r="G86">
        <f>VLOOKUP($C86,'Step 1'!$A$3:$AE$74,MATCH(Levels!$D86,'Step 1'!$A$2:$K$2,0)+20,FALSE)</f>
        <v>24.1239340089585</v>
      </c>
    </row>
    <row r="87" spans="1:7" x14ac:dyDescent="0.45">
      <c r="A87">
        <f t="shared" si="6"/>
        <v>10</v>
      </c>
      <c r="B87">
        <f t="shared" si="7"/>
        <v>2019</v>
      </c>
      <c r="C87" t="str">
        <f t="shared" si="4"/>
        <v>Bolivia</v>
      </c>
      <c r="D87">
        <f t="shared" si="5"/>
        <v>2019</v>
      </c>
      <c r="E87">
        <f>VLOOKUP($C87,'Step 1'!$A$3:$K$74,MATCH(Levels!$D87,'Step 1'!$A$2:$K$2,0),FALSE)</f>
        <v>15.4</v>
      </c>
      <c r="F87">
        <f>VLOOKUP($C87,'Step 1'!$A$3:$U$74,MATCH(Levels!$D87,'Step 1'!$A$2:$K$2,0)+10,FALSE)</f>
        <v>1.1000000000000001</v>
      </c>
      <c r="G87">
        <f>VLOOKUP($C87,'Step 1'!$A$3:$AE$74,MATCH(Levels!$D87,'Step 1'!$A$2:$K$2,0)+20,FALSE)</f>
        <v>24.880695587952399</v>
      </c>
    </row>
    <row r="88" spans="1:7" x14ac:dyDescent="0.45">
      <c r="A88">
        <f t="shared" si="6"/>
        <v>10</v>
      </c>
      <c r="B88">
        <f t="shared" si="7"/>
        <v>2020</v>
      </c>
      <c r="C88" t="str">
        <f t="shared" si="4"/>
        <v>Bolivia</v>
      </c>
      <c r="D88">
        <f t="shared" si="5"/>
        <v>2020</v>
      </c>
      <c r="E88">
        <f>VLOOKUP($C88,'Step 1'!$A$3:$K$74,MATCH(Levels!$D88,'Step 1'!$A$2:$K$2,0),FALSE)</f>
        <v>14.6</v>
      </c>
      <c r="F88">
        <f>VLOOKUP($C88,'Step 1'!$A$3:$U$74,MATCH(Levels!$D88,'Step 1'!$A$2:$K$2,0)+10,FALSE)</f>
        <v>1</v>
      </c>
      <c r="G88">
        <f>VLOOKUP($C88,'Step 1'!$A$3:$AE$74,MATCH(Levels!$D88,'Step 1'!$A$2:$K$2,0)+20,FALSE)</f>
        <v>24.0702968174487</v>
      </c>
    </row>
    <row r="89" spans="1:7" x14ac:dyDescent="0.45">
      <c r="A89">
        <f t="shared" si="6"/>
        <v>10</v>
      </c>
      <c r="B89">
        <f t="shared" si="7"/>
        <v>2021</v>
      </c>
      <c r="C89" t="str">
        <f t="shared" si="4"/>
        <v>Bolivia</v>
      </c>
      <c r="D89">
        <f t="shared" si="5"/>
        <v>2021</v>
      </c>
      <c r="E89">
        <f>VLOOKUP($C89,'Step 1'!$A$3:$K$74,MATCH(Levels!$D89,'Step 1'!$A$2:$K$2,0),FALSE)</f>
        <v>15</v>
      </c>
      <c r="F89">
        <f>VLOOKUP($C89,'Step 1'!$A$3:$U$74,MATCH(Levels!$D89,'Step 1'!$A$2:$K$2,0)+10,FALSE)</f>
        <v>1.1000000000000001</v>
      </c>
      <c r="G89">
        <f>VLOOKUP($C89,'Step 1'!$A$3:$AE$74,MATCH(Levels!$D89,'Step 1'!$A$2:$K$2,0)+20,FALSE)</f>
        <v>23.979307539270799</v>
      </c>
    </row>
    <row r="90" spans="1:7" x14ac:dyDescent="0.45">
      <c r="A90">
        <f t="shared" si="6"/>
        <v>10</v>
      </c>
      <c r="B90">
        <f t="shared" si="7"/>
        <v>2022</v>
      </c>
      <c r="C90" t="str">
        <f t="shared" si="4"/>
        <v>Bolivia</v>
      </c>
      <c r="D90">
        <f t="shared" si="5"/>
        <v>2022</v>
      </c>
      <c r="E90">
        <f>VLOOKUP($C90,'Step 1'!$A$3:$K$74,MATCH(Levels!$D90,'Step 1'!$A$2:$K$2,0),FALSE)</f>
        <v>15.9</v>
      </c>
      <c r="F90">
        <f>VLOOKUP($C90,'Step 1'!$A$3:$U$74,MATCH(Levels!$D90,'Step 1'!$A$2:$K$2,0)+10,FALSE)</f>
        <v>1</v>
      </c>
      <c r="G90">
        <f>VLOOKUP($C90,'Step 1'!$A$3:$AE$74,MATCH(Levels!$D90,'Step 1'!$A$2:$K$2,0)+20,FALSE)</f>
        <v>23.745462471333202</v>
      </c>
    </row>
    <row r="91" spans="1:7" x14ac:dyDescent="0.45">
      <c r="A91">
        <f t="shared" si="6"/>
        <v>10</v>
      </c>
      <c r="B91">
        <f t="shared" si="7"/>
        <v>2023</v>
      </c>
      <c r="C91" t="str">
        <f t="shared" si="4"/>
        <v>Bolivia</v>
      </c>
      <c r="D91">
        <f t="shared" si="5"/>
        <v>2023</v>
      </c>
      <c r="E91">
        <f>VLOOKUP($C91,'Step 1'!$A$3:$K$74,MATCH(Levels!$D91,'Step 1'!$A$2:$K$2,0),FALSE)</f>
        <v>17.5</v>
      </c>
      <c r="F91">
        <f>VLOOKUP($C91,'Step 1'!$A$3:$U$74,MATCH(Levels!$D91,'Step 1'!$A$2:$K$2,0)+10,FALSE)</f>
        <v>1</v>
      </c>
      <c r="G91">
        <f>VLOOKUP($C91,'Step 1'!$A$3:$AE$74,MATCH(Levels!$D91,'Step 1'!$A$2:$K$2,0)+20,FALSE)</f>
        <v>23.4649363984697</v>
      </c>
    </row>
    <row r="92" spans="1:7" x14ac:dyDescent="0.45">
      <c r="A92">
        <f t="shared" si="6"/>
        <v>11</v>
      </c>
      <c r="B92">
        <f t="shared" si="7"/>
        <v>2015</v>
      </c>
      <c r="C92" t="str">
        <f t="shared" si="4"/>
        <v>Brazil</v>
      </c>
      <c r="D92">
        <f t="shared" si="5"/>
        <v>2015</v>
      </c>
      <c r="E92">
        <f>VLOOKUP($C92,'Step 1'!$A$3:$K$74,MATCH(Levels!$D92,'Step 1'!$A$2:$K$2,0),FALSE)</f>
        <v>25.1</v>
      </c>
      <c r="F92">
        <f>VLOOKUP($C92,'Step 1'!$A$3:$U$74,MATCH(Levels!$D92,'Step 1'!$A$2:$K$2,0)+10,FALSE)</f>
        <v>0.5</v>
      </c>
      <c r="G92">
        <f>VLOOKUP($C92,'Step 1'!$A$3:$AE$74,MATCH(Levels!$D92,'Step 1'!$A$2:$K$2,0)+20,FALSE)</f>
        <v>13.034338835777501</v>
      </c>
    </row>
    <row r="93" spans="1:7" x14ac:dyDescent="0.45">
      <c r="A93">
        <f t="shared" si="6"/>
        <v>11</v>
      </c>
      <c r="B93">
        <f t="shared" si="7"/>
        <v>2016</v>
      </c>
      <c r="C93" t="str">
        <f t="shared" si="4"/>
        <v>Brazil</v>
      </c>
      <c r="D93">
        <f t="shared" si="5"/>
        <v>2016</v>
      </c>
      <c r="E93">
        <f>VLOOKUP($C93,'Step 1'!$A$3:$K$74,MATCH(Levels!$D93,'Step 1'!$A$2:$K$2,0),FALSE)</f>
        <v>23.6</v>
      </c>
      <c r="F93">
        <f>VLOOKUP($C93,'Step 1'!$A$3:$U$74,MATCH(Levels!$D93,'Step 1'!$A$2:$K$2,0)+10,FALSE)</f>
        <v>0.4</v>
      </c>
      <c r="G93">
        <f>VLOOKUP($C93,'Step 1'!$A$3:$AE$74,MATCH(Levels!$D93,'Step 1'!$A$2:$K$2,0)+20,FALSE)</f>
        <v>14.6444318629254</v>
      </c>
    </row>
    <row r="94" spans="1:7" x14ac:dyDescent="0.45">
      <c r="A94">
        <f t="shared" si="6"/>
        <v>11</v>
      </c>
      <c r="B94">
        <f t="shared" si="7"/>
        <v>2017</v>
      </c>
      <c r="C94" t="str">
        <f t="shared" si="4"/>
        <v>Brazil</v>
      </c>
      <c r="D94">
        <f t="shared" si="5"/>
        <v>2017</v>
      </c>
      <c r="E94">
        <f>VLOOKUP($C94,'Step 1'!$A$3:$K$74,MATCH(Levels!$D94,'Step 1'!$A$2:$K$2,0),FALSE)</f>
        <v>24.9</v>
      </c>
      <c r="F94">
        <f>VLOOKUP($C94,'Step 1'!$A$3:$U$74,MATCH(Levels!$D94,'Step 1'!$A$2:$K$2,0)+10,FALSE)</f>
        <v>0.4</v>
      </c>
      <c r="G94">
        <f>VLOOKUP($C94,'Step 1'!$A$3:$AE$74,MATCH(Levels!$D94,'Step 1'!$A$2:$K$2,0)+20,FALSE)</f>
        <v>15.7555526984235</v>
      </c>
    </row>
    <row r="95" spans="1:7" x14ac:dyDescent="0.45">
      <c r="A95">
        <f t="shared" si="6"/>
        <v>11</v>
      </c>
      <c r="B95">
        <f t="shared" si="7"/>
        <v>2018</v>
      </c>
      <c r="C95" t="str">
        <f t="shared" si="4"/>
        <v>Brazil</v>
      </c>
      <c r="D95">
        <f t="shared" si="5"/>
        <v>2018</v>
      </c>
      <c r="E95">
        <f>VLOOKUP($C95,'Step 1'!$A$3:$K$74,MATCH(Levels!$D95,'Step 1'!$A$2:$K$2,0),FALSE)</f>
        <v>24.6</v>
      </c>
      <c r="F95">
        <f>VLOOKUP($C95,'Step 1'!$A$3:$U$74,MATCH(Levels!$D95,'Step 1'!$A$2:$K$2,0)+10,FALSE)</f>
        <v>0.5</v>
      </c>
      <c r="G95">
        <f>VLOOKUP($C95,'Step 1'!$A$3:$AE$74,MATCH(Levels!$D95,'Step 1'!$A$2:$K$2,0)+20,FALSE)</f>
        <v>15.916347677686799</v>
      </c>
    </row>
    <row r="96" spans="1:7" x14ac:dyDescent="0.45">
      <c r="A96">
        <f t="shared" si="6"/>
        <v>11</v>
      </c>
      <c r="B96">
        <f t="shared" si="7"/>
        <v>2019</v>
      </c>
      <c r="C96" t="str">
        <f t="shared" si="4"/>
        <v>Brazil</v>
      </c>
      <c r="D96">
        <f t="shared" si="5"/>
        <v>2019</v>
      </c>
      <c r="E96">
        <f>VLOOKUP($C96,'Step 1'!$A$3:$K$74,MATCH(Levels!$D96,'Step 1'!$A$2:$K$2,0),FALSE)</f>
        <v>26.8</v>
      </c>
      <c r="F96">
        <f>VLOOKUP($C96,'Step 1'!$A$3:$U$74,MATCH(Levels!$D96,'Step 1'!$A$2:$K$2,0)+10,FALSE)</f>
        <v>0.5</v>
      </c>
      <c r="G96">
        <f>VLOOKUP($C96,'Step 1'!$A$3:$AE$74,MATCH(Levels!$D96,'Step 1'!$A$2:$K$2,0)+20,FALSE)</f>
        <v>16.174817852320299</v>
      </c>
    </row>
    <row r="97" spans="1:7" x14ac:dyDescent="0.45">
      <c r="A97">
        <f t="shared" si="6"/>
        <v>11</v>
      </c>
      <c r="B97">
        <f t="shared" si="7"/>
        <v>2020</v>
      </c>
      <c r="C97" t="str">
        <f t="shared" si="4"/>
        <v>Brazil</v>
      </c>
      <c r="D97">
        <f t="shared" si="5"/>
        <v>2020</v>
      </c>
      <c r="E97">
        <f>VLOOKUP($C97,'Step 1'!$A$3:$K$74,MATCH(Levels!$D97,'Step 1'!$A$2:$K$2,0),FALSE)</f>
        <v>24.3</v>
      </c>
      <c r="F97">
        <f>VLOOKUP($C97,'Step 1'!$A$3:$U$74,MATCH(Levels!$D97,'Step 1'!$A$2:$K$2,0)+10,FALSE)</f>
        <v>0.5</v>
      </c>
      <c r="G97">
        <f>VLOOKUP($C97,'Step 1'!$A$3:$AE$74,MATCH(Levels!$D97,'Step 1'!$A$2:$K$2,0)+20,FALSE)</f>
        <v>15.6712098942133</v>
      </c>
    </row>
    <row r="98" spans="1:7" x14ac:dyDescent="0.45">
      <c r="A98">
        <f t="shared" si="6"/>
        <v>11</v>
      </c>
      <c r="B98">
        <f t="shared" si="7"/>
        <v>2021</v>
      </c>
      <c r="C98" t="str">
        <f t="shared" si="4"/>
        <v>Brazil</v>
      </c>
      <c r="D98">
        <f t="shared" si="5"/>
        <v>2021</v>
      </c>
      <c r="E98">
        <f>VLOOKUP($C98,'Step 1'!$A$3:$K$74,MATCH(Levels!$D98,'Step 1'!$A$2:$K$2,0),FALSE)</f>
        <v>24.4</v>
      </c>
      <c r="F98">
        <f>VLOOKUP($C98,'Step 1'!$A$3:$U$74,MATCH(Levels!$D98,'Step 1'!$A$2:$K$2,0)+10,FALSE)</f>
        <v>0.6</v>
      </c>
      <c r="G98">
        <f>VLOOKUP($C98,'Step 1'!$A$3:$AE$74,MATCH(Levels!$D98,'Step 1'!$A$2:$K$2,0)+20,FALSE)</f>
        <v>15.6139947681342</v>
      </c>
    </row>
    <row r="99" spans="1:7" x14ac:dyDescent="0.45">
      <c r="A99">
        <f t="shared" si="6"/>
        <v>11</v>
      </c>
      <c r="B99">
        <f t="shared" si="7"/>
        <v>2022</v>
      </c>
      <c r="C99" t="str">
        <f t="shared" si="4"/>
        <v>Brazil</v>
      </c>
      <c r="D99">
        <f t="shared" si="5"/>
        <v>2022</v>
      </c>
      <c r="E99">
        <f>VLOOKUP($C99,'Step 1'!$A$3:$K$74,MATCH(Levels!$D99,'Step 1'!$A$2:$K$2,0),FALSE)</f>
        <v>24</v>
      </c>
      <c r="F99">
        <f>VLOOKUP($C99,'Step 1'!$A$3:$U$74,MATCH(Levels!$D99,'Step 1'!$A$2:$K$2,0)+10,FALSE)</f>
        <v>0.6</v>
      </c>
      <c r="G99">
        <f>VLOOKUP($C99,'Step 1'!$A$3:$AE$74,MATCH(Levels!$D99,'Step 1'!$A$2:$K$2,0)+20,FALSE)</f>
        <v>15.544565896355399</v>
      </c>
    </row>
    <row r="100" spans="1:7" x14ac:dyDescent="0.45">
      <c r="A100">
        <f t="shared" si="6"/>
        <v>11</v>
      </c>
      <c r="B100">
        <f t="shared" si="7"/>
        <v>2023</v>
      </c>
      <c r="C100" t="str">
        <f t="shared" si="4"/>
        <v>Brazil</v>
      </c>
      <c r="D100">
        <f t="shared" si="5"/>
        <v>2023</v>
      </c>
      <c r="E100">
        <f>VLOOKUP($C100,'Step 1'!$A$3:$K$74,MATCH(Levels!$D100,'Step 1'!$A$2:$K$2,0),FALSE)</f>
        <v>25.6</v>
      </c>
      <c r="F100">
        <f>VLOOKUP($C100,'Step 1'!$A$3:$U$74,MATCH(Levels!$D100,'Step 1'!$A$2:$K$2,0)+10,FALSE)</f>
        <v>0.5</v>
      </c>
      <c r="G100">
        <f>VLOOKUP($C100,'Step 1'!$A$3:$AE$74,MATCH(Levels!$D100,'Step 1'!$A$2:$K$2,0)+20,FALSE)</f>
        <v>16.2555481754802</v>
      </c>
    </row>
    <row r="101" spans="1:7" x14ac:dyDescent="0.45">
      <c r="A101">
        <f t="shared" si="6"/>
        <v>12</v>
      </c>
      <c r="B101">
        <f t="shared" si="7"/>
        <v>2015</v>
      </c>
      <c r="C101" t="str">
        <f t="shared" si="4"/>
        <v>Bulgaria</v>
      </c>
      <c r="D101">
        <f t="shared" si="5"/>
        <v>2015</v>
      </c>
      <c r="E101">
        <f>VLOOKUP($C101,'Step 1'!$A$3:$K$74,MATCH(Levels!$D101,'Step 1'!$A$2:$K$2,0),FALSE)</f>
        <v>17.7</v>
      </c>
      <c r="F101">
        <f>VLOOKUP($C101,'Step 1'!$A$3:$U$74,MATCH(Levels!$D101,'Step 1'!$A$2:$K$2,0)+10,FALSE)</f>
        <v>1.2</v>
      </c>
      <c r="G101">
        <f>VLOOKUP($C101,'Step 1'!$A$3:$AE$74,MATCH(Levels!$D101,'Step 1'!$A$2:$K$2,0)+20,FALSE)</f>
        <v>0</v>
      </c>
    </row>
    <row r="102" spans="1:7" x14ac:dyDescent="0.45">
      <c r="A102">
        <f t="shared" si="6"/>
        <v>12</v>
      </c>
      <c r="B102">
        <f t="shared" si="7"/>
        <v>2016</v>
      </c>
      <c r="C102" t="str">
        <f t="shared" si="4"/>
        <v>Bulgaria</v>
      </c>
      <c r="D102">
        <f t="shared" si="5"/>
        <v>2016</v>
      </c>
      <c r="E102">
        <f>VLOOKUP($C102,'Step 1'!$A$3:$K$74,MATCH(Levels!$D102,'Step 1'!$A$2:$K$2,0),FALSE)</f>
        <v>18.2</v>
      </c>
      <c r="F102">
        <f>VLOOKUP($C102,'Step 1'!$A$3:$U$74,MATCH(Levels!$D102,'Step 1'!$A$2:$K$2,0)+10,FALSE)</f>
        <v>1.3</v>
      </c>
      <c r="G102">
        <f>VLOOKUP($C102,'Step 1'!$A$3:$AE$74,MATCH(Levels!$D102,'Step 1'!$A$2:$K$2,0)+20,FALSE)</f>
        <v>0</v>
      </c>
    </row>
    <row r="103" spans="1:7" x14ac:dyDescent="0.45">
      <c r="A103">
        <f t="shared" si="6"/>
        <v>12</v>
      </c>
      <c r="B103">
        <f t="shared" si="7"/>
        <v>2017</v>
      </c>
      <c r="C103" t="str">
        <f t="shared" si="4"/>
        <v>Bulgaria</v>
      </c>
      <c r="D103">
        <f t="shared" si="5"/>
        <v>2017</v>
      </c>
      <c r="E103">
        <f>VLOOKUP($C103,'Step 1'!$A$3:$K$74,MATCH(Levels!$D103,'Step 1'!$A$2:$K$2,0),FALSE)</f>
        <v>18.600000000000001</v>
      </c>
      <c r="F103">
        <f>VLOOKUP($C103,'Step 1'!$A$3:$U$74,MATCH(Levels!$D103,'Step 1'!$A$2:$K$2,0)+10,FALSE)</f>
        <v>1.3</v>
      </c>
      <c r="G103">
        <f>VLOOKUP($C103,'Step 1'!$A$3:$AE$74,MATCH(Levels!$D103,'Step 1'!$A$2:$K$2,0)+20,FALSE)</f>
        <v>0</v>
      </c>
    </row>
    <row r="104" spans="1:7" x14ac:dyDescent="0.45">
      <c r="A104">
        <f t="shared" si="6"/>
        <v>12</v>
      </c>
      <c r="B104">
        <f t="shared" si="7"/>
        <v>2018</v>
      </c>
      <c r="C104" t="str">
        <f t="shared" si="4"/>
        <v>Bulgaria</v>
      </c>
      <c r="D104">
        <f t="shared" si="5"/>
        <v>2018</v>
      </c>
      <c r="E104">
        <f>VLOOKUP($C104,'Step 1'!$A$3:$K$74,MATCH(Levels!$D104,'Step 1'!$A$2:$K$2,0),FALSE)</f>
        <v>18.399999999999999</v>
      </c>
      <c r="F104">
        <f>VLOOKUP($C104,'Step 1'!$A$3:$U$74,MATCH(Levels!$D104,'Step 1'!$A$2:$K$2,0)+10,FALSE)</f>
        <v>1.5</v>
      </c>
      <c r="G104">
        <f>VLOOKUP($C104,'Step 1'!$A$3:$AE$74,MATCH(Levels!$D104,'Step 1'!$A$2:$K$2,0)+20,FALSE)</f>
        <v>0</v>
      </c>
    </row>
    <row r="105" spans="1:7" x14ac:dyDescent="0.45">
      <c r="A105">
        <f t="shared" si="6"/>
        <v>12</v>
      </c>
      <c r="B105">
        <f t="shared" si="7"/>
        <v>2019</v>
      </c>
      <c r="C105" t="str">
        <f t="shared" si="4"/>
        <v>Bulgaria</v>
      </c>
      <c r="D105">
        <f t="shared" si="5"/>
        <v>2019</v>
      </c>
      <c r="E105">
        <f>VLOOKUP($C105,'Step 1'!$A$3:$K$74,MATCH(Levels!$D105,'Step 1'!$A$2:$K$2,0),FALSE)</f>
        <v>19.100000000000001</v>
      </c>
      <c r="F105">
        <f>VLOOKUP($C105,'Step 1'!$A$3:$U$74,MATCH(Levels!$D105,'Step 1'!$A$2:$K$2,0)+10,FALSE)</f>
        <v>1.5</v>
      </c>
      <c r="G105">
        <f>VLOOKUP($C105,'Step 1'!$A$3:$AE$74,MATCH(Levels!$D105,'Step 1'!$A$2:$K$2,0)+20,FALSE)</f>
        <v>0</v>
      </c>
    </row>
    <row r="106" spans="1:7" x14ac:dyDescent="0.45">
      <c r="A106">
        <f t="shared" si="6"/>
        <v>12</v>
      </c>
      <c r="B106">
        <f t="shared" si="7"/>
        <v>2020</v>
      </c>
      <c r="C106" t="str">
        <f t="shared" si="4"/>
        <v>Bulgaria</v>
      </c>
      <c r="D106">
        <f t="shared" si="5"/>
        <v>2020</v>
      </c>
      <c r="E106">
        <f>VLOOKUP($C106,'Step 1'!$A$3:$K$74,MATCH(Levels!$D106,'Step 1'!$A$2:$K$2,0),FALSE)</f>
        <v>19.100000000000001</v>
      </c>
      <c r="F106">
        <f>VLOOKUP($C106,'Step 1'!$A$3:$U$74,MATCH(Levels!$D106,'Step 1'!$A$2:$K$2,0)+10,FALSE)</f>
        <v>1.6</v>
      </c>
      <c r="G106">
        <f>VLOOKUP($C106,'Step 1'!$A$3:$AE$74,MATCH(Levels!$D106,'Step 1'!$A$2:$K$2,0)+20,FALSE)</f>
        <v>0</v>
      </c>
    </row>
    <row r="107" spans="1:7" x14ac:dyDescent="0.45">
      <c r="A107">
        <f t="shared" si="6"/>
        <v>12</v>
      </c>
      <c r="B107">
        <f t="shared" si="7"/>
        <v>2021</v>
      </c>
      <c r="C107" t="str">
        <f t="shared" si="4"/>
        <v>Bulgaria</v>
      </c>
      <c r="D107">
        <f t="shared" si="5"/>
        <v>2021</v>
      </c>
      <c r="E107">
        <f>VLOOKUP($C107,'Step 1'!$A$3:$K$74,MATCH(Levels!$D107,'Step 1'!$A$2:$K$2,0),FALSE)</f>
        <v>20</v>
      </c>
      <c r="F107">
        <f>VLOOKUP($C107,'Step 1'!$A$3:$U$74,MATCH(Levels!$D107,'Step 1'!$A$2:$K$2,0)+10,FALSE)</f>
        <v>1.6</v>
      </c>
      <c r="G107">
        <f>VLOOKUP($C107,'Step 1'!$A$3:$AE$74,MATCH(Levels!$D107,'Step 1'!$A$2:$K$2,0)+20,FALSE)</f>
        <v>19.216436674137199</v>
      </c>
    </row>
    <row r="108" spans="1:7" x14ac:dyDescent="0.45">
      <c r="A108">
        <f t="shared" si="6"/>
        <v>12</v>
      </c>
      <c r="B108">
        <f t="shared" si="7"/>
        <v>2022</v>
      </c>
      <c r="C108" t="str">
        <f t="shared" si="4"/>
        <v>Bulgaria</v>
      </c>
      <c r="D108">
        <f t="shared" si="5"/>
        <v>2022</v>
      </c>
      <c r="E108">
        <f>VLOOKUP($C108,'Step 1'!$A$3:$K$74,MATCH(Levels!$D108,'Step 1'!$A$2:$K$2,0),FALSE)</f>
        <v>19.8</v>
      </c>
      <c r="F108">
        <f>VLOOKUP($C108,'Step 1'!$A$3:$U$74,MATCH(Levels!$D108,'Step 1'!$A$2:$K$2,0)+10,FALSE)</f>
        <v>1.9</v>
      </c>
      <c r="G108">
        <f>VLOOKUP($C108,'Step 1'!$A$3:$AE$74,MATCH(Levels!$D108,'Step 1'!$A$2:$K$2,0)+20,FALSE)</f>
        <v>19.102980363796298</v>
      </c>
    </row>
    <row r="109" spans="1:7" x14ac:dyDescent="0.45">
      <c r="A109">
        <f t="shared" si="6"/>
        <v>12</v>
      </c>
      <c r="B109">
        <f t="shared" si="7"/>
        <v>2023</v>
      </c>
      <c r="C109" t="str">
        <f t="shared" si="4"/>
        <v>Bulgaria</v>
      </c>
      <c r="D109">
        <f t="shared" si="5"/>
        <v>2023</v>
      </c>
      <c r="E109">
        <f>VLOOKUP($C109,'Step 1'!$A$3:$K$74,MATCH(Levels!$D109,'Step 1'!$A$2:$K$2,0),FALSE)</f>
        <v>22.4</v>
      </c>
      <c r="F109">
        <f>VLOOKUP($C109,'Step 1'!$A$3:$U$74,MATCH(Levels!$D109,'Step 1'!$A$2:$K$2,0)+10,FALSE)</f>
        <v>1.6</v>
      </c>
      <c r="G109">
        <f>VLOOKUP($C109,'Step 1'!$A$3:$AE$74,MATCH(Levels!$D109,'Step 1'!$A$2:$K$2,0)+20,FALSE)</f>
        <v>20.716368255366199</v>
      </c>
    </row>
    <row r="110" spans="1:7" x14ac:dyDescent="0.45">
      <c r="A110">
        <f t="shared" si="6"/>
        <v>13</v>
      </c>
      <c r="B110">
        <f t="shared" si="7"/>
        <v>2015</v>
      </c>
      <c r="C110" t="str">
        <f t="shared" si="4"/>
        <v>Canada</v>
      </c>
      <c r="D110">
        <f t="shared" si="5"/>
        <v>2015</v>
      </c>
      <c r="E110">
        <f>VLOOKUP($C110,'Step 1'!$A$3:$K$74,MATCH(Levels!$D110,'Step 1'!$A$2:$K$2,0),FALSE)</f>
        <v>17.7</v>
      </c>
      <c r="F110">
        <f>VLOOKUP($C110,'Step 1'!$A$3:$U$74,MATCH(Levels!$D110,'Step 1'!$A$2:$K$2,0)+10,FALSE)</f>
        <v>2.5</v>
      </c>
      <c r="G110">
        <f>VLOOKUP($C110,'Step 1'!$A$3:$AE$74,MATCH(Levels!$D110,'Step 1'!$A$2:$K$2,0)+20,FALSE)</f>
        <v>36.499195102335101</v>
      </c>
    </row>
    <row r="111" spans="1:7" x14ac:dyDescent="0.45">
      <c r="A111">
        <f t="shared" si="6"/>
        <v>13</v>
      </c>
      <c r="B111">
        <f t="shared" si="7"/>
        <v>2016</v>
      </c>
      <c r="C111" t="str">
        <f t="shared" si="4"/>
        <v>Canada</v>
      </c>
      <c r="D111">
        <f t="shared" si="5"/>
        <v>2016</v>
      </c>
      <c r="E111">
        <f>VLOOKUP($C111,'Step 1'!$A$3:$K$74,MATCH(Levels!$D111,'Step 1'!$A$2:$K$2,0),FALSE)</f>
        <v>18.399999999999999</v>
      </c>
      <c r="F111">
        <f>VLOOKUP($C111,'Step 1'!$A$3:$U$74,MATCH(Levels!$D111,'Step 1'!$A$2:$K$2,0)+10,FALSE)</f>
        <v>2.4</v>
      </c>
      <c r="G111">
        <f>VLOOKUP($C111,'Step 1'!$A$3:$AE$74,MATCH(Levels!$D111,'Step 1'!$A$2:$K$2,0)+20,FALSE)</f>
        <v>36.3820639406716</v>
      </c>
    </row>
    <row r="112" spans="1:7" x14ac:dyDescent="0.45">
      <c r="A112">
        <f t="shared" si="6"/>
        <v>13</v>
      </c>
      <c r="B112">
        <f t="shared" si="7"/>
        <v>2017</v>
      </c>
      <c r="C112" t="str">
        <f t="shared" si="4"/>
        <v>Canada</v>
      </c>
      <c r="D112">
        <f t="shared" si="5"/>
        <v>2017</v>
      </c>
      <c r="E112">
        <f>VLOOKUP($C112,'Step 1'!$A$3:$K$74,MATCH(Levels!$D112,'Step 1'!$A$2:$K$2,0),FALSE)</f>
        <v>18.3</v>
      </c>
      <c r="F112">
        <f>VLOOKUP($C112,'Step 1'!$A$3:$U$74,MATCH(Levels!$D112,'Step 1'!$A$2:$K$2,0)+10,FALSE)</f>
        <v>2.4</v>
      </c>
      <c r="G112">
        <f>VLOOKUP($C112,'Step 1'!$A$3:$AE$74,MATCH(Levels!$D112,'Step 1'!$A$2:$K$2,0)+20,FALSE)</f>
        <v>35.763338423512899</v>
      </c>
    </row>
    <row r="113" spans="1:7" x14ac:dyDescent="0.45">
      <c r="A113">
        <f t="shared" si="6"/>
        <v>13</v>
      </c>
      <c r="B113">
        <f t="shared" si="7"/>
        <v>2018</v>
      </c>
      <c r="C113" t="str">
        <f t="shared" si="4"/>
        <v>Canada</v>
      </c>
      <c r="D113">
        <f t="shared" si="5"/>
        <v>2018</v>
      </c>
      <c r="E113">
        <f>VLOOKUP($C113,'Step 1'!$A$3:$K$74,MATCH(Levels!$D113,'Step 1'!$A$2:$K$2,0),FALSE)</f>
        <v>18.7</v>
      </c>
      <c r="F113">
        <f>VLOOKUP($C113,'Step 1'!$A$3:$U$74,MATCH(Levels!$D113,'Step 1'!$A$2:$K$2,0)+10,FALSE)</f>
        <v>2.5</v>
      </c>
      <c r="G113">
        <f>VLOOKUP($C113,'Step 1'!$A$3:$AE$74,MATCH(Levels!$D113,'Step 1'!$A$2:$K$2,0)+20,FALSE)</f>
        <v>34.316971182354202</v>
      </c>
    </row>
    <row r="114" spans="1:7" x14ac:dyDescent="0.45">
      <c r="A114">
        <f t="shared" si="6"/>
        <v>13</v>
      </c>
      <c r="B114">
        <f t="shared" si="7"/>
        <v>2019</v>
      </c>
      <c r="C114" t="str">
        <f t="shared" si="4"/>
        <v>Canada</v>
      </c>
      <c r="D114">
        <f t="shared" si="5"/>
        <v>2019</v>
      </c>
      <c r="E114">
        <f>VLOOKUP($C114,'Step 1'!$A$3:$K$74,MATCH(Levels!$D114,'Step 1'!$A$2:$K$2,0),FALSE)</f>
        <v>22.9</v>
      </c>
      <c r="F114">
        <f>VLOOKUP($C114,'Step 1'!$A$3:$U$74,MATCH(Levels!$D114,'Step 1'!$A$2:$K$2,0)+10,FALSE)</f>
        <v>1.9</v>
      </c>
      <c r="G114">
        <f>VLOOKUP($C114,'Step 1'!$A$3:$AE$74,MATCH(Levels!$D114,'Step 1'!$A$2:$K$2,0)+20,FALSE)</f>
        <v>33.281131719655598</v>
      </c>
    </row>
    <row r="115" spans="1:7" x14ac:dyDescent="0.45">
      <c r="A115">
        <f t="shared" si="6"/>
        <v>13</v>
      </c>
      <c r="B115">
        <f t="shared" si="7"/>
        <v>2020</v>
      </c>
      <c r="C115" t="str">
        <f t="shared" si="4"/>
        <v>Canada</v>
      </c>
      <c r="D115">
        <f t="shared" si="5"/>
        <v>2020</v>
      </c>
      <c r="E115">
        <f>VLOOKUP($C115,'Step 1'!$A$3:$K$74,MATCH(Levels!$D115,'Step 1'!$A$2:$K$2,0),FALSE)</f>
        <v>23.3</v>
      </c>
      <c r="F115">
        <f>VLOOKUP($C115,'Step 1'!$A$3:$U$74,MATCH(Levels!$D115,'Step 1'!$A$2:$K$2,0)+10,FALSE)</f>
        <v>1.8</v>
      </c>
      <c r="G115">
        <f>VLOOKUP($C115,'Step 1'!$A$3:$AE$74,MATCH(Levels!$D115,'Step 1'!$A$2:$K$2,0)+20,FALSE)</f>
        <v>34.460390027818399</v>
      </c>
    </row>
    <row r="116" spans="1:7" x14ac:dyDescent="0.45">
      <c r="A116">
        <f t="shared" si="6"/>
        <v>13</v>
      </c>
      <c r="B116">
        <f t="shared" si="7"/>
        <v>2021</v>
      </c>
      <c r="C116" t="str">
        <f t="shared" si="4"/>
        <v>Canada</v>
      </c>
      <c r="D116">
        <f t="shared" si="5"/>
        <v>2021</v>
      </c>
      <c r="E116">
        <f>VLOOKUP($C116,'Step 1'!$A$3:$K$74,MATCH(Levels!$D116,'Step 1'!$A$2:$K$2,0),FALSE)</f>
        <v>21.3</v>
      </c>
      <c r="F116">
        <f>VLOOKUP($C116,'Step 1'!$A$3:$U$74,MATCH(Levels!$D116,'Step 1'!$A$2:$K$2,0)+10,FALSE)</f>
        <v>1.9</v>
      </c>
      <c r="G116">
        <f>VLOOKUP($C116,'Step 1'!$A$3:$AE$74,MATCH(Levels!$D116,'Step 1'!$A$2:$K$2,0)+20,FALSE)</f>
        <v>36.434101001288603</v>
      </c>
    </row>
    <row r="117" spans="1:7" x14ac:dyDescent="0.45">
      <c r="A117">
        <f t="shared" si="6"/>
        <v>13</v>
      </c>
      <c r="B117">
        <f t="shared" si="7"/>
        <v>2022</v>
      </c>
      <c r="C117" t="str">
        <f t="shared" si="4"/>
        <v>Canada</v>
      </c>
      <c r="D117">
        <f t="shared" si="5"/>
        <v>2022</v>
      </c>
      <c r="E117">
        <f>VLOOKUP($C117,'Step 1'!$A$3:$K$74,MATCH(Levels!$D117,'Step 1'!$A$2:$K$2,0),FALSE)</f>
        <v>21.2</v>
      </c>
      <c r="F117">
        <f>VLOOKUP($C117,'Step 1'!$A$3:$U$74,MATCH(Levels!$D117,'Step 1'!$A$2:$K$2,0)+10,FALSE)</f>
        <v>2</v>
      </c>
      <c r="G117">
        <f>VLOOKUP($C117,'Step 1'!$A$3:$AE$74,MATCH(Levels!$D117,'Step 1'!$A$2:$K$2,0)+20,FALSE)</f>
        <v>34.830170370645</v>
      </c>
    </row>
    <row r="118" spans="1:7" x14ac:dyDescent="0.45">
      <c r="A118">
        <f t="shared" si="6"/>
        <v>13</v>
      </c>
      <c r="B118">
        <f t="shared" si="7"/>
        <v>2023</v>
      </c>
      <c r="C118" t="str">
        <f t="shared" si="4"/>
        <v>Canada</v>
      </c>
      <c r="D118">
        <f t="shared" si="5"/>
        <v>2023</v>
      </c>
      <c r="E118">
        <f>VLOOKUP($C118,'Step 1'!$A$3:$K$74,MATCH(Levels!$D118,'Step 1'!$A$2:$K$2,0),FALSE)</f>
        <v>27</v>
      </c>
      <c r="F118">
        <f>VLOOKUP($C118,'Step 1'!$A$3:$U$74,MATCH(Levels!$D118,'Step 1'!$A$2:$K$2,0)+10,FALSE)</f>
        <v>1.3</v>
      </c>
      <c r="G118">
        <f>VLOOKUP($C118,'Step 1'!$A$3:$AE$74,MATCH(Levels!$D118,'Step 1'!$A$2:$K$2,0)+20,FALSE)</f>
        <v>34.1810544619468</v>
      </c>
    </row>
    <row r="119" spans="1:7" x14ac:dyDescent="0.45">
      <c r="A119">
        <f t="shared" si="6"/>
        <v>14</v>
      </c>
      <c r="B119">
        <f t="shared" si="7"/>
        <v>2015</v>
      </c>
      <c r="C119" t="str">
        <f t="shared" si="4"/>
        <v>China</v>
      </c>
      <c r="D119">
        <f t="shared" si="5"/>
        <v>2015</v>
      </c>
      <c r="E119">
        <f>VLOOKUP($C119,'Step 1'!$A$3:$K$74,MATCH(Levels!$D119,'Step 1'!$A$2:$K$2,0),FALSE)</f>
        <v>40</v>
      </c>
      <c r="F119">
        <f>VLOOKUP($C119,'Step 1'!$A$3:$U$74,MATCH(Levels!$D119,'Step 1'!$A$2:$K$2,0)+10,FALSE)</f>
        <v>0.5</v>
      </c>
      <c r="G119">
        <f>VLOOKUP($C119,'Step 1'!$A$3:$AE$74,MATCH(Levels!$D119,'Step 1'!$A$2:$K$2,0)+20,FALSE)</f>
        <v>14.31</v>
      </c>
    </row>
    <row r="120" spans="1:7" x14ac:dyDescent="0.45">
      <c r="A120">
        <f t="shared" si="6"/>
        <v>14</v>
      </c>
      <c r="B120">
        <f t="shared" si="7"/>
        <v>2016</v>
      </c>
      <c r="C120" t="str">
        <f t="shared" si="4"/>
        <v>China</v>
      </c>
      <c r="D120">
        <f t="shared" si="5"/>
        <v>2016</v>
      </c>
      <c r="E120">
        <f>VLOOKUP($C120,'Step 1'!$A$3:$K$74,MATCH(Levels!$D120,'Step 1'!$A$2:$K$2,0),FALSE)</f>
        <v>39.6</v>
      </c>
      <c r="F120">
        <f>VLOOKUP($C120,'Step 1'!$A$3:$U$74,MATCH(Levels!$D120,'Step 1'!$A$2:$K$2,0)+10,FALSE)</f>
        <v>0.5</v>
      </c>
      <c r="G120">
        <f>VLOOKUP($C120,'Step 1'!$A$3:$AE$74,MATCH(Levels!$D120,'Step 1'!$A$2:$K$2,0)+20,FALSE)</f>
        <v>13.987346508044199</v>
      </c>
    </row>
    <row r="121" spans="1:7" x14ac:dyDescent="0.45">
      <c r="A121">
        <f t="shared" si="6"/>
        <v>14</v>
      </c>
      <c r="B121">
        <f t="shared" si="7"/>
        <v>2017</v>
      </c>
      <c r="C121" t="str">
        <f t="shared" si="4"/>
        <v>China</v>
      </c>
      <c r="D121">
        <f t="shared" si="5"/>
        <v>2017</v>
      </c>
      <c r="E121">
        <f>VLOOKUP($C121,'Step 1'!$A$3:$K$74,MATCH(Levels!$D121,'Step 1'!$A$2:$K$2,0),FALSE)</f>
        <v>44.8</v>
      </c>
      <c r="F121">
        <f>VLOOKUP($C121,'Step 1'!$A$3:$U$74,MATCH(Levels!$D121,'Step 1'!$A$2:$K$2,0)+10,FALSE)</f>
        <v>0.5</v>
      </c>
      <c r="G121">
        <f>VLOOKUP($C121,'Step 1'!$A$3:$AE$74,MATCH(Levels!$D121,'Step 1'!$A$2:$K$2,0)+20,FALSE)</f>
        <v>12.9702380302734</v>
      </c>
    </row>
    <row r="122" spans="1:7" x14ac:dyDescent="0.45">
      <c r="A122">
        <f t="shared" si="6"/>
        <v>14</v>
      </c>
      <c r="B122">
        <f t="shared" si="7"/>
        <v>2018</v>
      </c>
      <c r="C122" t="str">
        <f t="shared" si="4"/>
        <v>China</v>
      </c>
      <c r="D122">
        <f t="shared" si="5"/>
        <v>2018</v>
      </c>
      <c r="E122">
        <f>VLOOKUP($C122,'Step 1'!$A$3:$K$74,MATCH(Levels!$D122,'Step 1'!$A$2:$K$2,0),FALSE)</f>
        <v>56.8</v>
      </c>
      <c r="F122">
        <f>VLOOKUP($C122,'Step 1'!$A$3:$U$74,MATCH(Levels!$D122,'Step 1'!$A$2:$K$2,0)+10,FALSE)</f>
        <v>0.4</v>
      </c>
      <c r="G122">
        <f>VLOOKUP($C122,'Step 1'!$A$3:$AE$74,MATCH(Levels!$D122,'Step 1'!$A$2:$K$2,0)+20,FALSE)</f>
        <v>13.5123483560259</v>
      </c>
    </row>
    <row r="123" spans="1:7" x14ac:dyDescent="0.45">
      <c r="A123">
        <f t="shared" si="6"/>
        <v>14</v>
      </c>
      <c r="B123">
        <f t="shared" si="7"/>
        <v>2019</v>
      </c>
      <c r="C123" t="str">
        <f t="shared" si="4"/>
        <v>China</v>
      </c>
      <c r="D123">
        <f t="shared" si="5"/>
        <v>2019</v>
      </c>
      <c r="E123">
        <f>VLOOKUP($C123,'Step 1'!$A$3:$K$74,MATCH(Levels!$D123,'Step 1'!$A$2:$K$2,0),FALSE)</f>
        <v>54.5</v>
      </c>
      <c r="F123">
        <f>VLOOKUP($C123,'Step 1'!$A$3:$U$74,MATCH(Levels!$D123,'Step 1'!$A$2:$K$2,0)+10,FALSE)</f>
        <v>0.4</v>
      </c>
      <c r="G123">
        <f>VLOOKUP($C123,'Step 1'!$A$3:$AE$74,MATCH(Levels!$D123,'Step 1'!$A$2:$K$2,0)+20,FALSE)</f>
        <v>13.826812553458099</v>
      </c>
    </row>
    <row r="124" spans="1:7" x14ac:dyDescent="0.45">
      <c r="A124">
        <f t="shared" si="6"/>
        <v>14</v>
      </c>
      <c r="B124">
        <f t="shared" si="7"/>
        <v>2020</v>
      </c>
      <c r="C124" t="str">
        <f t="shared" si="4"/>
        <v>China</v>
      </c>
      <c r="D124">
        <f t="shared" si="5"/>
        <v>2020</v>
      </c>
      <c r="E124">
        <f>VLOOKUP($C124,'Step 1'!$A$3:$K$74,MATCH(Levels!$D124,'Step 1'!$A$2:$K$2,0),FALSE)</f>
        <v>58.3</v>
      </c>
      <c r="F124">
        <f>VLOOKUP($C124,'Step 1'!$A$3:$U$74,MATCH(Levels!$D124,'Step 1'!$A$2:$K$2,0)+10,FALSE)</f>
        <v>0.4</v>
      </c>
      <c r="G124">
        <f>VLOOKUP($C124,'Step 1'!$A$3:$AE$74,MATCH(Levels!$D124,'Step 1'!$A$2:$K$2,0)+20,FALSE)</f>
        <v>15.052979223911599</v>
      </c>
    </row>
    <row r="125" spans="1:7" x14ac:dyDescent="0.45">
      <c r="A125">
        <f t="shared" si="6"/>
        <v>14</v>
      </c>
      <c r="B125">
        <f t="shared" si="7"/>
        <v>2021</v>
      </c>
      <c r="C125" t="str">
        <f t="shared" si="4"/>
        <v>China</v>
      </c>
      <c r="D125">
        <f t="shared" si="5"/>
        <v>2021</v>
      </c>
      <c r="E125">
        <f>VLOOKUP($C125,'Step 1'!$A$3:$K$74,MATCH(Levels!$D125,'Step 1'!$A$2:$K$2,0),FALSE)</f>
        <v>65.7</v>
      </c>
      <c r="F125">
        <f>VLOOKUP($C125,'Step 1'!$A$3:$U$74,MATCH(Levels!$D125,'Step 1'!$A$2:$K$2,0)+10,FALSE)</f>
        <v>0.4</v>
      </c>
      <c r="G125">
        <f>VLOOKUP($C125,'Step 1'!$A$3:$AE$74,MATCH(Levels!$D125,'Step 1'!$A$2:$K$2,0)+20,FALSE)</f>
        <v>15.922830815312199</v>
      </c>
    </row>
    <row r="126" spans="1:7" x14ac:dyDescent="0.45">
      <c r="A126">
        <f t="shared" si="6"/>
        <v>14</v>
      </c>
      <c r="B126">
        <f t="shared" si="7"/>
        <v>2022</v>
      </c>
      <c r="C126" t="str">
        <f t="shared" si="4"/>
        <v>China</v>
      </c>
      <c r="D126">
        <f t="shared" si="5"/>
        <v>2022</v>
      </c>
      <c r="E126">
        <f>VLOOKUP($C126,'Step 1'!$A$3:$K$74,MATCH(Levels!$D126,'Step 1'!$A$2:$K$2,0),FALSE)</f>
        <v>66.400000000000006</v>
      </c>
      <c r="F126">
        <f>VLOOKUP($C126,'Step 1'!$A$3:$U$74,MATCH(Levels!$D126,'Step 1'!$A$2:$K$2,0)+10,FALSE)</f>
        <v>0.4</v>
      </c>
      <c r="G126">
        <f>VLOOKUP($C126,'Step 1'!$A$3:$AE$74,MATCH(Levels!$D126,'Step 1'!$A$2:$K$2,0)+20,FALSE)</f>
        <v>18.7194079565304</v>
      </c>
    </row>
    <row r="127" spans="1:7" x14ac:dyDescent="0.45">
      <c r="A127">
        <f t="shared" si="6"/>
        <v>14</v>
      </c>
      <c r="B127">
        <f t="shared" si="7"/>
        <v>2023</v>
      </c>
      <c r="C127" t="str">
        <f t="shared" si="4"/>
        <v>China</v>
      </c>
      <c r="D127">
        <f t="shared" si="5"/>
        <v>2023</v>
      </c>
      <c r="E127">
        <f>VLOOKUP($C127,'Step 1'!$A$3:$K$74,MATCH(Levels!$D127,'Step 1'!$A$2:$K$2,0),FALSE)</f>
        <v>60.9</v>
      </c>
      <c r="F127">
        <f>VLOOKUP($C127,'Step 1'!$A$3:$U$74,MATCH(Levels!$D127,'Step 1'!$A$2:$K$2,0)+10,FALSE)</f>
        <v>0.4</v>
      </c>
      <c r="G127">
        <f>VLOOKUP($C127,'Step 1'!$A$3:$AE$74,MATCH(Levels!$D127,'Step 1'!$A$2:$K$2,0)+20,FALSE)</f>
        <v>18.907183662251001</v>
      </c>
    </row>
    <row r="128" spans="1:7" x14ac:dyDescent="0.45">
      <c r="A128">
        <f t="shared" si="6"/>
        <v>15</v>
      </c>
      <c r="B128">
        <f t="shared" si="7"/>
        <v>2015</v>
      </c>
      <c r="C128" t="str">
        <f t="shared" si="4"/>
        <v>Costa Rica</v>
      </c>
      <c r="D128">
        <f t="shared" si="5"/>
        <v>2015</v>
      </c>
      <c r="E128">
        <f>VLOOKUP($C128,'Step 1'!$A$3:$K$74,MATCH(Levels!$D128,'Step 1'!$A$2:$K$2,0),FALSE)</f>
        <v>12.2</v>
      </c>
      <c r="F128">
        <f>VLOOKUP($C128,'Step 1'!$A$3:$U$74,MATCH(Levels!$D128,'Step 1'!$A$2:$K$2,0)+10,FALSE)</f>
        <v>1</v>
      </c>
      <c r="G128">
        <f>VLOOKUP($C128,'Step 1'!$A$3:$AE$74,MATCH(Levels!$D128,'Step 1'!$A$2:$K$2,0)+20,FALSE)</f>
        <v>25.486761931097</v>
      </c>
    </row>
    <row r="129" spans="1:7" x14ac:dyDescent="0.45">
      <c r="A129">
        <f t="shared" si="6"/>
        <v>15</v>
      </c>
      <c r="B129">
        <f t="shared" si="7"/>
        <v>2016</v>
      </c>
      <c r="C129" t="str">
        <f t="shared" si="4"/>
        <v>Costa Rica</v>
      </c>
      <c r="D129">
        <f t="shared" si="5"/>
        <v>2016</v>
      </c>
      <c r="E129">
        <f>VLOOKUP($C129,'Step 1'!$A$3:$K$74,MATCH(Levels!$D129,'Step 1'!$A$2:$K$2,0),FALSE)</f>
        <v>14.3</v>
      </c>
      <c r="F129">
        <f>VLOOKUP($C129,'Step 1'!$A$3:$U$74,MATCH(Levels!$D129,'Step 1'!$A$2:$K$2,0)+10,FALSE)</f>
        <v>1</v>
      </c>
      <c r="G129">
        <f>VLOOKUP($C129,'Step 1'!$A$3:$AE$74,MATCH(Levels!$D129,'Step 1'!$A$2:$K$2,0)+20,FALSE)</f>
        <v>25.2526883679812</v>
      </c>
    </row>
    <row r="130" spans="1:7" x14ac:dyDescent="0.45">
      <c r="A130">
        <f t="shared" si="6"/>
        <v>15</v>
      </c>
      <c r="B130">
        <f t="shared" si="7"/>
        <v>2017</v>
      </c>
      <c r="C130" t="str">
        <f t="shared" si="4"/>
        <v>Costa Rica</v>
      </c>
      <c r="D130">
        <f t="shared" si="5"/>
        <v>2017</v>
      </c>
      <c r="E130">
        <f>VLOOKUP($C130,'Step 1'!$A$3:$K$74,MATCH(Levels!$D130,'Step 1'!$A$2:$K$2,0),FALSE)</f>
        <v>14</v>
      </c>
      <c r="F130">
        <f>VLOOKUP($C130,'Step 1'!$A$3:$U$74,MATCH(Levels!$D130,'Step 1'!$A$2:$K$2,0)+10,FALSE)</f>
        <v>0.9</v>
      </c>
      <c r="G130">
        <f>VLOOKUP($C130,'Step 1'!$A$3:$AE$74,MATCH(Levels!$D130,'Step 1'!$A$2:$K$2,0)+20,FALSE)</f>
        <v>24.944710716460001</v>
      </c>
    </row>
    <row r="131" spans="1:7" x14ac:dyDescent="0.45">
      <c r="A131">
        <f t="shared" si="6"/>
        <v>15</v>
      </c>
      <c r="B131">
        <f t="shared" si="7"/>
        <v>2018</v>
      </c>
      <c r="C131" t="str">
        <f t="shared" ref="C131:C194" si="8">VLOOKUP(A131,$M$4:$N$75,2,FALSE)</f>
        <v>Costa Rica</v>
      </c>
      <c r="D131">
        <f t="shared" ref="D131:D194" si="9">B131</f>
        <v>2018</v>
      </c>
      <c r="E131">
        <f>VLOOKUP($C131,'Step 1'!$A$3:$K$74,MATCH(Levels!$D131,'Step 1'!$A$2:$K$2,0),FALSE)</f>
        <v>13.7</v>
      </c>
      <c r="F131">
        <f>VLOOKUP($C131,'Step 1'!$A$3:$U$74,MATCH(Levels!$D131,'Step 1'!$A$2:$K$2,0)+10,FALSE)</f>
        <v>1.1000000000000001</v>
      </c>
      <c r="G131">
        <f>VLOOKUP($C131,'Step 1'!$A$3:$AE$74,MATCH(Levels!$D131,'Step 1'!$A$2:$K$2,0)+20,FALSE)</f>
        <v>24.634074495636799</v>
      </c>
    </row>
    <row r="132" spans="1:7" x14ac:dyDescent="0.45">
      <c r="A132">
        <f t="shared" si="6"/>
        <v>15</v>
      </c>
      <c r="B132">
        <f t="shared" si="7"/>
        <v>2019</v>
      </c>
      <c r="C132" t="str">
        <f t="shared" si="8"/>
        <v>Costa Rica</v>
      </c>
      <c r="D132">
        <f t="shared" si="9"/>
        <v>2019</v>
      </c>
      <c r="E132">
        <f>VLOOKUP($C132,'Step 1'!$A$3:$K$74,MATCH(Levels!$D132,'Step 1'!$A$2:$K$2,0),FALSE)</f>
        <v>14.5</v>
      </c>
      <c r="F132">
        <f>VLOOKUP($C132,'Step 1'!$A$3:$U$74,MATCH(Levels!$D132,'Step 1'!$A$2:$K$2,0)+10,FALSE)</f>
        <v>1</v>
      </c>
      <c r="G132">
        <f>VLOOKUP($C132,'Step 1'!$A$3:$AE$74,MATCH(Levels!$D132,'Step 1'!$A$2:$K$2,0)+20,FALSE)</f>
        <v>25.932498592927999</v>
      </c>
    </row>
    <row r="133" spans="1:7" x14ac:dyDescent="0.45">
      <c r="A133">
        <f t="shared" si="6"/>
        <v>15</v>
      </c>
      <c r="B133">
        <f t="shared" si="7"/>
        <v>2020</v>
      </c>
      <c r="C133" t="str">
        <f t="shared" si="8"/>
        <v>Costa Rica</v>
      </c>
      <c r="D133">
        <f t="shared" si="9"/>
        <v>2020</v>
      </c>
      <c r="E133">
        <f>VLOOKUP($C133,'Step 1'!$A$3:$K$74,MATCH(Levels!$D133,'Step 1'!$A$2:$K$2,0),FALSE)</f>
        <v>16.8</v>
      </c>
      <c r="F133">
        <f>VLOOKUP($C133,'Step 1'!$A$3:$U$74,MATCH(Levels!$D133,'Step 1'!$A$2:$K$2,0)+10,FALSE)</f>
        <v>0.8</v>
      </c>
      <c r="G133">
        <f>VLOOKUP($C133,'Step 1'!$A$3:$AE$74,MATCH(Levels!$D133,'Step 1'!$A$2:$K$2,0)+20,FALSE)</f>
        <v>26.602498987925198</v>
      </c>
    </row>
    <row r="134" spans="1:7" x14ac:dyDescent="0.45">
      <c r="A134">
        <f t="shared" si="6"/>
        <v>15</v>
      </c>
      <c r="B134">
        <f t="shared" si="7"/>
        <v>2021</v>
      </c>
      <c r="C134" t="str">
        <f t="shared" si="8"/>
        <v>Costa Rica</v>
      </c>
      <c r="D134">
        <f t="shared" si="9"/>
        <v>2021</v>
      </c>
      <c r="E134">
        <f>VLOOKUP($C134,'Step 1'!$A$3:$K$74,MATCH(Levels!$D134,'Step 1'!$A$2:$K$2,0),FALSE)</f>
        <v>17.2</v>
      </c>
      <c r="F134">
        <f>VLOOKUP($C134,'Step 1'!$A$3:$U$74,MATCH(Levels!$D134,'Step 1'!$A$2:$K$2,0)+10,FALSE)</f>
        <v>0.9</v>
      </c>
      <c r="G134">
        <f>VLOOKUP($C134,'Step 1'!$A$3:$AE$74,MATCH(Levels!$D134,'Step 1'!$A$2:$K$2,0)+20,FALSE)</f>
        <v>26.444096439129201</v>
      </c>
    </row>
    <row r="135" spans="1:7" x14ac:dyDescent="0.45">
      <c r="A135">
        <f t="shared" si="6"/>
        <v>15</v>
      </c>
      <c r="B135">
        <f t="shared" si="7"/>
        <v>2022</v>
      </c>
      <c r="C135" t="str">
        <f t="shared" si="8"/>
        <v>Costa Rica</v>
      </c>
      <c r="D135">
        <f t="shared" si="9"/>
        <v>2022</v>
      </c>
      <c r="E135">
        <f>VLOOKUP($C135,'Step 1'!$A$3:$K$74,MATCH(Levels!$D135,'Step 1'!$A$2:$K$2,0),FALSE)</f>
        <v>17.7</v>
      </c>
      <c r="F135">
        <f>VLOOKUP($C135,'Step 1'!$A$3:$U$74,MATCH(Levels!$D135,'Step 1'!$A$2:$K$2,0)+10,FALSE)</f>
        <v>0.8</v>
      </c>
      <c r="G135">
        <f>VLOOKUP($C135,'Step 1'!$A$3:$AE$74,MATCH(Levels!$D135,'Step 1'!$A$2:$K$2,0)+20,FALSE)</f>
        <v>25.910666860573201</v>
      </c>
    </row>
    <row r="136" spans="1:7" x14ac:dyDescent="0.45">
      <c r="A136">
        <f t="shared" si="6"/>
        <v>15</v>
      </c>
      <c r="B136">
        <f t="shared" si="7"/>
        <v>2023</v>
      </c>
      <c r="C136" t="str">
        <f t="shared" si="8"/>
        <v>Costa Rica</v>
      </c>
      <c r="D136">
        <f t="shared" si="9"/>
        <v>2023</v>
      </c>
      <c r="E136">
        <f>VLOOKUP($C136,'Step 1'!$A$3:$K$74,MATCH(Levels!$D136,'Step 1'!$A$2:$K$2,0),FALSE)</f>
        <v>15.3</v>
      </c>
      <c r="F136">
        <f>VLOOKUP($C136,'Step 1'!$A$3:$U$74,MATCH(Levels!$D136,'Step 1'!$A$2:$K$2,0)+10,FALSE)</f>
        <v>0.9</v>
      </c>
      <c r="G136">
        <f>VLOOKUP($C136,'Step 1'!$A$3:$AE$74,MATCH(Levels!$D136,'Step 1'!$A$2:$K$2,0)+20,FALSE)</f>
        <v>24.933641954685601</v>
      </c>
    </row>
    <row r="137" spans="1:7" x14ac:dyDescent="0.45">
      <c r="A137">
        <f t="shared" si="6"/>
        <v>16</v>
      </c>
      <c r="B137">
        <f t="shared" si="7"/>
        <v>2015</v>
      </c>
      <c r="C137" t="str">
        <f t="shared" si="8"/>
        <v>Croatia</v>
      </c>
      <c r="D137">
        <f t="shared" si="9"/>
        <v>2015</v>
      </c>
      <c r="E137">
        <f>VLOOKUP($C137,'Step 1'!$A$3:$K$74,MATCH(Levels!$D137,'Step 1'!$A$2:$K$2,0),FALSE)</f>
        <v>31.3</v>
      </c>
      <c r="F137">
        <f>VLOOKUP($C137,'Step 1'!$A$3:$U$74,MATCH(Levels!$D137,'Step 1'!$A$2:$K$2,0)+10,FALSE)</f>
        <v>1</v>
      </c>
      <c r="G137">
        <f>VLOOKUP($C137,'Step 1'!$A$3:$AE$74,MATCH(Levels!$D137,'Step 1'!$A$2:$K$2,0)+20,FALSE)</f>
        <v>22.181429739951401</v>
      </c>
    </row>
    <row r="138" spans="1:7" x14ac:dyDescent="0.45">
      <c r="A138">
        <f t="shared" si="6"/>
        <v>16</v>
      </c>
      <c r="B138">
        <f t="shared" si="7"/>
        <v>2016</v>
      </c>
      <c r="C138" t="str">
        <f t="shared" si="8"/>
        <v>Croatia</v>
      </c>
      <c r="D138">
        <f t="shared" si="9"/>
        <v>2016</v>
      </c>
      <c r="E138">
        <f>VLOOKUP($C138,'Step 1'!$A$3:$K$74,MATCH(Levels!$D138,'Step 1'!$A$2:$K$2,0),FALSE)</f>
        <v>32</v>
      </c>
      <c r="F138">
        <f>VLOOKUP($C138,'Step 1'!$A$3:$U$74,MATCH(Levels!$D138,'Step 1'!$A$2:$K$2,0)+10,FALSE)</f>
        <v>1</v>
      </c>
      <c r="G138">
        <f>VLOOKUP($C138,'Step 1'!$A$3:$AE$74,MATCH(Levels!$D138,'Step 1'!$A$2:$K$2,0)+20,FALSE)</f>
        <v>20.5451684285743</v>
      </c>
    </row>
    <row r="139" spans="1:7" x14ac:dyDescent="0.45">
      <c r="A139">
        <f t="shared" si="6"/>
        <v>16</v>
      </c>
      <c r="B139">
        <f t="shared" si="7"/>
        <v>2017</v>
      </c>
      <c r="C139" t="str">
        <f t="shared" si="8"/>
        <v>Croatia</v>
      </c>
      <c r="D139">
        <f t="shared" si="9"/>
        <v>2017</v>
      </c>
      <c r="E139">
        <f>VLOOKUP($C139,'Step 1'!$A$3:$K$74,MATCH(Levels!$D139,'Step 1'!$A$2:$K$2,0),FALSE)</f>
        <v>30.2</v>
      </c>
      <c r="F139">
        <f>VLOOKUP($C139,'Step 1'!$A$3:$U$74,MATCH(Levels!$D139,'Step 1'!$A$2:$K$2,0)+10,FALSE)</f>
        <v>1.1000000000000001</v>
      </c>
      <c r="G139">
        <f>VLOOKUP($C139,'Step 1'!$A$3:$AE$74,MATCH(Levels!$D139,'Step 1'!$A$2:$K$2,0)+20,FALSE)</f>
        <v>21.864169885650998</v>
      </c>
    </row>
    <row r="140" spans="1:7" x14ac:dyDescent="0.45">
      <c r="A140">
        <f t="shared" ref="A140:A203" si="10">A131+1</f>
        <v>16</v>
      </c>
      <c r="B140">
        <f t="shared" ref="B140:B203" si="11">B131</f>
        <v>2018</v>
      </c>
      <c r="C140" t="str">
        <f t="shared" si="8"/>
        <v>Croatia</v>
      </c>
      <c r="D140">
        <f t="shared" si="9"/>
        <v>2018</v>
      </c>
      <c r="E140">
        <f>VLOOKUP($C140,'Step 1'!$A$3:$K$74,MATCH(Levels!$D140,'Step 1'!$A$2:$K$2,0),FALSE)</f>
        <v>27.9</v>
      </c>
      <c r="F140">
        <f>VLOOKUP($C140,'Step 1'!$A$3:$U$74,MATCH(Levels!$D140,'Step 1'!$A$2:$K$2,0)+10,FALSE)</f>
        <v>1.1000000000000001</v>
      </c>
      <c r="G140">
        <f>VLOOKUP($C140,'Step 1'!$A$3:$AE$74,MATCH(Levels!$D140,'Step 1'!$A$2:$K$2,0)+20,FALSE)</f>
        <v>21.5347735184579</v>
      </c>
    </row>
    <row r="141" spans="1:7" x14ac:dyDescent="0.45">
      <c r="A141">
        <f t="shared" si="10"/>
        <v>16</v>
      </c>
      <c r="B141">
        <f t="shared" si="11"/>
        <v>2019</v>
      </c>
      <c r="C141" t="str">
        <f t="shared" si="8"/>
        <v>Croatia</v>
      </c>
      <c r="D141">
        <f t="shared" si="9"/>
        <v>2019</v>
      </c>
      <c r="E141">
        <f>VLOOKUP($C141,'Step 1'!$A$3:$K$74,MATCH(Levels!$D141,'Step 1'!$A$2:$K$2,0),FALSE)</f>
        <v>28.9</v>
      </c>
      <c r="F141">
        <f>VLOOKUP($C141,'Step 1'!$A$3:$U$74,MATCH(Levels!$D141,'Step 1'!$A$2:$K$2,0)+10,FALSE)</f>
        <v>1.1000000000000001</v>
      </c>
      <c r="G141">
        <f>VLOOKUP($C141,'Step 1'!$A$3:$AE$74,MATCH(Levels!$D141,'Step 1'!$A$2:$K$2,0)+20,FALSE)</f>
        <v>22.2779235804202</v>
      </c>
    </row>
    <row r="142" spans="1:7" x14ac:dyDescent="0.45">
      <c r="A142">
        <f t="shared" si="10"/>
        <v>16</v>
      </c>
      <c r="B142">
        <f t="shared" si="11"/>
        <v>2020</v>
      </c>
      <c r="C142" t="str">
        <f t="shared" si="8"/>
        <v>Croatia</v>
      </c>
      <c r="D142">
        <f t="shared" si="9"/>
        <v>2020</v>
      </c>
      <c r="E142">
        <f>VLOOKUP($C142,'Step 1'!$A$3:$K$74,MATCH(Levels!$D142,'Step 1'!$A$2:$K$2,0),FALSE)</f>
        <v>29.3</v>
      </c>
      <c r="F142">
        <f>VLOOKUP($C142,'Step 1'!$A$3:$U$74,MATCH(Levels!$D142,'Step 1'!$A$2:$K$2,0)+10,FALSE)</f>
        <v>1</v>
      </c>
      <c r="G142">
        <f>VLOOKUP($C142,'Step 1'!$A$3:$AE$74,MATCH(Levels!$D142,'Step 1'!$A$2:$K$2,0)+20,FALSE)</f>
        <v>22.779038732554501</v>
      </c>
    </row>
    <row r="143" spans="1:7" x14ac:dyDescent="0.45">
      <c r="A143">
        <f t="shared" si="10"/>
        <v>16</v>
      </c>
      <c r="B143">
        <f t="shared" si="11"/>
        <v>2021</v>
      </c>
      <c r="C143" t="str">
        <f t="shared" si="8"/>
        <v>Croatia</v>
      </c>
      <c r="D143">
        <f t="shared" si="9"/>
        <v>2021</v>
      </c>
      <c r="E143">
        <f>VLOOKUP($C143,'Step 1'!$A$3:$K$74,MATCH(Levels!$D143,'Step 1'!$A$2:$K$2,0),FALSE)</f>
        <v>30.1</v>
      </c>
      <c r="F143">
        <f>VLOOKUP($C143,'Step 1'!$A$3:$U$74,MATCH(Levels!$D143,'Step 1'!$A$2:$K$2,0)+10,FALSE)</f>
        <v>1</v>
      </c>
      <c r="G143">
        <f>VLOOKUP($C143,'Step 1'!$A$3:$AE$74,MATCH(Levels!$D143,'Step 1'!$A$2:$K$2,0)+20,FALSE)</f>
        <v>19.9620470273635</v>
      </c>
    </row>
    <row r="144" spans="1:7" x14ac:dyDescent="0.45">
      <c r="A144">
        <f t="shared" si="10"/>
        <v>16</v>
      </c>
      <c r="B144">
        <f t="shared" si="11"/>
        <v>2022</v>
      </c>
      <c r="C144" t="str">
        <f t="shared" si="8"/>
        <v>Croatia</v>
      </c>
      <c r="D144">
        <f t="shared" si="9"/>
        <v>2022</v>
      </c>
      <c r="E144">
        <f>VLOOKUP($C144,'Step 1'!$A$3:$K$74,MATCH(Levels!$D144,'Step 1'!$A$2:$K$2,0),FALSE)</f>
        <v>31.1</v>
      </c>
      <c r="F144">
        <f>VLOOKUP($C144,'Step 1'!$A$3:$U$74,MATCH(Levels!$D144,'Step 1'!$A$2:$K$2,0)+10,FALSE)</f>
        <v>1</v>
      </c>
      <c r="G144">
        <f>VLOOKUP($C144,'Step 1'!$A$3:$AE$74,MATCH(Levels!$D144,'Step 1'!$A$2:$K$2,0)+20,FALSE)</f>
        <v>21.339699742407401</v>
      </c>
    </row>
    <row r="145" spans="1:7" x14ac:dyDescent="0.45">
      <c r="A145">
        <f t="shared" si="10"/>
        <v>16</v>
      </c>
      <c r="B145">
        <f t="shared" si="11"/>
        <v>2023</v>
      </c>
      <c r="C145" t="str">
        <f t="shared" si="8"/>
        <v>Croatia</v>
      </c>
      <c r="D145">
        <f t="shared" si="9"/>
        <v>2023</v>
      </c>
      <c r="E145">
        <f>VLOOKUP($C145,'Step 1'!$A$3:$K$74,MATCH(Levels!$D145,'Step 1'!$A$2:$K$2,0),FALSE)</f>
        <v>31.7</v>
      </c>
      <c r="F145">
        <f>VLOOKUP($C145,'Step 1'!$A$3:$U$74,MATCH(Levels!$D145,'Step 1'!$A$2:$K$2,0)+10,FALSE)</f>
        <v>1.1000000000000001</v>
      </c>
      <c r="G145">
        <f>VLOOKUP($C145,'Step 1'!$A$3:$AE$74,MATCH(Levels!$D145,'Step 1'!$A$2:$K$2,0)+20,FALSE)</f>
        <v>22.119520844187299</v>
      </c>
    </row>
    <row r="146" spans="1:7" x14ac:dyDescent="0.45">
      <c r="A146">
        <f t="shared" si="10"/>
        <v>17</v>
      </c>
      <c r="B146">
        <f t="shared" si="11"/>
        <v>2015</v>
      </c>
      <c r="C146" t="str">
        <f t="shared" si="8"/>
        <v>Cyprus</v>
      </c>
      <c r="D146">
        <f t="shared" si="9"/>
        <v>2015</v>
      </c>
      <c r="E146">
        <f>VLOOKUP($C146,'Step 1'!$A$3:$K$74,MATCH(Levels!$D146,'Step 1'!$A$2:$K$2,0),FALSE)</f>
        <v>24.8</v>
      </c>
      <c r="F146">
        <f>VLOOKUP($C146,'Step 1'!$A$3:$U$74,MATCH(Levels!$D146,'Step 1'!$A$2:$K$2,0)+10,FALSE)</f>
        <v>1.7</v>
      </c>
      <c r="G146">
        <f>VLOOKUP($C146,'Step 1'!$A$3:$AE$74,MATCH(Levels!$D146,'Step 1'!$A$2:$K$2,0)+20,FALSE)</f>
        <v>21.232781428599001</v>
      </c>
    </row>
    <row r="147" spans="1:7" x14ac:dyDescent="0.45">
      <c r="A147">
        <f t="shared" si="10"/>
        <v>17</v>
      </c>
      <c r="B147">
        <f t="shared" si="11"/>
        <v>2016</v>
      </c>
      <c r="C147" t="str">
        <f t="shared" si="8"/>
        <v>Cyprus</v>
      </c>
      <c r="D147">
        <f t="shared" si="9"/>
        <v>2016</v>
      </c>
      <c r="E147">
        <f>VLOOKUP($C147,'Step 1'!$A$3:$K$74,MATCH(Levels!$D147,'Step 1'!$A$2:$K$2,0),FALSE)</f>
        <v>21.4</v>
      </c>
      <c r="F147">
        <f>VLOOKUP($C147,'Step 1'!$A$3:$U$74,MATCH(Levels!$D147,'Step 1'!$A$2:$K$2,0)+10,FALSE)</f>
        <v>1.8</v>
      </c>
      <c r="G147">
        <f>VLOOKUP($C147,'Step 1'!$A$3:$AE$74,MATCH(Levels!$D147,'Step 1'!$A$2:$K$2,0)+20,FALSE)</f>
        <v>22.778503662373499</v>
      </c>
    </row>
    <row r="148" spans="1:7" x14ac:dyDescent="0.45">
      <c r="A148">
        <f t="shared" si="10"/>
        <v>17</v>
      </c>
      <c r="B148">
        <f t="shared" si="11"/>
        <v>2017</v>
      </c>
      <c r="C148" t="str">
        <f t="shared" si="8"/>
        <v>Cyprus</v>
      </c>
      <c r="D148">
        <f t="shared" si="9"/>
        <v>2017</v>
      </c>
      <c r="E148">
        <f>VLOOKUP($C148,'Step 1'!$A$3:$K$74,MATCH(Levels!$D148,'Step 1'!$A$2:$K$2,0),FALSE)</f>
        <v>20.399999999999999</v>
      </c>
      <c r="F148">
        <f>VLOOKUP($C148,'Step 1'!$A$3:$U$74,MATCH(Levels!$D148,'Step 1'!$A$2:$K$2,0)+10,FALSE)</f>
        <v>2.5</v>
      </c>
      <c r="G148">
        <f>VLOOKUP($C148,'Step 1'!$A$3:$AE$74,MATCH(Levels!$D148,'Step 1'!$A$2:$K$2,0)+20,FALSE)</f>
        <v>21.8989722925322</v>
      </c>
    </row>
    <row r="149" spans="1:7" x14ac:dyDescent="0.45">
      <c r="A149">
        <f t="shared" si="10"/>
        <v>17</v>
      </c>
      <c r="B149">
        <f t="shared" si="11"/>
        <v>2018</v>
      </c>
      <c r="C149" t="str">
        <f t="shared" si="8"/>
        <v>Cyprus</v>
      </c>
      <c r="D149">
        <f t="shared" si="9"/>
        <v>2018</v>
      </c>
      <c r="E149">
        <f>VLOOKUP($C149,'Step 1'!$A$3:$K$74,MATCH(Levels!$D149,'Step 1'!$A$2:$K$2,0),FALSE)</f>
        <v>18.3</v>
      </c>
      <c r="F149">
        <f>VLOOKUP($C149,'Step 1'!$A$3:$U$74,MATCH(Levels!$D149,'Step 1'!$A$2:$K$2,0)+10,FALSE)</f>
        <v>2.6</v>
      </c>
      <c r="G149">
        <f>VLOOKUP($C149,'Step 1'!$A$3:$AE$74,MATCH(Levels!$D149,'Step 1'!$A$2:$K$2,0)+20,FALSE)</f>
        <v>20.6884549095426</v>
      </c>
    </row>
    <row r="150" spans="1:7" x14ac:dyDescent="0.45">
      <c r="A150">
        <f t="shared" si="10"/>
        <v>17</v>
      </c>
      <c r="B150">
        <f t="shared" si="11"/>
        <v>2019</v>
      </c>
      <c r="C150" t="str">
        <f t="shared" si="8"/>
        <v>Cyprus</v>
      </c>
      <c r="D150">
        <f t="shared" si="9"/>
        <v>2019</v>
      </c>
      <c r="E150">
        <f>VLOOKUP($C150,'Step 1'!$A$3:$K$74,MATCH(Levels!$D150,'Step 1'!$A$2:$K$2,0),FALSE)</f>
        <v>16.100000000000001</v>
      </c>
      <c r="F150">
        <f>VLOOKUP($C150,'Step 1'!$A$3:$U$74,MATCH(Levels!$D150,'Step 1'!$A$2:$K$2,0)+10,FALSE)</f>
        <v>2</v>
      </c>
      <c r="G150">
        <f>VLOOKUP($C150,'Step 1'!$A$3:$AE$74,MATCH(Levels!$D150,'Step 1'!$A$2:$K$2,0)+20,FALSE)</f>
        <v>20.6293270134308</v>
      </c>
    </row>
    <row r="151" spans="1:7" x14ac:dyDescent="0.45">
      <c r="A151">
        <f t="shared" si="10"/>
        <v>17</v>
      </c>
      <c r="B151">
        <f t="shared" si="11"/>
        <v>2020</v>
      </c>
      <c r="C151" t="str">
        <f t="shared" si="8"/>
        <v>Cyprus</v>
      </c>
      <c r="D151">
        <f t="shared" si="9"/>
        <v>2020</v>
      </c>
      <c r="E151">
        <f>VLOOKUP($C151,'Step 1'!$A$3:$K$74,MATCH(Levels!$D151,'Step 1'!$A$2:$K$2,0),FALSE)</f>
        <v>16.2</v>
      </c>
      <c r="F151">
        <f>VLOOKUP($C151,'Step 1'!$A$3:$U$74,MATCH(Levels!$D151,'Step 1'!$A$2:$K$2,0)+10,FALSE)</f>
        <v>1.8</v>
      </c>
      <c r="G151">
        <f>VLOOKUP($C151,'Step 1'!$A$3:$AE$74,MATCH(Levels!$D151,'Step 1'!$A$2:$K$2,0)+20,FALSE)</f>
        <v>28.071581056979898</v>
      </c>
    </row>
    <row r="152" spans="1:7" x14ac:dyDescent="0.45">
      <c r="A152">
        <f t="shared" si="10"/>
        <v>17</v>
      </c>
      <c r="B152">
        <f t="shared" si="11"/>
        <v>2021</v>
      </c>
      <c r="C152" t="str">
        <f t="shared" si="8"/>
        <v>Cyprus</v>
      </c>
      <c r="D152">
        <f t="shared" si="9"/>
        <v>2021</v>
      </c>
      <c r="E152">
        <f>VLOOKUP($C152,'Step 1'!$A$3:$K$74,MATCH(Levels!$D152,'Step 1'!$A$2:$K$2,0),FALSE)</f>
        <v>14.7</v>
      </c>
      <c r="F152">
        <f>VLOOKUP($C152,'Step 1'!$A$3:$U$74,MATCH(Levels!$D152,'Step 1'!$A$2:$K$2,0)+10,FALSE)</f>
        <v>2.1</v>
      </c>
      <c r="G152">
        <f>VLOOKUP($C152,'Step 1'!$A$3:$AE$74,MATCH(Levels!$D152,'Step 1'!$A$2:$K$2,0)+20,FALSE)</f>
        <v>28.202130315253999</v>
      </c>
    </row>
    <row r="153" spans="1:7" x14ac:dyDescent="0.45">
      <c r="A153">
        <f t="shared" si="10"/>
        <v>17</v>
      </c>
      <c r="B153">
        <f t="shared" si="11"/>
        <v>2022</v>
      </c>
      <c r="C153" t="str">
        <f t="shared" si="8"/>
        <v>Cyprus</v>
      </c>
      <c r="D153">
        <f t="shared" si="9"/>
        <v>2022</v>
      </c>
      <c r="E153">
        <f>VLOOKUP($C153,'Step 1'!$A$3:$K$74,MATCH(Levels!$D153,'Step 1'!$A$2:$K$2,0),FALSE)</f>
        <v>14.3</v>
      </c>
      <c r="F153">
        <f>VLOOKUP($C153,'Step 1'!$A$3:$U$74,MATCH(Levels!$D153,'Step 1'!$A$2:$K$2,0)+10,FALSE)</f>
        <v>2.5</v>
      </c>
      <c r="G153">
        <f>VLOOKUP($C153,'Step 1'!$A$3:$AE$74,MATCH(Levels!$D153,'Step 1'!$A$2:$K$2,0)+20,FALSE)</f>
        <v>32.436388226730301</v>
      </c>
    </row>
    <row r="154" spans="1:7" x14ac:dyDescent="0.45">
      <c r="A154">
        <f t="shared" si="10"/>
        <v>17</v>
      </c>
      <c r="B154">
        <f t="shared" si="11"/>
        <v>2023</v>
      </c>
      <c r="C154" t="str">
        <f t="shared" si="8"/>
        <v>Cyprus</v>
      </c>
      <c r="D154">
        <f t="shared" si="9"/>
        <v>2023</v>
      </c>
      <c r="E154">
        <f>VLOOKUP($C154,'Step 1'!$A$3:$K$74,MATCH(Levels!$D154,'Step 1'!$A$2:$K$2,0),FALSE)</f>
        <v>10.7</v>
      </c>
      <c r="F154">
        <f>VLOOKUP($C154,'Step 1'!$A$3:$U$74,MATCH(Levels!$D154,'Step 1'!$A$2:$K$2,0)+10,FALSE)</f>
        <v>2.2999999999999998</v>
      </c>
      <c r="G154">
        <f>VLOOKUP($C154,'Step 1'!$A$3:$AE$74,MATCH(Levels!$D154,'Step 1'!$A$2:$K$2,0)+20,FALSE)</f>
        <v>32.905973367734397</v>
      </c>
    </row>
    <row r="155" spans="1:7" x14ac:dyDescent="0.45">
      <c r="A155">
        <f t="shared" si="10"/>
        <v>18</v>
      </c>
      <c r="B155">
        <f t="shared" si="11"/>
        <v>2015</v>
      </c>
      <c r="C155" t="str">
        <f t="shared" si="8"/>
        <v>Czech Republic</v>
      </c>
      <c r="D155">
        <f t="shared" si="9"/>
        <v>2015</v>
      </c>
      <c r="E155">
        <f>VLOOKUP($C155,'Step 1'!$A$3:$K$74,MATCH(Levels!$D155,'Step 1'!$A$2:$K$2,0),FALSE)</f>
        <v>24.5</v>
      </c>
      <c r="F155">
        <f>VLOOKUP($C155,'Step 1'!$A$3:$U$74,MATCH(Levels!$D155,'Step 1'!$A$2:$K$2,0)+10,FALSE)</f>
        <v>1.5</v>
      </c>
      <c r="G155">
        <f>VLOOKUP($C155,'Step 1'!$A$3:$AE$74,MATCH(Levels!$D155,'Step 1'!$A$2:$K$2,0)+20,FALSE)</f>
        <v>0</v>
      </c>
    </row>
    <row r="156" spans="1:7" x14ac:dyDescent="0.45">
      <c r="A156">
        <f t="shared" si="10"/>
        <v>18</v>
      </c>
      <c r="B156">
        <f t="shared" si="11"/>
        <v>2016</v>
      </c>
      <c r="C156" t="str">
        <f t="shared" si="8"/>
        <v>Czech Republic</v>
      </c>
      <c r="D156">
        <f t="shared" si="9"/>
        <v>2016</v>
      </c>
      <c r="E156">
        <f>VLOOKUP($C156,'Step 1'!$A$3:$K$74,MATCH(Levels!$D156,'Step 1'!$A$2:$K$2,0),FALSE)</f>
        <v>23.8</v>
      </c>
      <c r="F156">
        <f>VLOOKUP($C156,'Step 1'!$A$3:$U$74,MATCH(Levels!$D156,'Step 1'!$A$2:$K$2,0)+10,FALSE)</f>
        <v>1.5</v>
      </c>
      <c r="G156">
        <f>VLOOKUP($C156,'Step 1'!$A$3:$AE$74,MATCH(Levels!$D156,'Step 1'!$A$2:$K$2,0)+20,FALSE)</f>
        <v>0</v>
      </c>
    </row>
    <row r="157" spans="1:7" x14ac:dyDescent="0.45">
      <c r="A157">
        <f t="shared" si="10"/>
        <v>18</v>
      </c>
      <c r="B157">
        <f t="shared" si="11"/>
        <v>2017</v>
      </c>
      <c r="C157" t="str">
        <f t="shared" si="8"/>
        <v>Czech Republic</v>
      </c>
      <c r="D157">
        <f t="shared" si="9"/>
        <v>2017</v>
      </c>
      <c r="E157">
        <f>VLOOKUP($C157,'Step 1'!$A$3:$K$74,MATCH(Levels!$D157,'Step 1'!$A$2:$K$2,0),FALSE)</f>
        <v>24</v>
      </c>
      <c r="F157">
        <f>VLOOKUP($C157,'Step 1'!$A$3:$U$74,MATCH(Levels!$D157,'Step 1'!$A$2:$K$2,0)+10,FALSE)</f>
        <v>1.5</v>
      </c>
      <c r="G157">
        <f>VLOOKUP($C157,'Step 1'!$A$3:$AE$74,MATCH(Levels!$D157,'Step 1'!$A$2:$K$2,0)+20,FALSE)</f>
        <v>0</v>
      </c>
    </row>
    <row r="158" spans="1:7" x14ac:dyDescent="0.45">
      <c r="A158">
        <f t="shared" si="10"/>
        <v>18</v>
      </c>
      <c r="B158">
        <f t="shared" si="11"/>
        <v>2018</v>
      </c>
      <c r="C158" t="str">
        <f t="shared" si="8"/>
        <v>Czech Republic</v>
      </c>
      <c r="D158">
        <f t="shared" si="9"/>
        <v>2018</v>
      </c>
      <c r="E158">
        <f>VLOOKUP($C158,'Step 1'!$A$3:$K$74,MATCH(Levels!$D158,'Step 1'!$A$2:$K$2,0),FALSE)</f>
        <v>26.8</v>
      </c>
      <c r="F158">
        <f>VLOOKUP($C158,'Step 1'!$A$3:$U$74,MATCH(Levels!$D158,'Step 1'!$A$2:$K$2,0)+10,FALSE)</f>
        <v>1.3</v>
      </c>
      <c r="G158">
        <f>VLOOKUP($C158,'Step 1'!$A$3:$AE$74,MATCH(Levels!$D158,'Step 1'!$A$2:$K$2,0)+20,FALSE)</f>
        <v>0</v>
      </c>
    </row>
    <row r="159" spans="1:7" x14ac:dyDescent="0.45">
      <c r="A159">
        <f t="shared" si="10"/>
        <v>18</v>
      </c>
      <c r="B159">
        <f t="shared" si="11"/>
        <v>2019</v>
      </c>
      <c r="C159" t="str">
        <f t="shared" si="8"/>
        <v>Czech Republic</v>
      </c>
      <c r="D159">
        <f t="shared" si="9"/>
        <v>2019</v>
      </c>
      <c r="E159">
        <f>VLOOKUP($C159,'Step 1'!$A$3:$K$74,MATCH(Levels!$D159,'Step 1'!$A$2:$K$2,0),FALSE)</f>
        <v>30.3</v>
      </c>
      <c r="F159">
        <f>VLOOKUP($C159,'Step 1'!$A$3:$U$74,MATCH(Levels!$D159,'Step 1'!$A$2:$K$2,0)+10,FALSE)</f>
        <v>1</v>
      </c>
      <c r="G159">
        <f>VLOOKUP($C159,'Step 1'!$A$3:$AE$74,MATCH(Levels!$D159,'Step 1'!$A$2:$K$2,0)+20,FALSE)</f>
        <v>0</v>
      </c>
    </row>
    <row r="160" spans="1:7" x14ac:dyDescent="0.45">
      <c r="A160">
        <f t="shared" si="10"/>
        <v>18</v>
      </c>
      <c r="B160">
        <f t="shared" si="11"/>
        <v>2020</v>
      </c>
      <c r="C160" t="str">
        <f t="shared" si="8"/>
        <v>Czech Republic</v>
      </c>
      <c r="D160">
        <f t="shared" si="9"/>
        <v>2020</v>
      </c>
      <c r="E160">
        <f>VLOOKUP($C160,'Step 1'!$A$3:$K$74,MATCH(Levels!$D160,'Step 1'!$A$2:$K$2,0),FALSE)</f>
        <v>30.1</v>
      </c>
      <c r="F160">
        <f>VLOOKUP($C160,'Step 1'!$A$3:$U$74,MATCH(Levels!$D160,'Step 1'!$A$2:$K$2,0)+10,FALSE)</f>
        <v>1</v>
      </c>
      <c r="G160">
        <f>VLOOKUP($C160,'Step 1'!$A$3:$AE$74,MATCH(Levels!$D160,'Step 1'!$A$2:$K$2,0)+20,FALSE)</f>
        <v>0</v>
      </c>
    </row>
    <row r="161" spans="1:7" x14ac:dyDescent="0.45">
      <c r="A161">
        <f t="shared" si="10"/>
        <v>18</v>
      </c>
      <c r="B161">
        <f t="shared" si="11"/>
        <v>2021</v>
      </c>
      <c r="C161" t="str">
        <f t="shared" si="8"/>
        <v>Czech Republic</v>
      </c>
      <c r="D161">
        <f t="shared" si="9"/>
        <v>2021</v>
      </c>
      <c r="E161">
        <f>VLOOKUP($C161,'Step 1'!$A$3:$K$74,MATCH(Levels!$D161,'Step 1'!$A$2:$K$2,0),FALSE)</f>
        <v>31.7</v>
      </c>
      <c r="F161">
        <f>VLOOKUP($C161,'Step 1'!$A$3:$U$74,MATCH(Levels!$D161,'Step 1'!$A$2:$K$2,0)+10,FALSE)</f>
        <v>1</v>
      </c>
      <c r="G161">
        <f>VLOOKUP($C161,'Step 1'!$A$3:$AE$74,MATCH(Levels!$D161,'Step 1'!$A$2:$K$2,0)+20,FALSE)</f>
        <v>25.912185213266099</v>
      </c>
    </row>
    <row r="162" spans="1:7" x14ac:dyDescent="0.45">
      <c r="A162">
        <f t="shared" si="10"/>
        <v>18</v>
      </c>
      <c r="B162">
        <f t="shared" si="11"/>
        <v>2022</v>
      </c>
      <c r="C162" t="str">
        <f t="shared" si="8"/>
        <v>Czech Republic</v>
      </c>
      <c r="D162">
        <f t="shared" si="9"/>
        <v>2022</v>
      </c>
      <c r="E162">
        <f>VLOOKUP($C162,'Step 1'!$A$3:$K$74,MATCH(Levels!$D162,'Step 1'!$A$2:$K$2,0),FALSE)</f>
        <v>33.6</v>
      </c>
      <c r="F162">
        <f>VLOOKUP($C162,'Step 1'!$A$3:$U$74,MATCH(Levels!$D162,'Step 1'!$A$2:$K$2,0)+10,FALSE)</f>
        <v>1.2</v>
      </c>
      <c r="G162">
        <f>VLOOKUP($C162,'Step 1'!$A$3:$AE$74,MATCH(Levels!$D162,'Step 1'!$A$2:$K$2,0)+20,FALSE)</f>
        <v>26.848318327769299</v>
      </c>
    </row>
    <row r="163" spans="1:7" x14ac:dyDescent="0.45">
      <c r="A163">
        <f t="shared" si="10"/>
        <v>18</v>
      </c>
      <c r="B163">
        <f t="shared" si="11"/>
        <v>2023</v>
      </c>
      <c r="C163" t="str">
        <f t="shared" si="8"/>
        <v>Czech Republic</v>
      </c>
      <c r="D163">
        <f t="shared" si="9"/>
        <v>2023</v>
      </c>
      <c r="E163">
        <f>VLOOKUP($C163,'Step 1'!$A$3:$K$74,MATCH(Levels!$D163,'Step 1'!$A$2:$K$2,0),FALSE)</f>
        <v>33.700000000000003</v>
      </c>
      <c r="F163">
        <f>VLOOKUP($C163,'Step 1'!$A$3:$U$74,MATCH(Levels!$D163,'Step 1'!$A$2:$K$2,0)+10,FALSE)</f>
        <v>0.8</v>
      </c>
      <c r="G163">
        <f>VLOOKUP($C163,'Step 1'!$A$3:$AE$74,MATCH(Levels!$D163,'Step 1'!$A$2:$K$2,0)+20,FALSE)</f>
        <v>24.833889063049099</v>
      </c>
    </row>
    <row r="164" spans="1:7" x14ac:dyDescent="0.45">
      <c r="A164">
        <f t="shared" si="10"/>
        <v>19</v>
      </c>
      <c r="B164">
        <f t="shared" si="11"/>
        <v>2015</v>
      </c>
      <c r="C164" t="str">
        <f t="shared" si="8"/>
        <v>Denmark</v>
      </c>
      <c r="D164">
        <f t="shared" si="9"/>
        <v>2015</v>
      </c>
      <c r="E164">
        <f>VLOOKUP($C164,'Step 1'!$A$3:$K$74,MATCH(Levels!$D164,'Step 1'!$A$2:$K$2,0),FALSE)</f>
        <v>21.3</v>
      </c>
      <c r="F164">
        <f>VLOOKUP($C164,'Step 1'!$A$3:$U$74,MATCH(Levels!$D164,'Step 1'!$A$2:$K$2,0)+10,FALSE)</f>
        <v>2.8</v>
      </c>
      <c r="G164">
        <f>VLOOKUP($C164,'Step 1'!$A$3:$AE$74,MATCH(Levels!$D164,'Step 1'!$A$2:$K$2,0)+20,FALSE)</f>
        <v>36.497753112138</v>
      </c>
    </row>
    <row r="165" spans="1:7" x14ac:dyDescent="0.45">
      <c r="A165">
        <f t="shared" si="10"/>
        <v>19</v>
      </c>
      <c r="B165">
        <f t="shared" si="11"/>
        <v>2016</v>
      </c>
      <c r="C165" t="str">
        <f t="shared" si="8"/>
        <v>Denmark</v>
      </c>
      <c r="D165">
        <f t="shared" si="9"/>
        <v>2016</v>
      </c>
      <c r="E165">
        <f>VLOOKUP($C165,'Step 1'!$A$3:$K$74,MATCH(Levels!$D165,'Step 1'!$A$2:$K$2,0),FALSE)</f>
        <v>21.1</v>
      </c>
      <c r="F165">
        <f>VLOOKUP($C165,'Step 1'!$A$3:$U$74,MATCH(Levels!$D165,'Step 1'!$A$2:$K$2,0)+10,FALSE)</f>
        <v>2.5</v>
      </c>
      <c r="G165">
        <f>VLOOKUP($C165,'Step 1'!$A$3:$AE$74,MATCH(Levels!$D165,'Step 1'!$A$2:$K$2,0)+20,FALSE)</f>
        <v>36.430826441900699</v>
      </c>
    </row>
    <row r="166" spans="1:7" x14ac:dyDescent="0.45">
      <c r="A166">
        <f t="shared" si="10"/>
        <v>19</v>
      </c>
      <c r="B166">
        <f t="shared" si="11"/>
        <v>2017</v>
      </c>
      <c r="C166" t="str">
        <f t="shared" si="8"/>
        <v>Denmark</v>
      </c>
      <c r="D166">
        <f t="shared" si="9"/>
        <v>2017</v>
      </c>
      <c r="E166">
        <f>VLOOKUP($C166,'Step 1'!$A$3:$K$74,MATCH(Levels!$D166,'Step 1'!$A$2:$K$2,0),FALSE)</f>
        <v>21.2</v>
      </c>
      <c r="F166">
        <f>VLOOKUP($C166,'Step 1'!$A$3:$U$74,MATCH(Levels!$D166,'Step 1'!$A$2:$K$2,0)+10,FALSE)</f>
        <v>1.9</v>
      </c>
      <c r="G166">
        <f>VLOOKUP($C166,'Step 1'!$A$3:$AE$74,MATCH(Levels!$D166,'Step 1'!$A$2:$K$2,0)+20,FALSE)</f>
        <v>36.512904234021299</v>
      </c>
    </row>
    <row r="167" spans="1:7" x14ac:dyDescent="0.45">
      <c r="A167">
        <f t="shared" si="10"/>
        <v>19</v>
      </c>
      <c r="B167">
        <f t="shared" si="11"/>
        <v>2018</v>
      </c>
      <c r="C167" t="str">
        <f t="shared" si="8"/>
        <v>Denmark</v>
      </c>
      <c r="D167">
        <f t="shared" si="9"/>
        <v>2018</v>
      </c>
      <c r="E167">
        <f>VLOOKUP($C167,'Step 1'!$A$3:$K$74,MATCH(Levels!$D167,'Step 1'!$A$2:$K$2,0),FALSE)</f>
        <v>23.9</v>
      </c>
      <c r="F167">
        <f>VLOOKUP($C167,'Step 1'!$A$3:$U$74,MATCH(Levels!$D167,'Step 1'!$A$2:$K$2,0)+10,FALSE)</f>
        <v>2.2000000000000002</v>
      </c>
      <c r="G167">
        <f>VLOOKUP($C167,'Step 1'!$A$3:$AE$74,MATCH(Levels!$D167,'Step 1'!$A$2:$K$2,0)+20,FALSE)</f>
        <v>38.165290349101802</v>
      </c>
    </row>
    <row r="168" spans="1:7" x14ac:dyDescent="0.45">
      <c r="A168">
        <f t="shared" si="10"/>
        <v>19</v>
      </c>
      <c r="B168">
        <f t="shared" si="11"/>
        <v>2019</v>
      </c>
      <c r="C168" t="str">
        <f t="shared" si="8"/>
        <v>Denmark</v>
      </c>
      <c r="D168">
        <f t="shared" si="9"/>
        <v>2019</v>
      </c>
      <c r="E168">
        <f>VLOOKUP($C168,'Step 1'!$A$3:$K$74,MATCH(Levels!$D168,'Step 1'!$A$2:$K$2,0),FALSE)</f>
        <v>22.4</v>
      </c>
      <c r="F168">
        <f>VLOOKUP($C168,'Step 1'!$A$3:$U$74,MATCH(Levels!$D168,'Step 1'!$A$2:$K$2,0)+10,FALSE)</f>
        <v>2.4</v>
      </c>
      <c r="G168">
        <f>VLOOKUP($C168,'Step 1'!$A$3:$AE$74,MATCH(Levels!$D168,'Step 1'!$A$2:$K$2,0)+20,FALSE)</f>
        <v>36.8717665941099</v>
      </c>
    </row>
    <row r="169" spans="1:7" x14ac:dyDescent="0.45">
      <c r="A169">
        <f t="shared" si="10"/>
        <v>19</v>
      </c>
      <c r="B169">
        <f t="shared" si="11"/>
        <v>2020</v>
      </c>
      <c r="C169" t="str">
        <f t="shared" si="8"/>
        <v>Denmark</v>
      </c>
      <c r="D169">
        <f t="shared" si="9"/>
        <v>2020</v>
      </c>
      <c r="E169">
        <f>VLOOKUP($C169,'Step 1'!$A$3:$K$74,MATCH(Levels!$D169,'Step 1'!$A$2:$K$2,0),FALSE)</f>
        <v>24.8</v>
      </c>
      <c r="F169">
        <f>VLOOKUP($C169,'Step 1'!$A$3:$U$74,MATCH(Levels!$D169,'Step 1'!$A$2:$K$2,0)+10,FALSE)</f>
        <v>2.2000000000000002</v>
      </c>
      <c r="G169">
        <f>VLOOKUP($C169,'Step 1'!$A$3:$AE$74,MATCH(Levels!$D169,'Step 1'!$A$2:$K$2,0)+20,FALSE)</f>
        <v>37.532289224464499</v>
      </c>
    </row>
    <row r="170" spans="1:7" x14ac:dyDescent="0.45">
      <c r="A170">
        <f t="shared" si="10"/>
        <v>19</v>
      </c>
      <c r="B170">
        <f t="shared" si="11"/>
        <v>2021</v>
      </c>
      <c r="C170" t="str">
        <f t="shared" si="8"/>
        <v>Denmark</v>
      </c>
      <c r="D170">
        <f t="shared" si="9"/>
        <v>2021</v>
      </c>
      <c r="E170">
        <f>VLOOKUP($C170,'Step 1'!$A$3:$K$74,MATCH(Levels!$D170,'Step 1'!$A$2:$K$2,0),FALSE)</f>
        <v>23.4</v>
      </c>
      <c r="F170">
        <f>VLOOKUP($C170,'Step 1'!$A$3:$U$74,MATCH(Levels!$D170,'Step 1'!$A$2:$K$2,0)+10,FALSE)</f>
        <v>2.5</v>
      </c>
      <c r="G170">
        <f>VLOOKUP($C170,'Step 1'!$A$3:$AE$74,MATCH(Levels!$D170,'Step 1'!$A$2:$K$2,0)+20,FALSE)</f>
        <v>36.573673603692498</v>
      </c>
    </row>
    <row r="171" spans="1:7" x14ac:dyDescent="0.45">
      <c r="A171">
        <f t="shared" si="10"/>
        <v>19</v>
      </c>
      <c r="B171">
        <f t="shared" si="11"/>
        <v>2022</v>
      </c>
      <c r="C171" t="str">
        <f t="shared" si="8"/>
        <v>Denmark</v>
      </c>
      <c r="D171">
        <f t="shared" si="9"/>
        <v>2022</v>
      </c>
      <c r="E171">
        <f>VLOOKUP($C171,'Step 1'!$A$3:$K$74,MATCH(Levels!$D171,'Step 1'!$A$2:$K$2,0),FALSE)</f>
        <v>25.1</v>
      </c>
      <c r="F171">
        <f>VLOOKUP($C171,'Step 1'!$A$3:$U$74,MATCH(Levels!$D171,'Step 1'!$A$2:$K$2,0)+10,FALSE)</f>
        <v>2.5</v>
      </c>
      <c r="G171">
        <f>VLOOKUP($C171,'Step 1'!$A$3:$AE$74,MATCH(Levels!$D171,'Step 1'!$A$2:$K$2,0)+20,FALSE)</f>
        <v>34.750350700871103</v>
      </c>
    </row>
    <row r="172" spans="1:7" x14ac:dyDescent="0.45">
      <c r="A172">
        <f t="shared" si="10"/>
        <v>19</v>
      </c>
      <c r="B172">
        <f t="shared" si="11"/>
        <v>2023</v>
      </c>
      <c r="C172" t="str">
        <f t="shared" si="8"/>
        <v>Denmark</v>
      </c>
      <c r="D172">
        <f t="shared" si="9"/>
        <v>2023</v>
      </c>
      <c r="E172">
        <f>VLOOKUP($C172,'Step 1'!$A$3:$K$74,MATCH(Levels!$D172,'Step 1'!$A$2:$K$2,0),FALSE)</f>
        <v>22.7</v>
      </c>
      <c r="F172">
        <f>VLOOKUP($C172,'Step 1'!$A$3:$U$74,MATCH(Levels!$D172,'Step 1'!$A$2:$K$2,0)+10,FALSE)</f>
        <v>2.6</v>
      </c>
      <c r="G172">
        <f>VLOOKUP($C172,'Step 1'!$A$3:$AE$74,MATCH(Levels!$D172,'Step 1'!$A$2:$K$2,0)+20,FALSE)</f>
        <v>35.163526178397902</v>
      </c>
    </row>
    <row r="173" spans="1:7" x14ac:dyDescent="0.45">
      <c r="A173">
        <f t="shared" si="10"/>
        <v>20</v>
      </c>
      <c r="B173">
        <f t="shared" si="11"/>
        <v>2015</v>
      </c>
      <c r="C173" t="str">
        <f t="shared" si="8"/>
        <v>Dominican Republic</v>
      </c>
      <c r="D173">
        <f t="shared" si="9"/>
        <v>2015</v>
      </c>
      <c r="E173">
        <f>VLOOKUP($C173,'Step 1'!$A$3:$K$74,MATCH(Levels!$D173,'Step 1'!$A$2:$K$2,0),FALSE)</f>
        <v>17.399999999999999</v>
      </c>
      <c r="F173">
        <f>VLOOKUP($C173,'Step 1'!$A$3:$U$74,MATCH(Levels!$D173,'Step 1'!$A$2:$K$2,0)+10,FALSE)</f>
        <v>0.5</v>
      </c>
      <c r="G173">
        <f>VLOOKUP($C173,'Step 1'!$A$3:$AE$74,MATCH(Levels!$D173,'Step 1'!$A$2:$K$2,0)+20,FALSE)</f>
        <v>0</v>
      </c>
    </row>
    <row r="174" spans="1:7" x14ac:dyDescent="0.45">
      <c r="A174">
        <f t="shared" si="10"/>
        <v>20</v>
      </c>
      <c r="B174">
        <f t="shared" si="11"/>
        <v>2016</v>
      </c>
      <c r="C174" t="str">
        <f t="shared" si="8"/>
        <v>Dominican Republic</v>
      </c>
      <c r="D174">
        <f t="shared" si="9"/>
        <v>2016</v>
      </c>
      <c r="E174">
        <f>VLOOKUP($C174,'Step 1'!$A$3:$K$74,MATCH(Levels!$D174,'Step 1'!$A$2:$K$2,0),FALSE)</f>
        <v>14.8</v>
      </c>
      <c r="F174">
        <f>VLOOKUP($C174,'Step 1'!$A$3:$U$74,MATCH(Levels!$D174,'Step 1'!$A$2:$K$2,0)+10,FALSE)</f>
        <v>0.7</v>
      </c>
      <c r="G174">
        <f>VLOOKUP($C174,'Step 1'!$A$3:$AE$74,MATCH(Levels!$D174,'Step 1'!$A$2:$K$2,0)+20,FALSE)</f>
        <v>0</v>
      </c>
    </row>
    <row r="175" spans="1:7" x14ac:dyDescent="0.45">
      <c r="A175">
        <f t="shared" si="10"/>
        <v>20</v>
      </c>
      <c r="B175">
        <f t="shared" si="11"/>
        <v>2017</v>
      </c>
      <c r="C175" t="str">
        <f t="shared" si="8"/>
        <v>Dominican Republic</v>
      </c>
      <c r="D175">
        <f t="shared" si="9"/>
        <v>2017</v>
      </c>
      <c r="E175">
        <f>VLOOKUP($C175,'Step 1'!$A$3:$K$74,MATCH(Levels!$D175,'Step 1'!$A$2:$K$2,0),FALSE)</f>
        <v>14.2</v>
      </c>
      <c r="F175">
        <f>VLOOKUP($C175,'Step 1'!$A$3:$U$74,MATCH(Levels!$D175,'Step 1'!$A$2:$K$2,0)+10,FALSE)</f>
        <v>0.6</v>
      </c>
      <c r="G175">
        <f>VLOOKUP($C175,'Step 1'!$A$3:$AE$74,MATCH(Levels!$D175,'Step 1'!$A$2:$K$2,0)+20,FALSE)</f>
        <v>17.0295556999071</v>
      </c>
    </row>
    <row r="176" spans="1:7" x14ac:dyDescent="0.45">
      <c r="A176">
        <f t="shared" si="10"/>
        <v>20</v>
      </c>
      <c r="B176">
        <f t="shared" si="11"/>
        <v>2018</v>
      </c>
      <c r="C176" t="str">
        <f t="shared" si="8"/>
        <v>Dominican Republic</v>
      </c>
      <c r="D176">
        <f t="shared" si="9"/>
        <v>2018</v>
      </c>
      <c r="E176">
        <f>VLOOKUP($C176,'Step 1'!$A$3:$K$74,MATCH(Levels!$D176,'Step 1'!$A$2:$K$2,0),FALSE)</f>
        <v>15.2</v>
      </c>
      <c r="F176">
        <f>VLOOKUP($C176,'Step 1'!$A$3:$U$74,MATCH(Levels!$D176,'Step 1'!$A$2:$K$2,0)+10,FALSE)</f>
        <v>0.6</v>
      </c>
      <c r="G176">
        <f>VLOOKUP($C176,'Step 1'!$A$3:$AE$74,MATCH(Levels!$D176,'Step 1'!$A$2:$K$2,0)+20,FALSE)</f>
        <v>16.772201833087699</v>
      </c>
    </row>
    <row r="177" spans="1:7" x14ac:dyDescent="0.45">
      <c r="A177">
        <f t="shared" si="10"/>
        <v>20</v>
      </c>
      <c r="B177">
        <f t="shared" si="11"/>
        <v>2019</v>
      </c>
      <c r="C177" t="str">
        <f t="shared" si="8"/>
        <v>Dominican Republic</v>
      </c>
      <c r="D177">
        <f t="shared" si="9"/>
        <v>2019</v>
      </c>
      <c r="E177">
        <f>VLOOKUP($C177,'Step 1'!$A$3:$K$74,MATCH(Levels!$D177,'Step 1'!$A$2:$K$2,0),FALSE)</f>
        <v>15.9</v>
      </c>
      <c r="F177">
        <f>VLOOKUP($C177,'Step 1'!$A$3:$U$74,MATCH(Levels!$D177,'Step 1'!$A$2:$K$2,0)+10,FALSE)</f>
        <v>0.5</v>
      </c>
      <c r="G177">
        <f>VLOOKUP($C177,'Step 1'!$A$3:$AE$74,MATCH(Levels!$D177,'Step 1'!$A$2:$K$2,0)+20,FALSE)</f>
        <v>17.096262389347899</v>
      </c>
    </row>
    <row r="178" spans="1:7" x14ac:dyDescent="0.45">
      <c r="A178">
        <f t="shared" si="10"/>
        <v>20</v>
      </c>
      <c r="B178">
        <f t="shared" si="11"/>
        <v>2020</v>
      </c>
      <c r="C178" t="str">
        <f t="shared" si="8"/>
        <v>Dominican Republic</v>
      </c>
      <c r="D178">
        <f t="shared" si="9"/>
        <v>2020</v>
      </c>
      <c r="E178">
        <f>VLOOKUP($C178,'Step 1'!$A$3:$K$74,MATCH(Levels!$D178,'Step 1'!$A$2:$K$2,0),FALSE)</f>
        <v>14.9</v>
      </c>
      <c r="F178">
        <f>VLOOKUP($C178,'Step 1'!$A$3:$U$74,MATCH(Levels!$D178,'Step 1'!$A$2:$K$2,0)+10,FALSE)</f>
        <v>0.5</v>
      </c>
      <c r="G178">
        <f>VLOOKUP($C178,'Step 1'!$A$3:$AE$74,MATCH(Levels!$D178,'Step 1'!$A$2:$K$2,0)+20,FALSE)</f>
        <v>17.722674537536001</v>
      </c>
    </row>
    <row r="179" spans="1:7" x14ac:dyDescent="0.45">
      <c r="A179">
        <f t="shared" si="10"/>
        <v>20</v>
      </c>
      <c r="B179">
        <f t="shared" si="11"/>
        <v>2021</v>
      </c>
      <c r="C179" t="str">
        <f t="shared" si="8"/>
        <v>Dominican Republic</v>
      </c>
      <c r="D179">
        <f t="shared" si="9"/>
        <v>2021</v>
      </c>
      <c r="E179">
        <f>VLOOKUP($C179,'Step 1'!$A$3:$K$74,MATCH(Levels!$D179,'Step 1'!$A$2:$K$2,0),FALSE)</f>
        <v>13.7</v>
      </c>
      <c r="F179">
        <f>VLOOKUP($C179,'Step 1'!$A$3:$U$74,MATCH(Levels!$D179,'Step 1'!$A$2:$K$2,0)+10,FALSE)</f>
        <v>0.6</v>
      </c>
      <c r="G179">
        <f>VLOOKUP($C179,'Step 1'!$A$3:$AE$74,MATCH(Levels!$D179,'Step 1'!$A$2:$K$2,0)+20,FALSE)</f>
        <v>18.020577757460799</v>
      </c>
    </row>
    <row r="180" spans="1:7" x14ac:dyDescent="0.45">
      <c r="A180">
        <f t="shared" si="10"/>
        <v>20</v>
      </c>
      <c r="B180">
        <f t="shared" si="11"/>
        <v>2022</v>
      </c>
      <c r="C180" t="str">
        <f t="shared" si="8"/>
        <v>Dominican Republic</v>
      </c>
      <c r="D180">
        <f t="shared" si="9"/>
        <v>2022</v>
      </c>
      <c r="E180">
        <f>VLOOKUP($C180,'Step 1'!$A$3:$K$74,MATCH(Levels!$D180,'Step 1'!$A$2:$K$2,0),FALSE)</f>
        <v>15.8</v>
      </c>
      <c r="F180">
        <f>VLOOKUP($C180,'Step 1'!$A$3:$U$74,MATCH(Levels!$D180,'Step 1'!$A$2:$K$2,0)+10,FALSE)</f>
        <v>0.5</v>
      </c>
      <c r="G180">
        <f>VLOOKUP($C180,'Step 1'!$A$3:$AE$74,MATCH(Levels!$D180,'Step 1'!$A$2:$K$2,0)+20,FALSE)</f>
        <v>18.181811064863599</v>
      </c>
    </row>
    <row r="181" spans="1:7" x14ac:dyDescent="0.45">
      <c r="A181">
        <f t="shared" si="10"/>
        <v>20</v>
      </c>
      <c r="B181">
        <f t="shared" si="11"/>
        <v>2023</v>
      </c>
      <c r="C181" t="str">
        <f t="shared" si="8"/>
        <v>Dominican Republic</v>
      </c>
      <c r="D181">
        <f t="shared" si="9"/>
        <v>2023</v>
      </c>
      <c r="E181">
        <f>VLOOKUP($C181,'Step 1'!$A$3:$K$74,MATCH(Levels!$D181,'Step 1'!$A$2:$K$2,0),FALSE)</f>
        <v>12.7</v>
      </c>
      <c r="F181">
        <f>VLOOKUP($C181,'Step 1'!$A$3:$U$74,MATCH(Levels!$D181,'Step 1'!$A$2:$K$2,0)+10,FALSE)</f>
        <v>0.5</v>
      </c>
      <c r="G181">
        <f>VLOOKUP($C181,'Step 1'!$A$3:$AE$74,MATCH(Levels!$D181,'Step 1'!$A$2:$K$2,0)+20,FALSE)</f>
        <v>17.740176524878901</v>
      </c>
    </row>
    <row r="182" spans="1:7" x14ac:dyDescent="0.45">
      <c r="A182">
        <f t="shared" si="10"/>
        <v>21</v>
      </c>
      <c r="B182">
        <f t="shared" si="11"/>
        <v>2015</v>
      </c>
      <c r="C182" t="str">
        <f t="shared" si="8"/>
        <v>Ecuador</v>
      </c>
      <c r="D182">
        <f t="shared" si="9"/>
        <v>2015</v>
      </c>
      <c r="E182">
        <f>VLOOKUP($C182,'Step 1'!$A$3:$K$74,MATCH(Levels!$D182,'Step 1'!$A$2:$K$2,0),FALSE)</f>
        <v>14.7</v>
      </c>
      <c r="F182">
        <f>VLOOKUP($C182,'Step 1'!$A$3:$U$74,MATCH(Levels!$D182,'Step 1'!$A$2:$K$2,0)+10,FALSE)</f>
        <v>0.7</v>
      </c>
      <c r="G182">
        <f>VLOOKUP($C182,'Step 1'!$A$3:$AE$74,MATCH(Levels!$D182,'Step 1'!$A$2:$K$2,0)+20,FALSE)</f>
        <v>8.27261045135565</v>
      </c>
    </row>
    <row r="183" spans="1:7" x14ac:dyDescent="0.45">
      <c r="A183">
        <f t="shared" si="10"/>
        <v>21</v>
      </c>
      <c r="B183">
        <f t="shared" si="11"/>
        <v>2016</v>
      </c>
      <c r="C183" t="str">
        <f t="shared" si="8"/>
        <v>Ecuador</v>
      </c>
      <c r="D183">
        <f t="shared" si="9"/>
        <v>2016</v>
      </c>
      <c r="E183">
        <f>VLOOKUP($C183,'Step 1'!$A$3:$K$74,MATCH(Levels!$D183,'Step 1'!$A$2:$K$2,0),FALSE)</f>
        <v>14.9</v>
      </c>
      <c r="F183">
        <f>VLOOKUP($C183,'Step 1'!$A$3:$U$74,MATCH(Levels!$D183,'Step 1'!$A$2:$K$2,0)+10,FALSE)</f>
        <v>0.7</v>
      </c>
      <c r="G183">
        <f>VLOOKUP($C183,'Step 1'!$A$3:$AE$74,MATCH(Levels!$D183,'Step 1'!$A$2:$K$2,0)+20,FALSE)</f>
        <v>8.4745193541536299</v>
      </c>
    </row>
    <row r="184" spans="1:7" x14ac:dyDescent="0.45">
      <c r="A184">
        <f t="shared" si="10"/>
        <v>21</v>
      </c>
      <c r="B184">
        <f t="shared" si="11"/>
        <v>2017</v>
      </c>
      <c r="C184" t="str">
        <f t="shared" si="8"/>
        <v>Ecuador</v>
      </c>
      <c r="D184">
        <f t="shared" si="9"/>
        <v>2017</v>
      </c>
      <c r="E184">
        <f>VLOOKUP($C184,'Step 1'!$A$3:$K$74,MATCH(Levels!$D184,'Step 1'!$A$2:$K$2,0),FALSE)</f>
        <v>15.6</v>
      </c>
      <c r="F184">
        <f>VLOOKUP($C184,'Step 1'!$A$3:$U$74,MATCH(Levels!$D184,'Step 1'!$A$2:$K$2,0)+10,FALSE)</f>
        <v>0.7</v>
      </c>
      <c r="G184">
        <f>VLOOKUP($C184,'Step 1'!$A$3:$AE$74,MATCH(Levels!$D184,'Step 1'!$A$2:$K$2,0)+20,FALSE)</f>
        <v>7.6587446940620696</v>
      </c>
    </row>
    <row r="185" spans="1:7" x14ac:dyDescent="0.45">
      <c r="A185">
        <f t="shared" si="10"/>
        <v>21</v>
      </c>
      <c r="B185">
        <f t="shared" si="11"/>
        <v>2018</v>
      </c>
      <c r="C185" t="str">
        <f t="shared" si="8"/>
        <v>Ecuador</v>
      </c>
      <c r="D185">
        <f t="shared" si="9"/>
        <v>2018</v>
      </c>
      <c r="E185">
        <f>VLOOKUP($C185,'Step 1'!$A$3:$K$74,MATCH(Levels!$D185,'Step 1'!$A$2:$K$2,0),FALSE)</f>
        <v>18.5</v>
      </c>
      <c r="F185">
        <f>VLOOKUP($C185,'Step 1'!$A$3:$U$74,MATCH(Levels!$D185,'Step 1'!$A$2:$K$2,0)+10,FALSE)</f>
        <v>0.6</v>
      </c>
      <c r="G185">
        <f>VLOOKUP($C185,'Step 1'!$A$3:$AE$74,MATCH(Levels!$D185,'Step 1'!$A$2:$K$2,0)+20,FALSE)</f>
        <v>7.2416148483076297</v>
      </c>
    </row>
    <row r="186" spans="1:7" x14ac:dyDescent="0.45">
      <c r="A186">
        <f t="shared" si="10"/>
        <v>21</v>
      </c>
      <c r="B186">
        <f t="shared" si="11"/>
        <v>2019</v>
      </c>
      <c r="C186" t="str">
        <f t="shared" si="8"/>
        <v>Ecuador</v>
      </c>
      <c r="D186">
        <f t="shared" si="9"/>
        <v>2019</v>
      </c>
      <c r="E186">
        <f>VLOOKUP($C186,'Step 1'!$A$3:$K$74,MATCH(Levels!$D186,'Step 1'!$A$2:$K$2,0),FALSE)</f>
        <v>18.399999999999999</v>
      </c>
      <c r="F186">
        <f>VLOOKUP($C186,'Step 1'!$A$3:$U$74,MATCH(Levels!$D186,'Step 1'!$A$2:$K$2,0)+10,FALSE)</f>
        <v>0.6</v>
      </c>
      <c r="G186">
        <f>VLOOKUP($C186,'Step 1'!$A$3:$AE$74,MATCH(Levels!$D186,'Step 1'!$A$2:$K$2,0)+20,FALSE)</f>
        <v>6.8068695490737401</v>
      </c>
    </row>
    <row r="187" spans="1:7" x14ac:dyDescent="0.45">
      <c r="A187">
        <f t="shared" si="10"/>
        <v>21</v>
      </c>
      <c r="B187">
        <f t="shared" si="11"/>
        <v>2020</v>
      </c>
      <c r="C187" t="str">
        <f t="shared" si="8"/>
        <v>Ecuador</v>
      </c>
      <c r="D187">
        <f t="shared" si="9"/>
        <v>2020</v>
      </c>
      <c r="E187">
        <f>VLOOKUP($C187,'Step 1'!$A$3:$K$74,MATCH(Levels!$D187,'Step 1'!$A$2:$K$2,0),FALSE)</f>
        <v>18.100000000000001</v>
      </c>
      <c r="F187">
        <f>VLOOKUP($C187,'Step 1'!$A$3:$U$74,MATCH(Levels!$D187,'Step 1'!$A$2:$K$2,0)+10,FALSE)</f>
        <v>0.7</v>
      </c>
      <c r="G187">
        <f>VLOOKUP($C187,'Step 1'!$A$3:$AE$74,MATCH(Levels!$D187,'Step 1'!$A$2:$K$2,0)+20,FALSE)</f>
        <v>6.8075282161886603</v>
      </c>
    </row>
    <row r="188" spans="1:7" x14ac:dyDescent="0.45">
      <c r="A188">
        <f t="shared" si="10"/>
        <v>21</v>
      </c>
      <c r="B188">
        <f t="shared" si="11"/>
        <v>2021</v>
      </c>
      <c r="C188" t="str">
        <f t="shared" si="8"/>
        <v>Ecuador</v>
      </c>
      <c r="D188">
        <f t="shared" si="9"/>
        <v>2021</v>
      </c>
      <c r="E188">
        <f>VLOOKUP($C188,'Step 1'!$A$3:$K$74,MATCH(Levels!$D188,'Step 1'!$A$2:$K$2,0),FALSE)</f>
        <v>17.3</v>
      </c>
      <c r="F188">
        <f>VLOOKUP($C188,'Step 1'!$A$3:$U$74,MATCH(Levels!$D188,'Step 1'!$A$2:$K$2,0)+10,FALSE)</f>
        <v>0.7</v>
      </c>
      <c r="G188">
        <f>VLOOKUP($C188,'Step 1'!$A$3:$AE$74,MATCH(Levels!$D188,'Step 1'!$A$2:$K$2,0)+20,FALSE)</f>
        <v>6.0688178664767696</v>
      </c>
    </row>
    <row r="189" spans="1:7" x14ac:dyDescent="0.45">
      <c r="A189">
        <f t="shared" si="10"/>
        <v>21</v>
      </c>
      <c r="B189">
        <f t="shared" si="11"/>
        <v>2022</v>
      </c>
      <c r="C189" t="str">
        <f t="shared" si="8"/>
        <v>Ecuador</v>
      </c>
      <c r="D189">
        <f t="shared" si="9"/>
        <v>2022</v>
      </c>
      <c r="E189">
        <f>VLOOKUP($C189,'Step 1'!$A$3:$K$74,MATCH(Levels!$D189,'Step 1'!$A$2:$K$2,0),FALSE)</f>
        <v>17.100000000000001</v>
      </c>
      <c r="F189">
        <f>VLOOKUP($C189,'Step 1'!$A$3:$U$74,MATCH(Levels!$D189,'Step 1'!$A$2:$K$2,0)+10,FALSE)</f>
        <v>0.7</v>
      </c>
      <c r="G189">
        <f>VLOOKUP($C189,'Step 1'!$A$3:$AE$74,MATCH(Levels!$D189,'Step 1'!$A$2:$K$2,0)+20,FALSE)</f>
        <v>5.6188573460602997</v>
      </c>
    </row>
    <row r="190" spans="1:7" x14ac:dyDescent="0.45">
      <c r="A190">
        <f t="shared" si="10"/>
        <v>21</v>
      </c>
      <c r="B190">
        <f t="shared" si="11"/>
        <v>2023</v>
      </c>
      <c r="C190" t="str">
        <f t="shared" si="8"/>
        <v>Ecuador</v>
      </c>
      <c r="D190">
        <f t="shared" si="9"/>
        <v>2023</v>
      </c>
      <c r="E190">
        <f>VLOOKUP($C190,'Step 1'!$A$3:$K$74,MATCH(Levels!$D190,'Step 1'!$A$2:$K$2,0),FALSE)</f>
        <v>15.7</v>
      </c>
      <c r="F190">
        <f>VLOOKUP($C190,'Step 1'!$A$3:$U$74,MATCH(Levels!$D190,'Step 1'!$A$2:$K$2,0)+10,FALSE)</f>
        <v>0.8</v>
      </c>
      <c r="G190">
        <f>VLOOKUP($C190,'Step 1'!$A$3:$AE$74,MATCH(Levels!$D190,'Step 1'!$A$2:$K$2,0)+20,FALSE)</f>
        <v>5.6157510321225397</v>
      </c>
    </row>
    <row r="191" spans="1:7" x14ac:dyDescent="0.45">
      <c r="A191">
        <f t="shared" si="10"/>
        <v>22</v>
      </c>
      <c r="B191">
        <f t="shared" si="11"/>
        <v>2015</v>
      </c>
      <c r="C191" t="str">
        <f t="shared" si="8"/>
        <v>Estonia</v>
      </c>
      <c r="D191">
        <f t="shared" si="9"/>
        <v>2015</v>
      </c>
      <c r="E191">
        <f>VLOOKUP($C191,'Step 1'!$A$3:$K$74,MATCH(Levels!$D191,'Step 1'!$A$2:$K$2,0),FALSE)</f>
        <v>25.6</v>
      </c>
      <c r="F191">
        <f>VLOOKUP($C191,'Step 1'!$A$3:$U$74,MATCH(Levels!$D191,'Step 1'!$A$2:$K$2,0)+10,FALSE)</f>
        <v>1.4</v>
      </c>
      <c r="G191">
        <f>VLOOKUP($C191,'Step 1'!$A$3:$AE$74,MATCH(Levels!$D191,'Step 1'!$A$2:$K$2,0)+20,FALSE)</f>
        <v>38.264787238734201</v>
      </c>
    </row>
    <row r="192" spans="1:7" x14ac:dyDescent="0.45">
      <c r="A192">
        <f t="shared" si="10"/>
        <v>22</v>
      </c>
      <c r="B192">
        <f t="shared" si="11"/>
        <v>2016</v>
      </c>
      <c r="C192" t="str">
        <f t="shared" si="8"/>
        <v>Estonia</v>
      </c>
      <c r="D192">
        <f t="shared" si="9"/>
        <v>2016</v>
      </c>
      <c r="E192">
        <f>VLOOKUP($C192,'Step 1'!$A$3:$K$74,MATCH(Levels!$D192,'Step 1'!$A$2:$K$2,0),FALSE)</f>
        <v>25.4</v>
      </c>
      <c r="F192">
        <f>VLOOKUP($C192,'Step 1'!$A$3:$U$74,MATCH(Levels!$D192,'Step 1'!$A$2:$K$2,0)+10,FALSE)</f>
        <v>1.4</v>
      </c>
      <c r="G192">
        <f>VLOOKUP($C192,'Step 1'!$A$3:$AE$74,MATCH(Levels!$D192,'Step 1'!$A$2:$K$2,0)+20,FALSE)</f>
        <v>38.502351025619703</v>
      </c>
    </row>
    <row r="193" spans="1:7" x14ac:dyDescent="0.45">
      <c r="A193">
        <f t="shared" si="10"/>
        <v>22</v>
      </c>
      <c r="B193">
        <f t="shared" si="11"/>
        <v>2017</v>
      </c>
      <c r="C193" t="str">
        <f t="shared" si="8"/>
        <v>Estonia</v>
      </c>
      <c r="D193">
        <f t="shared" si="9"/>
        <v>2017</v>
      </c>
      <c r="E193">
        <f>VLOOKUP($C193,'Step 1'!$A$3:$K$74,MATCH(Levels!$D193,'Step 1'!$A$2:$K$2,0),FALSE)</f>
        <v>24.3</v>
      </c>
      <c r="F193">
        <f>VLOOKUP($C193,'Step 1'!$A$3:$U$74,MATCH(Levels!$D193,'Step 1'!$A$2:$K$2,0)+10,FALSE)</f>
        <v>1.5</v>
      </c>
      <c r="G193">
        <f>VLOOKUP($C193,'Step 1'!$A$3:$AE$74,MATCH(Levels!$D193,'Step 1'!$A$2:$K$2,0)+20,FALSE)</f>
        <v>37.358468406100798</v>
      </c>
    </row>
    <row r="194" spans="1:7" x14ac:dyDescent="0.45">
      <c r="A194">
        <f t="shared" si="10"/>
        <v>22</v>
      </c>
      <c r="B194">
        <f t="shared" si="11"/>
        <v>2018</v>
      </c>
      <c r="C194" t="str">
        <f t="shared" si="8"/>
        <v>Estonia</v>
      </c>
      <c r="D194">
        <f t="shared" si="9"/>
        <v>2018</v>
      </c>
      <c r="E194">
        <f>VLOOKUP($C194,'Step 1'!$A$3:$K$74,MATCH(Levels!$D194,'Step 1'!$A$2:$K$2,0),FALSE)</f>
        <v>24.1</v>
      </c>
      <c r="F194">
        <f>VLOOKUP($C194,'Step 1'!$A$3:$U$74,MATCH(Levels!$D194,'Step 1'!$A$2:$K$2,0)+10,FALSE)</f>
        <v>1.7</v>
      </c>
      <c r="G194">
        <f>VLOOKUP($C194,'Step 1'!$A$3:$AE$74,MATCH(Levels!$D194,'Step 1'!$A$2:$K$2,0)+20,FALSE)</f>
        <v>37.166806970779</v>
      </c>
    </row>
    <row r="195" spans="1:7" x14ac:dyDescent="0.45">
      <c r="A195">
        <f t="shared" si="10"/>
        <v>22</v>
      </c>
      <c r="B195">
        <f t="shared" si="11"/>
        <v>2019</v>
      </c>
      <c r="C195" t="str">
        <f t="shared" ref="C195:C258" si="12">VLOOKUP(A195,$M$4:$N$75,2,FALSE)</f>
        <v>Estonia</v>
      </c>
      <c r="D195">
        <f t="shared" ref="D195:D258" si="13">B195</f>
        <v>2019</v>
      </c>
      <c r="E195">
        <f>VLOOKUP($C195,'Step 1'!$A$3:$K$74,MATCH(Levels!$D195,'Step 1'!$A$2:$K$2,0),FALSE)</f>
        <v>23.9</v>
      </c>
      <c r="F195">
        <f>VLOOKUP($C195,'Step 1'!$A$3:$U$74,MATCH(Levels!$D195,'Step 1'!$A$2:$K$2,0)+10,FALSE)</f>
        <v>1.7</v>
      </c>
      <c r="G195">
        <f>VLOOKUP($C195,'Step 1'!$A$3:$AE$74,MATCH(Levels!$D195,'Step 1'!$A$2:$K$2,0)+20,FALSE)</f>
        <v>41.223014383129602</v>
      </c>
    </row>
    <row r="196" spans="1:7" x14ac:dyDescent="0.45">
      <c r="A196">
        <f t="shared" si="10"/>
        <v>22</v>
      </c>
      <c r="B196">
        <f t="shared" si="11"/>
        <v>2020</v>
      </c>
      <c r="C196" t="str">
        <f t="shared" si="12"/>
        <v>Estonia</v>
      </c>
      <c r="D196">
        <f t="shared" si="13"/>
        <v>2020</v>
      </c>
      <c r="E196">
        <f>VLOOKUP($C196,'Step 1'!$A$3:$K$74,MATCH(Levels!$D196,'Step 1'!$A$2:$K$2,0),FALSE)</f>
        <v>24.9</v>
      </c>
      <c r="F196">
        <f>VLOOKUP($C196,'Step 1'!$A$3:$U$74,MATCH(Levels!$D196,'Step 1'!$A$2:$K$2,0)+10,FALSE)</f>
        <v>1.7</v>
      </c>
      <c r="G196">
        <f>VLOOKUP($C196,'Step 1'!$A$3:$AE$74,MATCH(Levels!$D196,'Step 1'!$A$2:$K$2,0)+20,FALSE)</f>
        <v>41.836122175645897</v>
      </c>
    </row>
    <row r="197" spans="1:7" x14ac:dyDescent="0.45">
      <c r="A197">
        <f t="shared" si="10"/>
        <v>22</v>
      </c>
      <c r="B197">
        <f t="shared" si="11"/>
        <v>2021</v>
      </c>
      <c r="C197" t="str">
        <f t="shared" si="12"/>
        <v>Estonia</v>
      </c>
      <c r="D197">
        <f t="shared" si="13"/>
        <v>2021</v>
      </c>
      <c r="E197">
        <f>VLOOKUP($C197,'Step 1'!$A$3:$K$74,MATCH(Levels!$D197,'Step 1'!$A$2:$K$2,0),FALSE)</f>
        <v>25.5</v>
      </c>
      <c r="F197">
        <f>VLOOKUP($C197,'Step 1'!$A$3:$U$74,MATCH(Levels!$D197,'Step 1'!$A$2:$K$2,0)+10,FALSE)</f>
        <v>1.7</v>
      </c>
      <c r="G197">
        <f>VLOOKUP($C197,'Step 1'!$A$3:$AE$74,MATCH(Levels!$D197,'Step 1'!$A$2:$K$2,0)+20,FALSE)</f>
        <v>41.779077877813101</v>
      </c>
    </row>
    <row r="198" spans="1:7" x14ac:dyDescent="0.45">
      <c r="A198">
        <f t="shared" si="10"/>
        <v>22</v>
      </c>
      <c r="B198">
        <f t="shared" si="11"/>
        <v>2022</v>
      </c>
      <c r="C198" t="str">
        <f t="shared" si="12"/>
        <v>Estonia</v>
      </c>
      <c r="D198">
        <f t="shared" si="13"/>
        <v>2022</v>
      </c>
      <c r="E198">
        <f>VLOOKUP($C198,'Step 1'!$A$3:$K$74,MATCH(Levels!$D198,'Step 1'!$A$2:$K$2,0),FALSE)</f>
        <v>26.4</v>
      </c>
      <c r="F198">
        <f>VLOOKUP($C198,'Step 1'!$A$3:$U$74,MATCH(Levels!$D198,'Step 1'!$A$2:$K$2,0)+10,FALSE)</f>
        <v>1.7</v>
      </c>
      <c r="G198">
        <f>VLOOKUP($C198,'Step 1'!$A$3:$AE$74,MATCH(Levels!$D198,'Step 1'!$A$2:$K$2,0)+20,FALSE)</f>
        <v>39.766021190995403</v>
      </c>
    </row>
    <row r="199" spans="1:7" x14ac:dyDescent="0.45">
      <c r="A199">
        <f t="shared" si="10"/>
        <v>22</v>
      </c>
      <c r="B199">
        <f t="shared" si="11"/>
        <v>2023</v>
      </c>
      <c r="C199" t="str">
        <f t="shared" si="12"/>
        <v>Estonia</v>
      </c>
      <c r="D199">
        <f t="shared" si="13"/>
        <v>2023</v>
      </c>
      <c r="E199">
        <f>VLOOKUP($C199,'Step 1'!$A$3:$K$74,MATCH(Levels!$D199,'Step 1'!$A$2:$K$2,0),FALSE)</f>
        <v>29.1</v>
      </c>
      <c r="F199">
        <f>VLOOKUP($C199,'Step 1'!$A$3:$U$74,MATCH(Levels!$D199,'Step 1'!$A$2:$K$2,0)+10,FALSE)</f>
        <v>1.4</v>
      </c>
      <c r="G199">
        <f>VLOOKUP($C199,'Step 1'!$A$3:$AE$74,MATCH(Levels!$D199,'Step 1'!$A$2:$K$2,0)+20,FALSE)</f>
        <v>40.718203725722503</v>
      </c>
    </row>
    <row r="200" spans="1:7" x14ac:dyDescent="0.45">
      <c r="A200">
        <f t="shared" si="10"/>
        <v>23</v>
      </c>
      <c r="B200">
        <f t="shared" si="11"/>
        <v>2015</v>
      </c>
      <c r="C200" t="str">
        <f t="shared" si="12"/>
        <v>Finland</v>
      </c>
      <c r="D200">
        <f t="shared" si="13"/>
        <v>2015</v>
      </c>
      <c r="E200">
        <f>VLOOKUP($C200,'Step 1'!$A$3:$K$74,MATCH(Levels!$D200,'Step 1'!$A$2:$K$2,0),FALSE)</f>
        <v>26.2</v>
      </c>
      <c r="F200">
        <f>VLOOKUP($C200,'Step 1'!$A$3:$U$74,MATCH(Levels!$D200,'Step 1'!$A$2:$K$2,0)+10,FALSE)</f>
        <v>2.4</v>
      </c>
      <c r="G200">
        <f>VLOOKUP($C200,'Step 1'!$A$3:$AE$74,MATCH(Levels!$D200,'Step 1'!$A$2:$K$2,0)+20,FALSE)</f>
        <v>31.317166924216899</v>
      </c>
    </row>
    <row r="201" spans="1:7" x14ac:dyDescent="0.45">
      <c r="A201">
        <f t="shared" si="10"/>
        <v>23</v>
      </c>
      <c r="B201">
        <f t="shared" si="11"/>
        <v>2016</v>
      </c>
      <c r="C201" t="str">
        <f t="shared" si="12"/>
        <v>Finland</v>
      </c>
      <c r="D201">
        <f t="shared" si="13"/>
        <v>2016</v>
      </c>
      <c r="E201">
        <f>VLOOKUP($C201,'Step 1'!$A$3:$K$74,MATCH(Levels!$D201,'Step 1'!$A$2:$K$2,0),FALSE)</f>
        <v>26.9</v>
      </c>
      <c r="F201">
        <f>VLOOKUP($C201,'Step 1'!$A$3:$U$74,MATCH(Levels!$D201,'Step 1'!$A$2:$K$2,0)+10,FALSE)</f>
        <v>2.2000000000000002</v>
      </c>
      <c r="G201">
        <f>VLOOKUP($C201,'Step 1'!$A$3:$AE$74,MATCH(Levels!$D201,'Step 1'!$A$2:$K$2,0)+20,FALSE)</f>
        <v>28.622652503249501</v>
      </c>
    </row>
    <row r="202" spans="1:7" x14ac:dyDescent="0.45">
      <c r="A202">
        <f t="shared" si="10"/>
        <v>23</v>
      </c>
      <c r="B202">
        <f t="shared" si="11"/>
        <v>2017</v>
      </c>
      <c r="C202" t="str">
        <f t="shared" si="12"/>
        <v>Finland</v>
      </c>
      <c r="D202">
        <f t="shared" si="13"/>
        <v>2017</v>
      </c>
      <c r="E202">
        <f>VLOOKUP($C202,'Step 1'!$A$3:$K$74,MATCH(Levels!$D202,'Step 1'!$A$2:$K$2,0),FALSE)</f>
        <v>26.7</v>
      </c>
      <c r="F202">
        <f>VLOOKUP($C202,'Step 1'!$A$3:$U$74,MATCH(Levels!$D202,'Step 1'!$A$2:$K$2,0)+10,FALSE)</f>
        <v>2.2000000000000002</v>
      </c>
      <c r="G202">
        <f>VLOOKUP($C202,'Step 1'!$A$3:$AE$74,MATCH(Levels!$D202,'Step 1'!$A$2:$K$2,0)+20,FALSE)</f>
        <v>25.036564565269298</v>
      </c>
    </row>
    <row r="203" spans="1:7" x14ac:dyDescent="0.45">
      <c r="A203">
        <f t="shared" si="10"/>
        <v>23</v>
      </c>
      <c r="B203">
        <f t="shared" si="11"/>
        <v>2018</v>
      </c>
      <c r="C203" t="str">
        <f t="shared" si="12"/>
        <v>Finland</v>
      </c>
      <c r="D203">
        <f t="shared" si="13"/>
        <v>2018</v>
      </c>
      <c r="E203">
        <f>VLOOKUP($C203,'Step 1'!$A$3:$K$74,MATCH(Levels!$D203,'Step 1'!$A$2:$K$2,0),FALSE)</f>
        <v>26.7</v>
      </c>
      <c r="F203">
        <f>VLOOKUP($C203,'Step 1'!$A$3:$U$74,MATCH(Levels!$D203,'Step 1'!$A$2:$K$2,0)+10,FALSE)</f>
        <v>2.2999999999999998</v>
      </c>
      <c r="G203">
        <f>VLOOKUP($C203,'Step 1'!$A$3:$AE$74,MATCH(Levels!$D203,'Step 1'!$A$2:$K$2,0)+20,FALSE)</f>
        <v>29.165456863350599</v>
      </c>
    </row>
    <row r="204" spans="1:7" x14ac:dyDescent="0.45">
      <c r="A204">
        <f t="shared" ref="A204:A267" si="14">A195+1</f>
        <v>23</v>
      </c>
      <c r="B204">
        <f t="shared" ref="B204:B267" si="15">B195</f>
        <v>2019</v>
      </c>
      <c r="C204" t="str">
        <f t="shared" si="12"/>
        <v>Finland</v>
      </c>
      <c r="D204">
        <f t="shared" si="13"/>
        <v>2019</v>
      </c>
      <c r="E204">
        <f>VLOOKUP($C204,'Step 1'!$A$3:$K$74,MATCH(Levels!$D204,'Step 1'!$A$2:$K$2,0),FALSE)</f>
        <v>28.7</v>
      </c>
      <c r="F204">
        <f>VLOOKUP($C204,'Step 1'!$A$3:$U$74,MATCH(Levels!$D204,'Step 1'!$A$2:$K$2,0)+10,FALSE)</f>
        <v>2.2000000000000002</v>
      </c>
      <c r="G204">
        <f>VLOOKUP($C204,'Step 1'!$A$3:$AE$74,MATCH(Levels!$D204,'Step 1'!$A$2:$K$2,0)+20,FALSE)</f>
        <v>33.013194506247899</v>
      </c>
    </row>
    <row r="205" spans="1:7" x14ac:dyDescent="0.45">
      <c r="A205">
        <f t="shared" si="14"/>
        <v>23</v>
      </c>
      <c r="B205">
        <f t="shared" si="15"/>
        <v>2020</v>
      </c>
      <c r="C205" t="str">
        <f t="shared" si="12"/>
        <v>Finland</v>
      </c>
      <c r="D205">
        <f t="shared" si="13"/>
        <v>2020</v>
      </c>
      <c r="E205">
        <f>VLOOKUP($C205,'Step 1'!$A$3:$K$74,MATCH(Levels!$D205,'Step 1'!$A$2:$K$2,0),FALSE)</f>
        <v>30.3</v>
      </c>
      <c r="F205">
        <f>VLOOKUP($C205,'Step 1'!$A$3:$U$74,MATCH(Levels!$D205,'Step 1'!$A$2:$K$2,0)+10,FALSE)</f>
        <v>2.1</v>
      </c>
      <c r="G205">
        <f>VLOOKUP($C205,'Step 1'!$A$3:$AE$74,MATCH(Levels!$D205,'Step 1'!$A$2:$K$2,0)+20,FALSE)</f>
        <v>37.384355082479402</v>
      </c>
    </row>
    <row r="206" spans="1:7" x14ac:dyDescent="0.45">
      <c r="A206">
        <f t="shared" si="14"/>
        <v>23</v>
      </c>
      <c r="B206">
        <f t="shared" si="15"/>
        <v>2021</v>
      </c>
      <c r="C206" t="str">
        <f t="shared" si="12"/>
        <v>Finland</v>
      </c>
      <c r="D206">
        <f t="shared" si="13"/>
        <v>2021</v>
      </c>
      <c r="E206">
        <f>VLOOKUP($C206,'Step 1'!$A$3:$K$74,MATCH(Levels!$D206,'Step 1'!$A$2:$K$2,0),FALSE)</f>
        <v>32.799999999999997</v>
      </c>
      <c r="F206">
        <f>VLOOKUP($C206,'Step 1'!$A$3:$U$74,MATCH(Levels!$D206,'Step 1'!$A$2:$K$2,0)+10,FALSE)</f>
        <v>2</v>
      </c>
      <c r="G206">
        <f>VLOOKUP($C206,'Step 1'!$A$3:$AE$74,MATCH(Levels!$D206,'Step 1'!$A$2:$K$2,0)+20,FALSE)</f>
        <v>43.534132576744099</v>
      </c>
    </row>
    <row r="207" spans="1:7" x14ac:dyDescent="0.45">
      <c r="A207">
        <f t="shared" si="14"/>
        <v>23</v>
      </c>
      <c r="B207">
        <f t="shared" si="15"/>
        <v>2022</v>
      </c>
      <c r="C207" t="str">
        <f t="shared" si="12"/>
        <v>Finland</v>
      </c>
      <c r="D207">
        <f t="shared" si="13"/>
        <v>2022</v>
      </c>
      <c r="E207">
        <f>VLOOKUP($C207,'Step 1'!$A$3:$K$74,MATCH(Levels!$D207,'Step 1'!$A$2:$K$2,0),FALSE)</f>
        <v>30.9</v>
      </c>
      <c r="F207">
        <f>VLOOKUP($C207,'Step 1'!$A$3:$U$74,MATCH(Levels!$D207,'Step 1'!$A$2:$K$2,0)+10,FALSE)</f>
        <v>2.2000000000000002</v>
      </c>
      <c r="G207">
        <f>VLOOKUP($C207,'Step 1'!$A$3:$AE$74,MATCH(Levels!$D207,'Step 1'!$A$2:$K$2,0)+20,FALSE)</f>
        <v>46.6355703888375</v>
      </c>
    </row>
    <row r="208" spans="1:7" x14ac:dyDescent="0.45">
      <c r="A208">
        <f t="shared" si="14"/>
        <v>23</v>
      </c>
      <c r="B208">
        <f t="shared" si="15"/>
        <v>2023</v>
      </c>
      <c r="C208" t="str">
        <f t="shared" si="12"/>
        <v>Finland</v>
      </c>
      <c r="D208">
        <f t="shared" si="13"/>
        <v>2023</v>
      </c>
      <c r="E208">
        <f>VLOOKUP($C208,'Step 1'!$A$3:$K$74,MATCH(Levels!$D208,'Step 1'!$A$2:$K$2,0),FALSE)</f>
        <v>30</v>
      </c>
      <c r="F208">
        <f>VLOOKUP($C208,'Step 1'!$A$3:$U$74,MATCH(Levels!$D208,'Step 1'!$A$2:$K$2,0)+10,FALSE)</f>
        <v>2.2000000000000002</v>
      </c>
      <c r="G208">
        <f>VLOOKUP($C208,'Step 1'!$A$3:$AE$74,MATCH(Levels!$D208,'Step 1'!$A$2:$K$2,0)+20,FALSE)</f>
        <v>46.0748672923242</v>
      </c>
    </row>
    <row r="209" spans="1:7" x14ac:dyDescent="0.45">
      <c r="A209">
        <f t="shared" si="14"/>
        <v>24</v>
      </c>
      <c r="B209">
        <f t="shared" si="15"/>
        <v>2015</v>
      </c>
      <c r="C209" t="str">
        <f t="shared" si="12"/>
        <v>France</v>
      </c>
      <c r="D209">
        <f t="shared" si="13"/>
        <v>2015</v>
      </c>
      <c r="E209">
        <f>VLOOKUP($C209,'Step 1'!$A$3:$K$74,MATCH(Levels!$D209,'Step 1'!$A$2:$K$2,0),FALSE)</f>
        <v>29.3</v>
      </c>
      <c r="F209">
        <f>VLOOKUP($C209,'Step 1'!$A$3:$U$74,MATCH(Levels!$D209,'Step 1'!$A$2:$K$2,0)+10,FALSE)</f>
        <v>1.6</v>
      </c>
      <c r="G209">
        <f>VLOOKUP($C209,'Step 1'!$A$3:$AE$74,MATCH(Levels!$D209,'Step 1'!$A$2:$K$2,0)+20,FALSE)</f>
        <v>14.200988987037899</v>
      </c>
    </row>
    <row r="210" spans="1:7" x14ac:dyDescent="0.45">
      <c r="A210">
        <f t="shared" si="14"/>
        <v>24</v>
      </c>
      <c r="B210">
        <f t="shared" si="15"/>
        <v>2016</v>
      </c>
      <c r="C210" t="str">
        <f t="shared" si="12"/>
        <v>France</v>
      </c>
      <c r="D210">
        <f t="shared" si="13"/>
        <v>2016</v>
      </c>
      <c r="E210">
        <f>VLOOKUP($C210,'Step 1'!$A$3:$K$74,MATCH(Levels!$D210,'Step 1'!$A$2:$K$2,0),FALSE)</f>
        <v>37.9</v>
      </c>
      <c r="F210">
        <f>VLOOKUP($C210,'Step 1'!$A$3:$U$74,MATCH(Levels!$D210,'Step 1'!$A$2:$K$2,0)+10,FALSE)</f>
        <v>1.3</v>
      </c>
      <c r="G210">
        <f>VLOOKUP($C210,'Step 1'!$A$3:$AE$74,MATCH(Levels!$D210,'Step 1'!$A$2:$K$2,0)+20,FALSE)</f>
        <v>13.2429728703181</v>
      </c>
    </row>
    <row r="211" spans="1:7" x14ac:dyDescent="0.45">
      <c r="A211">
        <f t="shared" si="14"/>
        <v>24</v>
      </c>
      <c r="B211">
        <f t="shared" si="15"/>
        <v>2017</v>
      </c>
      <c r="C211" t="str">
        <f t="shared" si="12"/>
        <v>France</v>
      </c>
      <c r="D211">
        <f t="shared" si="13"/>
        <v>2017</v>
      </c>
      <c r="E211">
        <f>VLOOKUP($C211,'Step 1'!$A$3:$K$74,MATCH(Levels!$D211,'Step 1'!$A$2:$K$2,0),FALSE)</f>
        <v>33.299999999999997</v>
      </c>
      <c r="F211">
        <f>VLOOKUP($C211,'Step 1'!$A$3:$U$74,MATCH(Levels!$D211,'Step 1'!$A$2:$K$2,0)+10,FALSE)</f>
        <v>1.4</v>
      </c>
      <c r="G211">
        <f>VLOOKUP($C211,'Step 1'!$A$3:$AE$74,MATCH(Levels!$D211,'Step 1'!$A$2:$K$2,0)+20,FALSE)</f>
        <v>11.488415825699001</v>
      </c>
    </row>
    <row r="212" spans="1:7" x14ac:dyDescent="0.45">
      <c r="A212">
        <f t="shared" si="14"/>
        <v>24</v>
      </c>
      <c r="B212">
        <f t="shared" si="15"/>
        <v>2018</v>
      </c>
      <c r="C212" t="str">
        <f t="shared" si="12"/>
        <v>France</v>
      </c>
      <c r="D212">
        <f t="shared" si="13"/>
        <v>2018</v>
      </c>
      <c r="E212">
        <f>VLOOKUP($C212,'Step 1'!$A$3:$K$74,MATCH(Levels!$D212,'Step 1'!$A$2:$K$2,0),FALSE)</f>
        <v>31.3</v>
      </c>
      <c r="F212">
        <f>VLOOKUP($C212,'Step 1'!$A$3:$U$74,MATCH(Levels!$D212,'Step 1'!$A$2:$K$2,0)+10,FALSE)</f>
        <v>1.6</v>
      </c>
      <c r="G212">
        <f>VLOOKUP($C212,'Step 1'!$A$3:$AE$74,MATCH(Levels!$D212,'Step 1'!$A$2:$K$2,0)+20,FALSE)</f>
        <v>12.5445522673234</v>
      </c>
    </row>
    <row r="213" spans="1:7" x14ac:dyDescent="0.45">
      <c r="A213">
        <f t="shared" si="14"/>
        <v>24</v>
      </c>
      <c r="B213">
        <f t="shared" si="15"/>
        <v>2019</v>
      </c>
      <c r="C213" t="str">
        <f t="shared" si="12"/>
        <v>France</v>
      </c>
      <c r="D213">
        <f t="shared" si="13"/>
        <v>2019</v>
      </c>
      <c r="E213">
        <f>VLOOKUP($C213,'Step 1'!$A$3:$K$74,MATCH(Levels!$D213,'Step 1'!$A$2:$K$2,0),FALSE)</f>
        <v>39.200000000000003</v>
      </c>
      <c r="F213">
        <f>VLOOKUP($C213,'Step 1'!$A$3:$U$74,MATCH(Levels!$D213,'Step 1'!$A$2:$K$2,0)+10,FALSE)</f>
        <v>1.3</v>
      </c>
      <c r="G213">
        <f>VLOOKUP($C213,'Step 1'!$A$3:$AE$74,MATCH(Levels!$D213,'Step 1'!$A$2:$K$2,0)+20,FALSE)</f>
        <v>12.3879685780248</v>
      </c>
    </row>
    <row r="214" spans="1:7" x14ac:dyDescent="0.45">
      <c r="A214">
        <f t="shared" si="14"/>
        <v>24</v>
      </c>
      <c r="B214">
        <f t="shared" si="15"/>
        <v>2020</v>
      </c>
      <c r="C214" t="str">
        <f t="shared" si="12"/>
        <v>France</v>
      </c>
      <c r="D214">
        <f t="shared" si="13"/>
        <v>2020</v>
      </c>
      <c r="E214">
        <f>VLOOKUP($C214,'Step 1'!$A$3:$K$74,MATCH(Levels!$D214,'Step 1'!$A$2:$K$2,0),FALSE)</f>
        <v>41</v>
      </c>
      <c r="F214">
        <f>VLOOKUP($C214,'Step 1'!$A$3:$U$74,MATCH(Levels!$D214,'Step 1'!$A$2:$K$2,0)+10,FALSE)</f>
        <v>1.3</v>
      </c>
      <c r="G214">
        <f>VLOOKUP($C214,'Step 1'!$A$3:$AE$74,MATCH(Levels!$D214,'Step 1'!$A$2:$K$2,0)+20,FALSE)</f>
        <v>12.0278153899567</v>
      </c>
    </row>
    <row r="215" spans="1:7" x14ac:dyDescent="0.45">
      <c r="A215">
        <f t="shared" si="14"/>
        <v>24</v>
      </c>
      <c r="B215">
        <f t="shared" si="15"/>
        <v>2021</v>
      </c>
      <c r="C215" t="str">
        <f t="shared" si="12"/>
        <v>France</v>
      </c>
      <c r="D215">
        <f t="shared" si="13"/>
        <v>2021</v>
      </c>
      <c r="E215">
        <f>VLOOKUP($C215,'Step 1'!$A$3:$K$74,MATCH(Levels!$D215,'Step 1'!$A$2:$K$2,0),FALSE)</f>
        <v>43</v>
      </c>
      <c r="F215">
        <f>VLOOKUP($C215,'Step 1'!$A$3:$U$74,MATCH(Levels!$D215,'Step 1'!$A$2:$K$2,0)+10,FALSE)</f>
        <v>1.3</v>
      </c>
      <c r="G215">
        <f>VLOOKUP($C215,'Step 1'!$A$3:$AE$74,MATCH(Levels!$D215,'Step 1'!$A$2:$K$2,0)+20,FALSE)</f>
        <v>12.848824653042</v>
      </c>
    </row>
    <row r="216" spans="1:7" x14ac:dyDescent="0.45">
      <c r="A216">
        <f t="shared" si="14"/>
        <v>24</v>
      </c>
      <c r="B216">
        <f t="shared" si="15"/>
        <v>2022</v>
      </c>
      <c r="C216" t="str">
        <f t="shared" si="12"/>
        <v>France</v>
      </c>
      <c r="D216">
        <f t="shared" si="13"/>
        <v>2022</v>
      </c>
      <c r="E216">
        <f>VLOOKUP($C216,'Step 1'!$A$3:$K$74,MATCH(Levels!$D216,'Step 1'!$A$2:$K$2,0),FALSE)</f>
        <v>35.799999999999997</v>
      </c>
      <c r="F216">
        <f>VLOOKUP($C216,'Step 1'!$A$3:$U$74,MATCH(Levels!$D216,'Step 1'!$A$2:$K$2,0)+10,FALSE)</f>
        <v>1.7</v>
      </c>
      <c r="G216">
        <f>VLOOKUP($C216,'Step 1'!$A$3:$AE$74,MATCH(Levels!$D216,'Step 1'!$A$2:$K$2,0)+20,FALSE)</f>
        <v>11.7771588276694</v>
      </c>
    </row>
    <row r="217" spans="1:7" x14ac:dyDescent="0.45">
      <c r="A217">
        <f t="shared" si="14"/>
        <v>24</v>
      </c>
      <c r="B217">
        <f t="shared" si="15"/>
        <v>2023</v>
      </c>
      <c r="C217" t="str">
        <f t="shared" si="12"/>
        <v>France</v>
      </c>
      <c r="D217">
        <f t="shared" si="13"/>
        <v>2023</v>
      </c>
      <c r="E217">
        <f>VLOOKUP($C217,'Step 1'!$A$3:$K$74,MATCH(Levels!$D217,'Step 1'!$A$2:$K$2,0),FALSE)</f>
        <v>36.200000000000003</v>
      </c>
      <c r="F217">
        <f>VLOOKUP($C217,'Step 1'!$A$3:$U$74,MATCH(Levels!$D217,'Step 1'!$A$2:$K$2,0)+10,FALSE)</f>
        <v>1.5</v>
      </c>
      <c r="G217">
        <f>VLOOKUP($C217,'Step 1'!$A$3:$AE$74,MATCH(Levels!$D217,'Step 1'!$A$2:$K$2,0)+20,FALSE)</f>
        <v>11.0741101477927</v>
      </c>
    </row>
    <row r="218" spans="1:7" x14ac:dyDescent="0.45">
      <c r="A218">
        <f t="shared" si="14"/>
        <v>25</v>
      </c>
      <c r="B218">
        <f t="shared" si="15"/>
        <v>2015</v>
      </c>
      <c r="C218" t="str">
        <f t="shared" si="12"/>
        <v>Georgia</v>
      </c>
      <c r="D218">
        <f t="shared" si="13"/>
        <v>2015</v>
      </c>
      <c r="E218">
        <f>VLOOKUP($C218,'Step 1'!$A$3:$K$74,MATCH(Levels!$D218,'Step 1'!$A$2:$K$2,0),FALSE)</f>
        <v>11.7</v>
      </c>
      <c r="F218">
        <f>VLOOKUP($C218,'Step 1'!$A$3:$U$74,MATCH(Levels!$D218,'Step 1'!$A$2:$K$2,0)+10,FALSE)</f>
        <v>0.5</v>
      </c>
      <c r="G218">
        <f>VLOOKUP($C218,'Step 1'!$A$3:$AE$74,MATCH(Levels!$D218,'Step 1'!$A$2:$K$2,0)+20,FALSE)</f>
        <v>26.2539521776939</v>
      </c>
    </row>
    <row r="219" spans="1:7" x14ac:dyDescent="0.45">
      <c r="A219">
        <f t="shared" si="14"/>
        <v>25</v>
      </c>
      <c r="B219">
        <f t="shared" si="15"/>
        <v>2016</v>
      </c>
      <c r="C219" t="str">
        <f t="shared" si="12"/>
        <v>Georgia</v>
      </c>
      <c r="D219">
        <f t="shared" si="13"/>
        <v>2016</v>
      </c>
      <c r="E219">
        <f>VLOOKUP($C219,'Step 1'!$A$3:$K$74,MATCH(Levels!$D219,'Step 1'!$A$2:$K$2,0),FALSE)</f>
        <v>12.8</v>
      </c>
      <c r="F219">
        <f>VLOOKUP($C219,'Step 1'!$A$3:$U$74,MATCH(Levels!$D219,'Step 1'!$A$2:$K$2,0)+10,FALSE)</f>
        <v>0.4</v>
      </c>
      <c r="G219">
        <f>VLOOKUP($C219,'Step 1'!$A$3:$AE$74,MATCH(Levels!$D219,'Step 1'!$A$2:$K$2,0)+20,FALSE)</f>
        <v>28.137149332890498</v>
      </c>
    </row>
    <row r="220" spans="1:7" x14ac:dyDescent="0.45">
      <c r="A220">
        <f t="shared" si="14"/>
        <v>25</v>
      </c>
      <c r="B220">
        <f t="shared" si="15"/>
        <v>2017</v>
      </c>
      <c r="C220" t="str">
        <f t="shared" si="12"/>
        <v>Georgia</v>
      </c>
      <c r="D220">
        <f t="shared" si="13"/>
        <v>2017</v>
      </c>
      <c r="E220">
        <f>VLOOKUP($C220,'Step 1'!$A$3:$K$74,MATCH(Levels!$D220,'Step 1'!$A$2:$K$2,0),FALSE)</f>
        <v>13.1</v>
      </c>
      <c r="F220">
        <f>VLOOKUP($C220,'Step 1'!$A$3:$U$74,MATCH(Levels!$D220,'Step 1'!$A$2:$K$2,0)+10,FALSE)</f>
        <v>0.6</v>
      </c>
      <c r="G220">
        <f>VLOOKUP($C220,'Step 1'!$A$3:$AE$74,MATCH(Levels!$D220,'Step 1'!$A$2:$K$2,0)+20,FALSE)</f>
        <v>28.9135148815596</v>
      </c>
    </row>
    <row r="221" spans="1:7" x14ac:dyDescent="0.45">
      <c r="A221">
        <f t="shared" si="14"/>
        <v>25</v>
      </c>
      <c r="B221">
        <f t="shared" si="15"/>
        <v>2018</v>
      </c>
      <c r="C221" t="str">
        <f t="shared" si="12"/>
        <v>Georgia</v>
      </c>
      <c r="D221">
        <f t="shared" si="13"/>
        <v>2018</v>
      </c>
      <c r="E221">
        <f>VLOOKUP($C221,'Step 1'!$A$3:$K$74,MATCH(Levels!$D221,'Step 1'!$A$2:$K$2,0),FALSE)</f>
        <v>13.9</v>
      </c>
      <c r="F221">
        <f>VLOOKUP($C221,'Step 1'!$A$3:$U$74,MATCH(Levels!$D221,'Step 1'!$A$2:$K$2,0)+10,FALSE)</f>
        <v>0.6</v>
      </c>
      <c r="G221">
        <f>VLOOKUP($C221,'Step 1'!$A$3:$AE$74,MATCH(Levels!$D221,'Step 1'!$A$2:$K$2,0)+20,FALSE)</f>
        <v>32.409759657776199</v>
      </c>
    </row>
    <row r="222" spans="1:7" x14ac:dyDescent="0.45">
      <c r="A222">
        <f t="shared" si="14"/>
        <v>25</v>
      </c>
      <c r="B222">
        <f t="shared" si="15"/>
        <v>2019</v>
      </c>
      <c r="C222" t="str">
        <f t="shared" si="12"/>
        <v>Georgia</v>
      </c>
      <c r="D222">
        <f t="shared" si="13"/>
        <v>2019</v>
      </c>
      <c r="E222">
        <f>VLOOKUP($C222,'Step 1'!$A$3:$K$74,MATCH(Levels!$D222,'Step 1'!$A$2:$K$2,0),FALSE)</f>
        <v>15.1</v>
      </c>
      <c r="F222">
        <f>VLOOKUP($C222,'Step 1'!$A$3:$U$74,MATCH(Levels!$D222,'Step 1'!$A$2:$K$2,0)+10,FALSE)</f>
        <v>0.6</v>
      </c>
      <c r="G222">
        <f>VLOOKUP($C222,'Step 1'!$A$3:$AE$74,MATCH(Levels!$D222,'Step 1'!$A$2:$K$2,0)+20,FALSE)</f>
        <v>31.577458265985399</v>
      </c>
    </row>
    <row r="223" spans="1:7" x14ac:dyDescent="0.45">
      <c r="A223">
        <f t="shared" si="14"/>
        <v>25</v>
      </c>
      <c r="B223">
        <f t="shared" si="15"/>
        <v>2020</v>
      </c>
      <c r="C223" t="str">
        <f t="shared" si="12"/>
        <v>Georgia</v>
      </c>
      <c r="D223">
        <f t="shared" si="13"/>
        <v>2020</v>
      </c>
      <c r="E223">
        <f>VLOOKUP($C223,'Step 1'!$A$3:$K$74,MATCH(Levels!$D223,'Step 1'!$A$2:$K$2,0),FALSE)</f>
        <v>13.1</v>
      </c>
      <c r="F223">
        <f>VLOOKUP($C223,'Step 1'!$A$3:$U$74,MATCH(Levels!$D223,'Step 1'!$A$2:$K$2,0)+10,FALSE)</f>
        <v>0.5</v>
      </c>
      <c r="G223">
        <f>VLOOKUP($C223,'Step 1'!$A$3:$AE$74,MATCH(Levels!$D223,'Step 1'!$A$2:$K$2,0)+20,FALSE)</f>
        <v>32.760328802771703</v>
      </c>
    </row>
    <row r="224" spans="1:7" x14ac:dyDescent="0.45">
      <c r="A224">
        <f t="shared" si="14"/>
        <v>25</v>
      </c>
      <c r="B224">
        <f t="shared" si="15"/>
        <v>2021</v>
      </c>
      <c r="C224" t="str">
        <f t="shared" si="12"/>
        <v>Georgia</v>
      </c>
      <c r="D224">
        <f t="shared" si="13"/>
        <v>2021</v>
      </c>
      <c r="E224">
        <f>VLOOKUP($C224,'Step 1'!$A$3:$K$74,MATCH(Levels!$D224,'Step 1'!$A$2:$K$2,0),FALSE)</f>
        <v>15.8</v>
      </c>
      <c r="F224">
        <f>VLOOKUP($C224,'Step 1'!$A$3:$U$74,MATCH(Levels!$D224,'Step 1'!$A$2:$K$2,0)+10,FALSE)</f>
        <v>0.6</v>
      </c>
      <c r="G224">
        <f>VLOOKUP($C224,'Step 1'!$A$3:$AE$74,MATCH(Levels!$D224,'Step 1'!$A$2:$K$2,0)+20,FALSE)</f>
        <v>32.469146869419397</v>
      </c>
    </row>
    <row r="225" spans="1:7" x14ac:dyDescent="0.45">
      <c r="A225">
        <f t="shared" si="14"/>
        <v>25</v>
      </c>
      <c r="B225">
        <f t="shared" si="15"/>
        <v>2022</v>
      </c>
      <c r="C225" t="str">
        <f t="shared" si="12"/>
        <v>Georgia</v>
      </c>
      <c r="D225">
        <f t="shared" si="13"/>
        <v>2022</v>
      </c>
      <c r="E225">
        <f>VLOOKUP($C225,'Step 1'!$A$3:$K$74,MATCH(Levels!$D225,'Step 1'!$A$2:$K$2,0),FALSE)</f>
        <v>17.2</v>
      </c>
      <c r="F225">
        <f>VLOOKUP($C225,'Step 1'!$A$3:$U$74,MATCH(Levels!$D225,'Step 1'!$A$2:$K$2,0)+10,FALSE)</f>
        <v>0.6</v>
      </c>
      <c r="G225">
        <f>VLOOKUP($C225,'Step 1'!$A$3:$AE$74,MATCH(Levels!$D225,'Step 1'!$A$2:$K$2,0)+20,FALSE)</f>
        <v>31.409993347138101</v>
      </c>
    </row>
    <row r="226" spans="1:7" x14ac:dyDescent="0.45">
      <c r="A226">
        <f t="shared" si="14"/>
        <v>25</v>
      </c>
      <c r="B226">
        <f t="shared" si="15"/>
        <v>2023</v>
      </c>
      <c r="C226" t="str">
        <f t="shared" si="12"/>
        <v>Georgia</v>
      </c>
      <c r="D226">
        <f t="shared" si="13"/>
        <v>2023</v>
      </c>
      <c r="E226">
        <f>VLOOKUP($C226,'Step 1'!$A$3:$K$74,MATCH(Levels!$D226,'Step 1'!$A$2:$K$2,0),FALSE)</f>
        <v>10</v>
      </c>
      <c r="F226">
        <f>VLOOKUP($C226,'Step 1'!$A$3:$U$74,MATCH(Levels!$D226,'Step 1'!$A$2:$K$2,0)+10,FALSE)</f>
        <v>0.6</v>
      </c>
      <c r="G226">
        <f>VLOOKUP($C226,'Step 1'!$A$3:$AE$74,MATCH(Levels!$D226,'Step 1'!$A$2:$K$2,0)+20,FALSE)</f>
        <v>31.3224191118689</v>
      </c>
    </row>
    <row r="227" spans="1:7" x14ac:dyDescent="0.45">
      <c r="A227">
        <f t="shared" si="14"/>
        <v>26</v>
      </c>
      <c r="B227">
        <f t="shared" si="15"/>
        <v>2015</v>
      </c>
      <c r="C227" t="str">
        <f t="shared" si="12"/>
        <v>Germany</v>
      </c>
      <c r="D227">
        <f t="shared" si="13"/>
        <v>2015</v>
      </c>
      <c r="E227">
        <f>VLOOKUP($C227,'Step 1'!$A$3:$K$74,MATCH(Levels!$D227,'Step 1'!$A$2:$K$2,0),FALSE)</f>
        <v>27</v>
      </c>
      <c r="F227">
        <f>VLOOKUP($C227,'Step 1'!$A$3:$U$74,MATCH(Levels!$D227,'Step 1'!$A$2:$K$2,0)+10,FALSE)</f>
        <v>2.1</v>
      </c>
      <c r="G227">
        <f>VLOOKUP($C227,'Step 1'!$A$3:$AE$74,MATCH(Levels!$D227,'Step 1'!$A$2:$K$2,0)+20,FALSE)</f>
        <v>19.249708748222201</v>
      </c>
    </row>
    <row r="228" spans="1:7" x14ac:dyDescent="0.45">
      <c r="A228">
        <f t="shared" si="14"/>
        <v>26</v>
      </c>
      <c r="B228">
        <f t="shared" si="15"/>
        <v>2016</v>
      </c>
      <c r="C228" t="str">
        <f t="shared" si="12"/>
        <v>Germany</v>
      </c>
      <c r="D228">
        <f t="shared" si="13"/>
        <v>2016</v>
      </c>
      <c r="E228">
        <f>VLOOKUP($C228,'Step 1'!$A$3:$K$74,MATCH(Levels!$D228,'Step 1'!$A$2:$K$2,0),FALSE)</f>
        <v>26.2</v>
      </c>
      <c r="F228">
        <f>VLOOKUP($C228,'Step 1'!$A$3:$U$74,MATCH(Levels!$D228,'Step 1'!$A$2:$K$2,0)+10,FALSE)</f>
        <v>2.2000000000000002</v>
      </c>
      <c r="G228">
        <f>VLOOKUP($C228,'Step 1'!$A$3:$AE$74,MATCH(Levels!$D228,'Step 1'!$A$2:$K$2,0)+20,FALSE)</f>
        <v>18.504199165846298</v>
      </c>
    </row>
    <row r="229" spans="1:7" x14ac:dyDescent="0.45">
      <c r="A229">
        <f t="shared" si="14"/>
        <v>26</v>
      </c>
      <c r="B229">
        <f t="shared" si="15"/>
        <v>2017</v>
      </c>
      <c r="C229" t="str">
        <f t="shared" si="12"/>
        <v>Germany</v>
      </c>
      <c r="D229">
        <f t="shared" si="13"/>
        <v>2017</v>
      </c>
      <c r="E229">
        <f>VLOOKUP($C229,'Step 1'!$A$3:$K$74,MATCH(Levels!$D229,'Step 1'!$A$2:$K$2,0),FALSE)</f>
        <v>26.7</v>
      </c>
      <c r="F229">
        <f>VLOOKUP($C229,'Step 1'!$A$3:$U$74,MATCH(Levels!$D229,'Step 1'!$A$2:$K$2,0)+10,FALSE)</f>
        <v>2.2000000000000002</v>
      </c>
      <c r="G229">
        <f>VLOOKUP($C229,'Step 1'!$A$3:$AE$74,MATCH(Levels!$D229,'Step 1'!$A$2:$K$2,0)+20,FALSE)</f>
        <v>18.623825787657498</v>
      </c>
    </row>
    <row r="230" spans="1:7" x14ac:dyDescent="0.45">
      <c r="A230">
        <f t="shared" si="14"/>
        <v>26</v>
      </c>
      <c r="B230">
        <f t="shared" si="15"/>
        <v>2018</v>
      </c>
      <c r="C230" t="str">
        <f t="shared" si="12"/>
        <v>Germany</v>
      </c>
      <c r="D230">
        <f t="shared" si="13"/>
        <v>2018</v>
      </c>
      <c r="E230">
        <f>VLOOKUP($C230,'Step 1'!$A$3:$K$74,MATCH(Levels!$D230,'Step 1'!$A$2:$K$2,0),FALSE)</f>
        <v>28</v>
      </c>
      <c r="F230">
        <f>VLOOKUP($C230,'Step 1'!$A$3:$U$74,MATCH(Levels!$D230,'Step 1'!$A$2:$K$2,0)+10,FALSE)</f>
        <v>2.1</v>
      </c>
      <c r="G230">
        <f>VLOOKUP($C230,'Step 1'!$A$3:$AE$74,MATCH(Levels!$D230,'Step 1'!$A$2:$K$2,0)+20,FALSE)</f>
        <v>19.3849791728056</v>
      </c>
    </row>
    <row r="231" spans="1:7" x14ac:dyDescent="0.45">
      <c r="A231">
        <f t="shared" si="14"/>
        <v>26</v>
      </c>
      <c r="B231">
        <f t="shared" si="15"/>
        <v>2019</v>
      </c>
      <c r="C231" t="str">
        <f t="shared" si="12"/>
        <v>Germany</v>
      </c>
      <c r="D231">
        <f t="shared" si="13"/>
        <v>2019</v>
      </c>
      <c r="E231">
        <f>VLOOKUP($C231,'Step 1'!$A$3:$K$74,MATCH(Levels!$D231,'Step 1'!$A$2:$K$2,0),FALSE)</f>
        <v>29.9</v>
      </c>
      <c r="F231">
        <f>VLOOKUP($C231,'Step 1'!$A$3:$U$74,MATCH(Levels!$D231,'Step 1'!$A$2:$K$2,0)+10,FALSE)</f>
        <v>1.8</v>
      </c>
      <c r="G231">
        <f>VLOOKUP($C231,'Step 1'!$A$3:$AE$74,MATCH(Levels!$D231,'Step 1'!$A$2:$K$2,0)+20,FALSE)</f>
        <v>20.3994055871845</v>
      </c>
    </row>
    <row r="232" spans="1:7" x14ac:dyDescent="0.45">
      <c r="A232">
        <f t="shared" si="14"/>
        <v>26</v>
      </c>
      <c r="B232">
        <f t="shared" si="15"/>
        <v>2020</v>
      </c>
      <c r="C232" t="str">
        <f t="shared" si="12"/>
        <v>Germany</v>
      </c>
      <c r="D232">
        <f t="shared" si="13"/>
        <v>2020</v>
      </c>
      <c r="E232">
        <f>VLOOKUP($C232,'Step 1'!$A$3:$K$74,MATCH(Levels!$D232,'Step 1'!$A$2:$K$2,0),FALSE)</f>
        <v>31</v>
      </c>
      <c r="F232">
        <f>VLOOKUP($C232,'Step 1'!$A$3:$U$74,MATCH(Levels!$D232,'Step 1'!$A$2:$K$2,0)+10,FALSE)</f>
        <v>1.8</v>
      </c>
      <c r="G232">
        <f>VLOOKUP($C232,'Step 1'!$A$3:$AE$74,MATCH(Levels!$D232,'Step 1'!$A$2:$K$2,0)+20,FALSE)</f>
        <v>19.866143099253801</v>
      </c>
    </row>
    <row r="233" spans="1:7" x14ac:dyDescent="0.45">
      <c r="A233">
        <f t="shared" si="14"/>
        <v>26</v>
      </c>
      <c r="B233">
        <f t="shared" si="15"/>
        <v>2021</v>
      </c>
      <c r="C233" t="str">
        <f t="shared" si="12"/>
        <v>Germany</v>
      </c>
      <c r="D233">
        <f t="shared" si="13"/>
        <v>2021</v>
      </c>
      <c r="E233">
        <f>VLOOKUP($C233,'Step 1'!$A$3:$K$74,MATCH(Levels!$D233,'Step 1'!$A$2:$K$2,0),FALSE)</f>
        <v>30.9</v>
      </c>
      <c r="F233">
        <f>VLOOKUP($C233,'Step 1'!$A$3:$U$74,MATCH(Levels!$D233,'Step 1'!$A$2:$K$2,0)+10,FALSE)</f>
        <v>1.8</v>
      </c>
      <c r="G233">
        <f>VLOOKUP($C233,'Step 1'!$A$3:$AE$74,MATCH(Levels!$D233,'Step 1'!$A$2:$K$2,0)+20,FALSE)</f>
        <v>19.864909989183801</v>
      </c>
    </row>
    <row r="234" spans="1:7" x14ac:dyDescent="0.45">
      <c r="A234">
        <f t="shared" si="14"/>
        <v>26</v>
      </c>
      <c r="B234">
        <f t="shared" si="15"/>
        <v>2022</v>
      </c>
      <c r="C234" t="str">
        <f t="shared" si="12"/>
        <v>Germany</v>
      </c>
      <c r="D234">
        <f t="shared" si="13"/>
        <v>2022</v>
      </c>
      <c r="E234">
        <f>VLOOKUP($C234,'Step 1'!$A$3:$K$74,MATCH(Levels!$D234,'Step 1'!$A$2:$K$2,0),FALSE)</f>
        <v>32.9</v>
      </c>
      <c r="F234">
        <f>VLOOKUP($C234,'Step 1'!$A$3:$U$74,MATCH(Levels!$D234,'Step 1'!$A$2:$K$2,0)+10,FALSE)</f>
        <v>1.9</v>
      </c>
      <c r="G234">
        <f>VLOOKUP($C234,'Step 1'!$A$3:$AE$74,MATCH(Levels!$D234,'Step 1'!$A$2:$K$2,0)+20,FALSE)</f>
        <v>28.095651271233699</v>
      </c>
    </row>
    <row r="235" spans="1:7" x14ac:dyDescent="0.45">
      <c r="A235">
        <f t="shared" si="14"/>
        <v>26</v>
      </c>
      <c r="B235">
        <f t="shared" si="15"/>
        <v>2023</v>
      </c>
      <c r="C235" t="str">
        <f t="shared" si="12"/>
        <v>Germany</v>
      </c>
      <c r="D235">
        <f t="shared" si="13"/>
        <v>2023</v>
      </c>
      <c r="E235">
        <f>VLOOKUP($C235,'Step 1'!$A$3:$K$74,MATCH(Levels!$D235,'Step 1'!$A$2:$K$2,0),FALSE)</f>
        <v>35.9</v>
      </c>
      <c r="F235">
        <f>VLOOKUP($C235,'Step 1'!$A$3:$U$74,MATCH(Levels!$D235,'Step 1'!$A$2:$K$2,0)+10,FALSE)</f>
        <v>1.5</v>
      </c>
      <c r="G235">
        <f>VLOOKUP($C235,'Step 1'!$A$3:$AE$74,MATCH(Levels!$D235,'Step 1'!$A$2:$K$2,0)+20,FALSE)</f>
        <v>28.1657710079573</v>
      </c>
    </row>
    <row r="236" spans="1:7" x14ac:dyDescent="0.45">
      <c r="A236">
        <f t="shared" si="14"/>
        <v>27</v>
      </c>
      <c r="B236">
        <f t="shared" si="15"/>
        <v>2015</v>
      </c>
      <c r="C236" t="str">
        <f t="shared" si="12"/>
        <v>Greece</v>
      </c>
      <c r="D236">
        <f t="shared" si="13"/>
        <v>2015</v>
      </c>
      <c r="E236">
        <f>VLOOKUP($C236,'Step 1'!$A$3:$K$74,MATCH(Levels!$D236,'Step 1'!$A$2:$K$2,0),FALSE)</f>
        <v>27.5</v>
      </c>
      <c r="F236">
        <f>VLOOKUP($C236,'Step 1'!$A$3:$U$74,MATCH(Levels!$D236,'Step 1'!$A$2:$K$2,0)+10,FALSE)</f>
        <v>1.6</v>
      </c>
      <c r="G236">
        <f>VLOOKUP($C236,'Step 1'!$A$3:$AE$74,MATCH(Levels!$D236,'Step 1'!$A$2:$K$2,0)+20,FALSE)</f>
        <v>27.599323386943698</v>
      </c>
    </row>
    <row r="237" spans="1:7" x14ac:dyDescent="0.45">
      <c r="A237">
        <f t="shared" si="14"/>
        <v>27</v>
      </c>
      <c r="B237">
        <f t="shared" si="15"/>
        <v>2016</v>
      </c>
      <c r="C237" t="str">
        <f t="shared" si="12"/>
        <v>Greece</v>
      </c>
      <c r="D237">
        <f t="shared" si="13"/>
        <v>2016</v>
      </c>
      <c r="E237">
        <f>VLOOKUP($C237,'Step 1'!$A$3:$K$74,MATCH(Levels!$D237,'Step 1'!$A$2:$K$2,0),FALSE)</f>
        <v>24.5</v>
      </c>
      <c r="F237">
        <f>VLOOKUP($C237,'Step 1'!$A$3:$U$74,MATCH(Levels!$D237,'Step 1'!$A$2:$K$2,0)+10,FALSE)</f>
        <v>1.9</v>
      </c>
      <c r="G237">
        <f>VLOOKUP($C237,'Step 1'!$A$3:$AE$74,MATCH(Levels!$D237,'Step 1'!$A$2:$K$2,0)+20,FALSE)</f>
        <v>27.233110579074701</v>
      </c>
    </row>
    <row r="238" spans="1:7" x14ac:dyDescent="0.45">
      <c r="A238">
        <f t="shared" si="14"/>
        <v>27</v>
      </c>
      <c r="B238">
        <f t="shared" si="15"/>
        <v>2017</v>
      </c>
      <c r="C238" t="str">
        <f t="shared" si="12"/>
        <v>Greece</v>
      </c>
      <c r="D238">
        <f t="shared" si="13"/>
        <v>2017</v>
      </c>
      <c r="E238">
        <f>VLOOKUP($C238,'Step 1'!$A$3:$K$74,MATCH(Levels!$D238,'Step 1'!$A$2:$K$2,0),FALSE)</f>
        <v>24.1</v>
      </c>
      <c r="F238">
        <f>VLOOKUP($C238,'Step 1'!$A$3:$U$74,MATCH(Levels!$D238,'Step 1'!$A$2:$K$2,0)+10,FALSE)</f>
        <v>1.6</v>
      </c>
      <c r="G238">
        <f>VLOOKUP($C238,'Step 1'!$A$3:$AE$74,MATCH(Levels!$D238,'Step 1'!$A$2:$K$2,0)+20,FALSE)</f>
        <v>29.3053343923971</v>
      </c>
    </row>
    <row r="239" spans="1:7" x14ac:dyDescent="0.45">
      <c r="A239">
        <f t="shared" si="14"/>
        <v>27</v>
      </c>
      <c r="B239">
        <f t="shared" si="15"/>
        <v>2018</v>
      </c>
      <c r="C239" t="str">
        <f t="shared" si="12"/>
        <v>Greece</v>
      </c>
      <c r="D239">
        <f t="shared" si="13"/>
        <v>2018</v>
      </c>
      <c r="E239">
        <f>VLOOKUP($C239,'Step 1'!$A$3:$K$74,MATCH(Levels!$D239,'Step 1'!$A$2:$K$2,0),FALSE)</f>
        <v>25</v>
      </c>
      <c r="F239">
        <f>VLOOKUP($C239,'Step 1'!$A$3:$U$74,MATCH(Levels!$D239,'Step 1'!$A$2:$K$2,0)+10,FALSE)</f>
        <v>1.4</v>
      </c>
      <c r="G239">
        <f>VLOOKUP($C239,'Step 1'!$A$3:$AE$74,MATCH(Levels!$D239,'Step 1'!$A$2:$K$2,0)+20,FALSE)</f>
        <v>31.3802290611447</v>
      </c>
    </row>
    <row r="240" spans="1:7" x14ac:dyDescent="0.45">
      <c r="A240">
        <f t="shared" si="14"/>
        <v>27</v>
      </c>
      <c r="B240">
        <f t="shared" si="15"/>
        <v>2019</v>
      </c>
      <c r="C240" t="str">
        <f t="shared" si="12"/>
        <v>Greece</v>
      </c>
      <c r="D240">
        <f t="shared" si="13"/>
        <v>2019</v>
      </c>
      <c r="E240">
        <f>VLOOKUP($C240,'Step 1'!$A$3:$K$74,MATCH(Levels!$D240,'Step 1'!$A$2:$K$2,0),FALSE)</f>
        <v>23.4</v>
      </c>
      <c r="F240">
        <f>VLOOKUP($C240,'Step 1'!$A$3:$U$74,MATCH(Levels!$D240,'Step 1'!$A$2:$K$2,0)+10,FALSE)</f>
        <v>1.3</v>
      </c>
      <c r="G240">
        <f>VLOOKUP($C240,'Step 1'!$A$3:$AE$74,MATCH(Levels!$D240,'Step 1'!$A$2:$K$2,0)+20,FALSE)</f>
        <v>30.535395347668999</v>
      </c>
    </row>
    <row r="241" spans="1:7" x14ac:dyDescent="0.45">
      <c r="A241">
        <f t="shared" si="14"/>
        <v>27</v>
      </c>
      <c r="B241">
        <f t="shared" si="15"/>
        <v>2020</v>
      </c>
      <c r="C241" t="str">
        <f t="shared" si="12"/>
        <v>Greece</v>
      </c>
      <c r="D241">
        <f t="shared" si="13"/>
        <v>2020</v>
      </c>
      <c r="E241">
        <f>VLOOKUP($C241,'Step 1'!$A$3:$K$74,MATCH(Levels!$D241,'Step 1'!$A$2:$K$2,0),FALSE)</f>
        <v>23.7</v>
      </c>
      <c r="F241">
        <f>VLOOKUP($C241,'Step 1'!$A$3:$U$74,MATCH(Levels!$D241,'Step 1'!$A$2:$K$2,0)+10,FALSE)</f>
        <v>1.2</v>
      </c>
      <c r="G241">
        <f>VLOOKUP($C241,'Step 1'!$A$3:$AE$74,MATCH(Levels!$D241,'Step 1'!$A$2:$K$2,0)+20,FALSE)</f>
        <v>27.100718134315599</v>
      </c>
    </row>
    <row r="242" spans="1:7" x14ac:dyDescent="0.45">
      <c r="A242">
        <f t="shared" si="14"/>
        <v>27</v>
      </c>
      <c r="B242">
        <f t="shared" si="15"/>
        <v>2021</v>
      </c>
      <c r="C242" t="str">
        <f t="shared" si="12"/>
        <v>Greece</v>
      </c>
      <c r="D242">
        <f t="shared" si="13"/>
        <v>2021</v>
      </c>
      <c r="E242">
        <f>VLOOKUP($C242,'Step 1'!$A$3:$K$74,MATCH(Levels!$D242,'Step 1'!$A$2:$K$2,0),FALSE)</f>
        <v>22.4</v>
      </c>
      <c r="F242">
        <f>VLOOKUP($C242,'Step 1'!$A$3:$U$74,MATCH(Levels!$D242,'Step 1'!$A$2:$K$2,0)+10,FALSE)</f>
        <v>1.3</v>
      </c>
      <c r="G242">
        <f>VLOOKUP($C242,'Step 1'!$A$3:$AE$74,MATCH(Levels!$D242,'Step 1'!$A$2:$K$2,0)+20,FALSE)</f>
        <v>21.029112776782299</v>
      </c>
    </row>
    <row r="243" spans="1:7" x14ac:dyDescent="0.45">
      <c r="A243">
        <f t="shared" si="14"/>
        <v>27</v>
      </c>
      <c r="B243">
        <f t="shared" si="15"/>
        <v>2022</v>
      </c>
      <c r="C243" t="str">
        <f t="shared" si="12"/>
        <v>Greece</v>
      </c>
      <c r="D243">
        <f t="shared" si="13"/>
        <v>2022</v>
      </c>
      <c r="E243">
        <f>VLOOKUP($C243,'Step 1'!$A$3:$K$74,MATCH(Levels!$D243,'Step 1'!$A$2:$K$2,0),FALSE)</f>
        <v>22.1</v>
      </c>
      <c r="F243">
        <f>VLOOKUP($C243,'Step 1'!$A$3:$U$74,MATCH(Levels!$D243,'Step 1'!$A$2:$K$2,0)+10,FALSE)</f>
        <v>1.3</v>
      </c>
      <c r="G243">
        <f>VLOOKUP($C243,'Step 1'!$A$3:$AE$74,MATCH(Levels!$D243,'Step 1'!$A$2:$K$2,0)+20,FALSE)</f>
        <v>19.712822563088601</v>
      </c>
    </row>
    <row r="244" spans="1:7" x14ac:dyDescent="0.45">
      <c r="A244">
        <f t="shared" si="14"/>
        <v>27</v>
      </c>
      <c r="B244">
        <f t="shared" si="15"/>
        <v>2023</v>
      </c>
      <c r="C244" t="str">
        <f t="shared" si="12"/>
        <v>Greece</v>
      </c>
      <c r="D244">
        <f t="shared" si="13"/>
        <v>2023</v>
      </c>
      <c r="E244">
        <f>VLOOKUP($C244,'Step 1'!$A$3:$K$74,MATCH(Levels!$D244,'Step 1'!$A$2:$K$2,0),FALSE)</f>
        <v>23.1</v>
      </c>
      <c r="F244">
        <f>VLOOKUP($C244,'Step 1'!$A$3:$U$74,MATCH(Levels!$D244,'Step 1'!$A$2:$K$2,0)+10,FALSE)</f>
        <v>1.2</v>
      </c>
      <c r="G244">
        <f>VLOOKUP($C244,'Step 1'!$A$3:$AE$74,MATCH(Levels!$D244,'Step 1'!$A$2:$K$2,0)+20,FALSE)</f>
        <v>17.805064368567201</v>
      </c>
    </row>
    <row r="245" spans="1:7" x14ac:dyDescent="0.45">
      <c r="A245">
        <f t="shared" si="14"/>
        <v>28</v>
      </c>
      <c r="B245">
        <f t="shared" si="15"/>
        <v>2015</v>
      </c>
      <c r="C245" t="str">
        <f t="shared" si="12"/>
        <v>Hungary</v>
      </c>
      <c r="D245">
        <f t="shared" si="13"/>
        <v>2015</v>
      </c>
      <c r="E245">
        <f>VLOOKUP($C245,'Step 1'!$A$3:$K$74,MATCH(Levels!$D245,'Step 1'!$A$2:$K$2,0),FALSE)</f>
        <v>19.2</v>
      </c>
      <c r="F245">
        <f>VLOOKUP($C245,'Step 1'!$A$3:$U$74,MATCH(Levels!$D245,'Step 1'!$A$2:$K$2,0)+10,FALSE)</f>
        <v>1.4</v>
      </c>
      <c r="G245">
        <f>VLOOKUP($C245,'Step 1'!$A$3:$AE$74,MATCH(Levels!$D245,'Step 1'!$A$2:$K$2,0)+20,FALSE)</f>
        <v>0</v>
      </c>
    </row>
    <row r="246" spans="1:7" x14ac:dyDescent="0.45">
      <c r="A246">
        <f t="shared" si="14"/>
        <v>28</v>
      </c>
      <c r="B246">
        <f t="shared" si="15"/>
        <v>2016</v>
      </c>
      <c r="C246" t="str">
        <f t="shared" si="12"/>
        <v>Hungary</v>
      </c>
      <c r="D246">
        <f t="shared" si="13"/>
        <v>2016</v>
      </c>
      <c r="E246">
        <f>VLOOKUP($C246,'Step 1'!$A$3:$K$74,MATCH(Levels!$D246,'Step 1'!$A$2:$K$2,0),FALSE)</f>
        <v>18.399999999999999</v>
      </c>
      <c r="F246">
        <f>VLOOKUP($C246,'Step 1'!$A$3:$U$74,MATCH(Levels!$D246,'Step 1'!$A$2:$K$2,0)+10,FALSE)</f>
        <v>1.2</v>
      </c>
      <c r="G246">
        <f>VLOOKUP($C246,'Step 1'!$A$3:$AE$74,MATCH(Levels!$D246,'Step 1'!$A$2:$K$2,0)+20,FALSE)</f>
        <v>0</v>
      </c>
    </row>
    <row r="247" spans="1:7" x14ac:dyDescent="0.45">
      <c r="A247">
        <f t="shared" si="14"/>
        <v>28</v>
      </c>
      <c r="B247">
        <f t="shared" si="15"/>
        <v>2017</v>
      </c>
      <c r="C247" t="str">
        <f t="shared" si="12"/>
        <v>Hungary</v>
      </c>
      <c r="D247">
        <f t="shared" si="13"/>
        <v>2017</v>
      </c>
      <c r="E247">
        <f>VLOOKUP($C247,'Step 1'!$A$3:$K$74,MATCH(Levels!$D247,'Step 1'!$A$2:$K$2,0),FALSE)</f>
        <v>18.399999999999999</v>
      </c>
      <c r="F247">
        <f>VLOOKUP($C247,'Step 1'!$A$3:$U$74,MATCH(Levels!$D247,'Step 1'!$A$2:$K$2,0)+10,FALSE)</f>
        <v>1</v>
      </c>
      <c r="G247">
        <f>VLOOKUP($C247,'Step 1'!$A$3:$AE$74,MATCH(Levels!$D247,'Step 1'!$A$2:$K$2,0)+20,FALSE)</f>
        <v>0</v>
      </c>
    </row>
    <row r="248" spans="1:7" x14ac:dyDescent="0.45">
      <c r="A248">
        <f t="shared" si="14"/>
        <v>28</v>
      </c>
      <c r="B248">
        <f t="shared" si="15"/>
        <v>2018</v>
      </c>
      <c r="C248" t="str">
        <f t="shared" si="12"/>
        <v>Hungary</v>
      </c>
      <c r="D248">
        <f t="shared" si="13"/>
        <v>2018</v>
      </c>
      <c r="E248">
        <f>VLOOKUP($C248,'Step 1'!$A$3:$K$74,MATCH(Levels!$D248,'Step 1'!$A$2:$K$2,0),FALSE)</f>
        <v>22.3</v>
      </c>
      <c r="F248">
        <f>VLOOKUP($C248,'Step 1'!$A$3:$U$74,MATCH(Levels!$D248,'Step 1'!$A$2:$K$2,0)+10,FALSE)</f>
        <v>0.9</v>
      </c>
      <c r="G248">
        <f>VLOOKUP($C248,'Step 1'!$A$3:$AE$74,MATCH(Levels!$D248,'Step 1'!$A$2:$K$2,0)+20,FALSE)</f>
        <v>0</v>
      </c>
    </row>
    <row r="249" spans="1:7" x14ac:dyDescent="0.45">
      <c r="A249">
        <f t="shared" si="14"/>
        <v>28</v>
      </c>
      <c r="B249">
        <f t="shared" si="15"/>
        <v>2019</v>
      </c>
      <c r="C249" t="str">
        <f t="shared" si="12"/>
        <v>Hungary</v>
      </c>
      <c r="D249">
        <f t="shared" si="13"/>
        <v>2019</v>
      </c>
      <c r="E249">
        <f>VLOOKUP($C249,'Step 1'!$A$3:$K$74,MATCH(Levels!$D249,'Step 1'!$A$2:$K$2,0),FALSE)</f>
        <v>23</v>
      </c>
      <c r="F249">
        <f>VLOOKUP($C249,'Step 1'!$A$3:$U$74,MATCH(Levels!$D249,'Step 1'!$A$2:$K$2,0)+10,FALSE)</f>
        <v>1</v>
      </c>
      <c r="G249">
        <f>VLOOKUP($C249,'Step 1'!$A$3:$AE$74,MATCH(Levels!$D249,'Step 1'!$A$2:$K$2,0)+20,FALSE)</f>
        <v>0</v>
      </c>
    </row>
    <row r="250" spans="1:7" x14ac:dyDescent="0.45">
      <c r="A250">
        <f t="shared" si="14"/>
        <v>28</v>
      </c>
      <c r="B250">
        <f t="shared" si="15"/>
        <v>2020</v>
      </c>
      <c r="C250" t="str">
        <f t="shared" si="12"/>
        <v>Hungary</v>
      </c>
      <c r="D250">
        <f t="shared" si="13"/>
        <v>2020</v>
      </c>
      <c r="E250">
        <f>VLOOKUP($C250,'Step 1'!$A$3:$K$74,MATCH(Levels!$D250,'Step 1'!$A$2:$K$2,0),FALSE)</f>
        <v>26.3</v>
      </c>
      <c r="F250">
        <f>VLOOKUP($C250,'Step 1'!$A$3:$U$74,MATCH(Levels!$D250,'Step 1'!$A$2:$K$2,0)+10,FALSE)</f>
        <v>0.9</v>
      </c>
      <c r="G250">
        <f>VLOOKUP($C250,'Step 1'!$A$3:$AE$74,MATCH(Levels!$D250,'Step 1'!$A$2:$K$2,0)+20,FALSE)</f>
        <v>0</v>
      </c>
    </row>
    <row r="251" spans="1:7" x14ac:dyDescent="0.45">
      <c r="A251">
        <f t="shared" si="14"/>
        <v>28</v>
      </c>
      <c r="B251">
        <f t="shared" si="15"/>
        <v>2021</v>
      </c>
      <c r="C251" t="str">
        <f t="shared" si="12"/>
        <v>Hungary</v>
      </c>
      <c r="D251">
        <f t="shared" si="13"/>
        <v>2021</v>
      </c>
      <c r="E251">
        <f>VLOOKUP($C251,'Step 1'!$A$3:$K$74,MATCH(Levels!$D251,'Step 1'!$A$2:$K$2,0),FALSE)</f>
        <v>26.4</v>
      </c>
      <c r="F251">
        <f>VLOOKUP($C251,'Step 1'!$A$3:$U$74,MATCH(Levels!$D251,'Step 1'!$A$2:$K$2,0)+10,FALSE)</f>
        <v>1.1000000000000001</v>
      </c>
      <c r="G251">
        <f>VLOOKUP($C251,'Step 1'!$A$3:$AE$74,MATCH(Levels!$D251,'Step 1'!$A$2:$K$2,0)+20,FALSE)</f>
        <v>16.164657261263802</v>
      </c>
    </row>
    <row r="252" spans="1:7" x14ac:dyDescent="0.45">
      <c r="A252">
        <f t="shared" si="14"/>
        <v>28</v>
      </c>
      <c r="B252">
        <f t="shared" si="15"/>
        <v>2022</v>
      </c>
      <c r="C252" t="str">
        <f t="shared" si="12"/>
        <v>Hungary</v>
      </c>
      <c r="D252">
        <f t="shared" si="13"/>
        <v>2022</v>
      </c>
      <c r="E252">
        <f>VLOOKUP($C252,'Step 1'!$A$3:$K$74,MATCH(Levels!$D252,'Step 1'!$A$2:$K$2,0),FALSE)</f>
        <v>26.2</v>
      </c>
      <c r="F252">
        <f>VLOOKUP($C252,'Step 1'!$A$3:$U$74,MATCH(Levels!$D252,'Step 1'!$A$2:$K$2,0)+10,FALSE)</f>
        <v>1.2</v>
      </c>
      <c r="G252">
        <f>VLOOKUP($C252,'Step 1'!$A$3:$AE$74,MATCH(Levels!$D252,'Step 1'!$A$2:$K$2,0)+20,FALSE)</f>
        <v>16.336736305198201</v>
      </c>
    </row>
    <row r="253" spans="1:7" x14ac:dyDescent="0.45">
      <c r="A253">
        <f t="shared" si="14"/>
        <v>28</v>
      </c>
      <c r="B253">
        <f t="shared" si="15"/>
        <v>2023</v>
      </c>
      <c r="C253" t="str">
        <f t="shared" si="12"/>
        <v>Hungary</v>
      </c>
      <c r="D253">
        <f t="shared" si="13"/>
        <v>2023</v>
      </c>
      <c r="E253">
        <f>VLOOKUP($C253,'Step 1'!$A$3:$K$74,MATCH(Levels!$D253,'Step 1'!$A$2:$K$2,0),FALSE)</f>
        <v>31.3</v>
      </c>
      <c r="F253">
        <f>VLOOKUP($C253,'Step 1'!$A$3:$U$74,MATCH(Levels!$D253,'Step 1'!$A$2:$K$2,0)+10,FALSE)</f>
        <v>0.7</v>
      </c>
      <c r="G253">
        <f>VLOOKUP($C253,'Step 1'!$A$3:$AE$74,MATCH(Levels!$D253,'Step 1'!$A$2:$K$2,0)+20,FALSE)</f>
        <v>16.949097753751701</v>
      </c>
    </row>
    <row r="254" spans="1:7" x14ac:dyDescent="0.45">
      <c r="A254">
        <f t="shared" si="14"/>
        <v>29</v>
      </c>
      <c r="B254">
        <f t="shared" si="15"/>
        <v>2015</v>
      </c>
      <c r="C254" t="str">
        <f t="shared" si="12"/>
        <v>Iceland</v>
      </c>
      <c r="D254">
        <f t="shared" si="13"/>
        <v>2015</v>
      </c>
      <c r="E254">
        <f>VLOOKUP($C254,'Step 1'!$A$3:$K$74,MATCH(Levels!$D254,'Step 1'!$A$2:$K$2,0),FALSE)</f>
        <v>13.4</v>
      </c>
      <c r="F254">
        <f>VLOOKUP($C254,'Step 1'!$A$3:$U$74,MATCH(Levels!$D254,'Step 1'!$A$2:$K$2,0)+10,FALSE)</f>
        <v>2.1</v>
      </c>
      <c r="G254">
        <f>VLOOKUP($C254,'Step 1'!$A$3:$AE$74,MATCH(Levels!$D254,'Step 1'!$A$2:$K$2,0)+20,FALSE)</f>
        <v>0</v>
      </c>
    </row>
    <row r="255" spans="1:7" x14ac:dyDescent="0.45">
      <c r="A255">
        <f t="shared" si="14"/>
        <v>29</v>
      </c>
      <c r="B255">
        <f t="shared" si="15"/>
        <v>2016</v>
      </c>
      <c r="C255" t="str">
        <f t="shared" si="12"/>
        <v>Iceland</v>
      </c>
      <c r="D255">
        <f t="shared" si="13"/>
        <v>2016</v>
      </c>
      <c r="E255">
        <f>VLOOKUP($C255,'Step 1'!$A$3:$K$74,MATCH(Levels!$D255,'Step 1'!$A$2:$K$2,0),FALSE)</f>
        <v>12.5</v>
      </c>
      <c r="F255">
        <f>VLOOKUP($C255,'Step 1'!$A$3:$U$74,MATCH(Levels!$D255,'Step 1'!$A$2:$K$2,0)+10,FALSE)</f>
        <v>1.9</v>
      </c>
      <c r="G255">
        <f>VLOOKUP($C255,'Step 1'!$A$3:$AE$74,MATCH(Levels!$D255,'Step 1'!$A$2:$K$2,0)+20,FALSE)</f>
        <v>31.195879393218998</v>
      </c>
    </row>
    <row r="256" spans="1:7" x14ac:dyDescent="0.45">
      <c r="A256">
        <f t="shared" si="14"/>
        <v>29</v>
      </c>
      <c r="B256">
        <f t="shared" si="15"/>
        <v>2017</v>
      </c>
      <c r="C256" t="str">
        <f t="shared" si="12"/>
        <v>Iceland</v>
      </c>
      <c r="D256">
        <f t="shared" si="13"/>
        <v>2017</v>
      </c>
      <c r="E256">
        <f>VLOOKUP($C256,'Step 1'!$A$3:$K$74,MATCH(Levels!$D256,'Step 1'!$A$2:$K$2,0),FALSE)</f>
        <v>12.4</v>
      </c>
      <c r="F256">
        <f>VLOOKUP($C256,'Step 1'!$A$3:$U$74,MATCH(Levels!$D256,'Step 1'!$A$2:$K$2,0)+10,FALSE)</f>
        <v>1.7</v>
      </c>
      <c r="G256">
        <f>VLOOKUP($C256,'Step 1'!$A$3:$AE$74,MATCH(Levels!$D256,'Step 1'!$A$2:$K$2,0)+20,FALSE)</f>
        <v>31.5182137740866</v>
      </c>
    </row>
    <row r="257" spans="1:7" x14ac:dyDescent="0.45">
      <c r="A257">
        <f t="shared" si="14"/>
        <v>29</v>
      </c>
      <c r="B257">
        <f t="shared" si="15"/>
        <v>2018</v>
      </c>
      <c r="C257" t="str">
        <f t="shared" si="12"/>
        <v>Iceland</v>
      </c>
      <c r="D257">
        <f t="shared" si="13"/>
        <v>2018</v>
      </c>
      <c r="E257">
        <f>VLOOKUP($C257,'Step 1'!$A$3:$K$74,MATCH(Levels!$D257,'Step 1'!$A$2:$K$2,0),FALSE)</f>
        <v>14.9</v>
      </c>
      <c r="F257">
        <f>VLOOKUP($C257,'Step 1'!$A$3:$U$74,MATCH(Levels!$D257,'Step 1'!$A$2:$K$2,0)+10,FALSE)</f>
        <v>1.7</v>
      </c>
      <c r="G257">
        <f>VLOOKUP($C257,'Step 1'!$A$3:$AE$74,MATCH(Levels!$D257,'Step 1'!$A$2:$K$2,0)+20,FALSE)</f>
        <v>33.775829902302199</v>
      </c>
    </row>
    <row r="258" spans="1:7" x14ac:dyDescent="0.45">
      <c r="A258">
        <f t="shared" si="14"/>
        <v>29</v>
      </c>
      <c r="B258">
        <f t="shared" si="15"/>
        <v>2019</v>
      </c>
      <c r="C258" t="str">
        <f t="shared" si="12"/>
        <v>Iceland</v>
      </c>
      <c r="D258">
        <f t="shared" si="13"/>
        <v>2019</v>
      </c>
      <c r="E258">
        <f>VLOOKUP($C258,'Step 1'!$A$3:$K$74,MATCH(Levels!$D258,'Step 1'!$A$2:$K$2,0),FALSE)</f>
        <v>14.6</v>
      </c>
      <c r="F258">
        <f>VLOOKUP($C258,'Step 1'!$A$3:$U$74,MATCH(Levels!$D258,'Step 1'!$A$2:$K$2,0)+10,FALSE)</f>
        <v>1.7</v>
      </c>
      <c r="G258">
        <f>VLOOKUP($C258,'Step 1'!$A$3:$AE$74,MATCH(Levels!$D258,'Step 1'!$A$2:$K$2,0)+20,FALSE)</f>
        <v>34.630284395094499</v>
      </c>
    </row>
    <row r="259" spans="1:7" x14ac:dyDescent="0.45">
      <c r="A259">
        <f t="shared" si="14"/>
        <v>29</v>
      </c>
      <c r="B259">
        <f t="shared" si="15"/>
        <v>2020</v>
      </c>
      <c r="C259" t="str">
        <f t="shared" ref="C259:C322" si="16">VLOOKUP(A259,$M$4:$N$75,2,FALSE)</f>
        <v>Iceland</v>
      </c>
      <c r="D259">
        <f t="shared" ref="D259:D322" si="17">B259</f>
        <v>2020</v>
      </c>
      <c r="E259">
        <f>VLOOKUP($C259,'Step 1'!$A$3:$K$74,MATCH(Levels!$D259,'Step 1'!$A$2:$K$2,0),FALSE)</f>
        <v>15.5</v>
      </c>
      <c r="F259">
        <f>VLOOKUP($C259,'Step 1'!$A$3:$U$74,MATCH(Levels!$D259,'Step 1'!$A$2:$K$2,0)+10,FALSE)</f>
        <v>1.7</v>
      </c>
      <c r="G259">
        <f>VLOOKUP($C259,'Step 1'!$A$3:$AE$74,MATCH(Levels!$D259,'Step 1'!$A$2:$K$2,0)+20,FALSE)</f>
        <v>39.635424058987397</v>
      </c>
    </row>
    <row r="260" spans="1:7" x14ac:dyDescent="0.45">
      <c r="A260">
        <f t="shared" si="14"/>
        <v>29</v>
      </c>
      <c r="B260">
        <f t="shared" si="15"/>
        <v>2021</v>
      </c>
      <c r="C260" t="str">
        <f t="shared" si="16"/>
        <v>Iceland</v>
      </c>
      <c r="D260">
        <f t="shared" si="17"/>
        <v>2021</v>
      </c>
      <c r="E260">
        <f>VLOOKUP($C260,'Step 1'!$A$3:$K$74,MATCH(Levels!$D260,'Step 1'!$A$2:$K$2,0),FALSE)</f>
        <v>15.2</v>
      </c>
      <c r="F260">
        <f>VLOOKUP($C260,'Step 1'!$A$3:$U$74,MATCH(Levels!$D260,'Step 1'!$A$2:$K$2,0)+10,FALSE)</f>
        <v>1.9</v>
      </c>
      <c r="G260">
        <f>VLOOKUP($C260,'Step 1'!$A$3:$AE$74,MATCH(Levels!$D260,'Step 1'!$A$2:$K$2,0)+20,FALSE)</f>
        <v>45.575624213053501</v>
      </c>
    </row>
    <row r="261" spans="1:7" x14ac:dyDescent="0.45">
      <c r="A261">
        <f t="shared" si="14"/>
        <v>29</v>
      </c>
      <c r="B261">
        <f t="shared" si="15"/>
        <v>2022</v>
      </c>
      <c r="C261" t="str">
        <f t="shared" si="16"/>
        <v>Iceland</v>
      </c>
      <c r="D261">
        <f t="shared" si="17"/>
        <v>2022</v>
      </c>
      <c r="E261">
        <f>VLOOKUP($C261,'Step 1'!$A$3:$K$74,MATCH(Levels!$D261,'Step 1'!$A$2:$K$2,0),FALSE)</f>
        <v>16.3</v>
      </c>
      <c r="F261">
        <f>VLOOKUP($C261,'Step 1'!$A$3:$U$74,MATCH(Levels!$D261,'Step 1'!$A$2:$K$2,0)+10,FALSE)</f>
        <v>2</v>
      </c>
      <c r="G261">
        <f>VLOOKUP($C261,'Step 1'!$A$3:$AE$74,MATCH(Levels!$D261,'Step 1'!$A$2:$K$2,0)+20,FALSE)</f>
        <v>44.508425343271</v>
      </c>
    </row>
    <row r="262" spans="1:7" x14ac:dyDescent="0.45">
      <c r="A262">
        <f t="shared" si="14"/>
        <v>29</v>
      </c>
      <c r="B262">
        <f t="shared" si="15"/>
        <v>2023</v>
      </c>
      <c r="C262" t="str">
        <f t="shared" si="16"/>
        <v>Iceland</v>
      </c>
      <c r="D262">
        <f t="shared" si="17"/>
        <v>2023</v>
      </c>
      <c r="E262">
        <f>VLOOKUP($C262,'Step 1'!$A$3:$K$74,MATCH(Levels!$D262,'Step 1'!$A$2:$K$2,0),FALSE)</f>
        <v>18.600000000000001</v>
      </c>
      <c r="F262">
        <f>VLOOKUP($C262,'Step 1'!$A$3:$U$74,MATCH(Levels!$D262,'Step 1'!$A$2:$K$2,0)+10,FALSE)</f>
        <v>1.8</v>
      </c>
      <c r="G262">
        <f>VLOOKUP($C262,'Step 1'!$A$3:$AE$74,MATCH(Levels!$D262,'Step 1'!$A$2:$K$2,0)+20,FALSE)</f>
        <v>44.511040250673602</v>
      </c>
    </row>
    <row r="263" spans="1:7" x14ac:dyDescent="0.45">
      <c r="A263">
        <f t="shared" si="14"/>
        <v>30</v>
      </c>
      <c r="B263">
        <f t="shared" si="15"/>
        <v>2015</v>
      </c>
      <c r="C263" t="str">
        <f t="shared" si="16"/>
        <v>India</v>
      </c>
      <c r="D263">
        <f t="shared" si="17"/>
        <v>2015</v>
      </c>
      <c r="E263">
        <f>VLOOKUP($C263,'Step 1'!$A$3:$K$74,MATCH(Levels!$D263,'Step 1'!$A$2:$K$2,0),FALSE)</f>
        <v>31.5</v>
      </c>
      <c r="F263">
        <f>VLOOKUP($C263,'Step 1'!$A$3:$U$74,MATCH(Levels!$D263,'Step 1'!$A$2:$K$2,0)+10,FALSE)</f>
        <v>0.9</v>
      </c>
      <c r="G263">
        <f>VLOOKUP($C263,'Step 1'!$A$3:$AE$74,MATCH(Levels!$D263,'Step 1'!$A$2:$K$2,0)+20,FALSE)</f>
        <v>10.467674709805101</v>
      </c>
    </row>
    <row r="264" spans="1:7" x14ac:dyDescent="0.45">
      <c r="A264">
        <f t="shared" si="14"/>
        <v>30</v>
      </c>
      <c r="B264">
        <f t="shared" si="15"/>
        <v>2016</v>
      </c>
      <c r="C264" t="str">
        <f t="shared" si="16"/>
        <v>India</v>
      </c>
      <c r="D264">
        <f t="shared" si="17"/>
        <v>2016</v>
      </c>
      <c r="E264">
        <f>VLOOKUP($C264,'Step 1'!$A$3:$K$74,MATCH(Levels!$D264,'Step 1'!$A$2:$K$2,0),FALSE)</f>
        <v>33.299999999999997</v>
      </c>
      <c r="F264">
        <f>VLOOKUP($C264,'Step 1'!$A$3:$U$74,MATCH(Levels!$D264,'Step 1'!$A$2:$K$2,0)+10,FALSE)</f>
        <v>0.8</v>
      </c>
      <c r="G264">
        <f>VLOOKUP($C264,'Step 1'!$A$3:$AE$74,MATCH(Levels!$D264,'Step 1'!$A$2:$K$2,0)+20,FALSE)</f>
        <v>10.9916607262256</v>
      </c>
    </row>
    <row r="265" spans="1:7" x14ac:dyDescent="0.45">
      <c r="A265">
        <f t="shared" si="14"/>
        <v>30</v>
      </c>
      <c r="B265">
        <f t="shared" si="15"/>
        <v>2017</v>
      </c>
      <c r="C265" t="str">
        <f t="shared" si="16"/>
        <v>India</v>
      </c>
      <c r="D265">
        <f t="shared" si="17"/>
        <v>2017</v>
      </c>
      <c r="E265">
        <f>VLOOKUP($C265,'Step 1'!$A$3:$K$74,MATCH(Levels!$D265,'Step 1'!$A$2:$K$2,0),FALSE)</f>
        <v>32.4</v>
      </c>
      <c r="F265">
        <f>VLOOKUP($C265,'Step 1'!$A$3:$U$74,MATCH(Levels!$D265,'Step 1'!$A$2:$K$2,0)+10,FALSE)</f>
        <v>0.8</v>
      </c>
      <c r="G265">
        <f>VLOOKUP($C265,'Step 1'!$A$3:$AE$74,MATCH(Levels!$D265,'Step 1'!$A$2:$K$2,0)+20,FALSE)</f>
        <v>10.013911718196001</v>
      </c>
    </row>
    <row r="266" spans="1:7" x14ac:dyDescent="0.45">
      <c r="A266">
        <f t="shared" si="14"/>
        <v>30</v>
      </c>
      <c r="B266">
        <f t="shared" si="15"/>
        <v>2018</v>
      </c>
      <c r="C266" t="str">
        <f t="shared" si="16"/>
        <v>India</v>
      </c>
      <c r="D266">
        <f t="shared" si="17"/>
        <v>2018</v>
      </c>
      <c r="E266">
        <f>VLOOKUP($C266,'Step 1'!$A$3:$K$74,MATCH(Levels!$D266,'Step 1'!$A$2:$K$2,0),FALSE)</f>
        <v>32.799999999999997</v>
      </c>
      <c r="F266">
        <f>VLOOKUP($C266,'Step 1'!$A$3:$U$74,MATCH(Levels!$D266,'Step 1'!$A$2:$K$2,0)+10,FALSE)</f>
        <v>0.9</v>
      </c>
      <c r="G266">
        <f>VLOOKUP($C266,'Step 1'!$A$3:$AE$74,MATCH(Levels!$D266,'Step 1'!$A$2:$K$2,0)+20,FALSE)</f>
        <v>10.284038069039701</v>
      </c>
    </row>
    <row r="267" spans="1:7" x14ac:dyDescent="0.45">
      <c r="A267">
        <f t="shared" si="14"/>
        <v>30</v>
      </c>
      <c r="B267">
        <f t="shared" si="15"/>
        <v>2019</v>
      </c>
      <c r="C267" t="str">
        <f t="shared" si="16"/>
        <v>India</v>
      </c>
      <c r="D267">
        <f t="shared" si="17"/>
        <v>2019</v>
      </c>
      <c r="E267">
        <f>VLOOKUP($C267,'Step 1'!$A$3:$K$74,MATCH(Levels!$D267,'Step 1'!$A$2:$K$2,0),FALSE)</f>
        <v>34.700000000000003</v>
      </c>
      <c r="F267">
        <f>VLOOKUP($C267,'Step 1'!$A$3:$U$74,MATCH(Levels!$D267,'Step 1'!$A$2:$K$2,0)+10,FALSE)</f>
        <v>0.8</v>
      </c>
      <c r="G267">
        <f>VLOOKUP($C267,'Step 1'!$A$3:$AE$74,MATCH(Levels!$D267,'Step 1'!$A$2:$K$2,0)+20,FALSE)</f>
        <v>14.658505936196599</v>
      </c>
    </row>
    <row r="268" spans="1:7" x14ac:dyDescent="0.45">
      <c r="A268">
        <f t="shared" ref="A268:A331" si="18">A259+1</f>
        <v>30</v>
      </c>
      <c r="B268">
        <f t="shared" ref="B268:B331" si="19">B259</f>
        <v>2020</v>
      </c>
      <c r="C268" t="str">
        <f t="shared" si="16"/>
        <v>India</v>
      </c>
      <c r="D268">
        <f t="shared" si="17"/>
        <v>2020</v>
      </c>
      <c r="E268">
        <f>VLOOKUP($C268,'Step 1'!$A$3:$K$74,MATCH(Levels!$D268,'Step 1'!$A$2:$K$2,0),FALSE)</f>
        <v>33.5</v>
      </c>
      <c r="F268">
        <f>VLOOKUP($C268,'Step 1'!$A$3:$U$74,MATCH(Levels!$D268,'Step 1'!$A$2:$K$2,0)+10,FALSE)</f>
        <v>0.8</v>
      </c>
      <c r="G268">
        <f>VLOOKUP($C268,'Step 1'!$A$3:$AE$74,MATCH(Levels!$D268,'Step 1'!$A$2:$K$2,0)+20,FALSE)</f>
        <v>13.823127298906201</v>
      </c>
    </row>
    <row r="269" spans="1:7" x14ac:dyDescent="0.45">
      <c r="A269">
        <f t="shared" si="18"/>
        <v>30</v>
      </c>
      <c r="B269">
        <f t="shared" si="19"/>
        <v>2021</v>
      </c>
      <c r="C269" t="str">
        <f t="shared" si="16"/>
        <v>India</v>
      </c>
      <c r="D269">
        <f t="shared" si="17"/>
        <v>2021</v>
      </c>
      <c r="E269">
        <f>VLOOKUP($C269,'Step 1'!$A$3:$K$74,MATCH(Levels!$D269,'Step 1'!$A$2:$K$2,0),FALSE)</f>
        <v>32.9</v>
      </c>
      <c r="F269">
        <f>VLOOKUP($C269,'Step 1'!$A$3:$U$74,MATCH(Levels!$D269,'Step 1'!$A$2:$K$2,0)+10,FALSE)</f>
        <v>0.8</v>
      </c>
      <c r="G269">
        <f>VLOOKUP($C269,'Step 1'!$A$3:$AE$74,MATCH(Levels!$D269,'Step 1'!$A$2:$K$2,0)+20,FALSE)</f>
        <v>14.750263401165199</v>
      </c>
    </row>
    <row r="270" spans="1:7" x14ac:dyDescent="0.45">
      <c r="A270">
        <f t="shared" si="18"/>
        <v>30</v>
      </c>
      <c r="B270">
        <f t="shared" si="19"/>
        <v>2022</v>
      </c>
      <c r="C270" t="str">
        <f t="shared" si="16"/>
        <v>India</v>
      </c>
      <c r="D270">
        <f t="shared" si="17"/>
        <v>2022</v>
      </c>
      <c r="E270">
        <f>VLOOKUP($C270,'Step 1'!$A$3:$K$74,MATCH(Levels!$D270,'Step 1'!$A$2:$K$2,0),FALSE)</f>
        <v>32.299999999999997</v>
      </c>
      <c r="F270">
        <f>VLOOKUP($C270,'Step 1'!$A$3:$U$74,MATCH(Levels!$D270,'Step 1'!$A$2:$K$2,0)+10,FALSE)</f>
        <v>0.9</v>
      </c>
      <c r="G270">
        <f>VLOOKUP($C270,'Step 1'!$A$3:$AE$74,MATCH(Levels!$D270,'Step 1'!$A$2:$K$2,0)+20,FALSE)</f>
        <v>14.3205244696056</v>
      </c>
    </row>
    <row r="271" spans="1:7" x14ac:dyDescent="0.45">
      <c r="A271">
        <f t="shared" si="18"/>
        <v>30</v>
      </c>
      <c r="B271">
        <f t="shared" si="19"/>
        <v>2023</v>
      </c>
      <c r="C271" t="str">
        <f t="shared" si="16"/>
        <v>India</v>
      </c>
      <c r="D271">
        <f t="shared" si="17"/>
        <v>2023</v>
      </c>
      <c r="E271">
        <f>VLOOKUP($C271,'Step 1'!$A$3:$K$74,MATCH(Levels!$D271,'Step 1'!$A$2:$K$2,0),FALSE)</f>
        <v>31.6</v>
      </c>
      <c r="F271">
        <f>VLOOKUP($C271,'Step 1'!$A$3:$U$74,MATCH(Levels!$D271,'Step 1'!$A$2:$K$2,0)+10,FALSE)</f>
        <v>1.1000000000000001</v>
      </c>
      <c r="G271">
        <f>VLOOKUP($C271,'Step 1'!$A$3:$AE$74,MATCH(Levels!$D271,'Step 1'!$A$2:$K$2,0)+20,FALSE)</f>
        <v>15.8080986554885</v>
      </c>
    </row>
    <row r="272" spans="1:7" x14ac:dyDescent="0.45">
      <c r="A272">
        <f t="shared" si="18"/>
        <v>31</v>
      </c>
      <c r="B272">
        <f t="shared" si="19"/>
        <v>2015</v>
      </c>
      <c r="C272" t="str">
        <f t="shared" si="16"/>
        <v>Indonesia</v>
      </c>
      <c r="D272">
        <f t="shared" si="17"/>
        <v>2015</v>
      </c>
      <c r="E272">
        <f>VLOOKUP($C272,'Step 1'!$A$3:$K$74,MATCH(Levels!$D272,'Step 1'!$A$2:$K$2,0),FALSE)</f>
        <v>19.3</v>
      </c>
      <c r="F272">
        <f>VLOOKUP($C272,'Step 1'!$A$3:$U$74,MATCH(Levels!$D272,'Step 1'!$A$2:$K$2,0)+10,FALSE)</f>
        <v>0.4</v>
      </c>
      <c r="G272">
        <f>VLOOKUP($C272,'Step 1'!$A$3:$AE$74,MATCH(Levels!$D272,'Step 1'!$A$2:$K$2,0)+20,FALSE)</f>
        <v>9.9735892301203606</v>
      </c>
    </row>
    <row r="273" spans="1:7" x14ac:dyDescent="0.45">
      <c r="A273">
        <f t="shared" si="18"/>
        <v>31</v>
      </c>
      <c r="B273">
        <f t="shared" si="19"/>
        <v>2016</v>
      </c>
      <c r="C273" t="str">
        <f t="shared" si="16"/>
        <v>Indonesia</v>
      </c>
      <c r="D273">
        <f t="shared" si="17"/>
        <v>2016</v>
      </c>
      <c r="E273">
        <f>VLOOKUP($C273,'Step 1'!$A$3:$K$74,MATCH(Levels!$D273,'Step 1'!$A$2:$K$2,0),FALSE)</f>
        <v>22.1</v>
      </c>
      <c r="F273">
        <f>VLOOKUP($C273,'Step 1'!$A$3:$U$74,MATCH(Levels!$D273,'Step 1'!$A$2:$K$2,0)+10,FALSE)</f>
        <v>0.4</v>
      </c>
      <c r="G273">
        <f>VLOOKUP($C273,'Step 1'!$A$3:$AE$74,MATCH(Levels!$D273,'Step 1'!$A$2:$K$2,0)+20,FALSE)</f>
        <v>11.9833550888756</v>
      </c>
    </row>
    <row r="274" spans="1:7" x14ac:dyDescent="0.45">
      <c r="A274">
        <f t="shared" si="18"/>
        <v>31</v>
      </c>
      <c r="B274">
        <f t="shared" si="19"/>
        <v>2017</v>
      </c>
      <c r="C274" t="str">
        <f t="shared" si="16"/>
        <v>Indonesia</v>
      </c>
      <c r="D274">
        <f t="shared" si="17"/>
        <v>2017</v>
      </c>
      <c r="E274">
        <f>VLOOKUP($C274,'Step 1'!$A$3:$K$74,MATCH(Levels!$D274,'Step 1'!$A$2:$K$2,0),FALSE)</f>
        <v>21.4</v>
      </c>
      <c r="F274">
        <f>VLOOKUP($C274,'Step 1'!$A$3:$U$74,MATCH(Levels!$D274,'Step 1'!$A$2:$K$2,0)+10,FALSE)</f>
        <v>0.4</v>
      </c>
      <c r="G274">
        <f>VLOOKUP($C274,'Step 1'!$A$3:$AE$74,MATCH(Levels!$D274,'Step 1'!$A$2:$K$2,0)+20,FALSE)</f>
        <v>11.3877129338329</v>
      </c>
    </row>
    <row r="275" spans="1:7" x14ac:dyDescent="0.45">
      <c r="A275">
        <f t="shared" si="18"/>
        <v>31</v>
      </c>
      <c r="B275">
        <f t="shared" si="19"/>
        <v>2018</v>
      </c>
      <c r="C275" t="str">
        <f t="shared" si="16"/>
        <v>Indonesia</v>
      </c>
      <c r="D275">
        <f t="shared" si="17"/>
        <v>2018</v>
      </c>
      <c r="E275">
        <f>VLOOKUP($C275,'Step 1'!$A$3:$K$74,MATCH(Levels!$D275,'Step 1'!$A$2:$K$2,0),FALSE)</f>
        <v>21.9</v>
      </c>
      <c r="F275">
        <f>VLOOKUP($C275,'Step 1'!$A$3:$U$74,MATCH(Levels!$D275,'Step 1'!$A$2:$K$2,0)+10,FALSE)</f>
        <v>0.7</v>
      </c>
      <c r="G275">
        <f>VLOOKUP($C275,'Step 1'!$A$3:$AE$74,MATCH(Levels!$D275,'Step 1'!$A$2:$K$2,0)+20,FALSE)</f>
        <v>11.351782174281601</v>
      </c>
    </row>
    <row r="276" spans="1:7" x14ac:dyDescent="0.45">
      <c r="A276">
        <f t="shared" si="18"/>
        <v>31</v>
      </c>
      <c r="B276">
        <f t="shared" si="19"/>
        <v>2019</v>
      </c>
      <c r="C276" t="str">
        <f t="shared" si="16"/>
        <v>Indonesia</v>
      </c>
      <c r="D276">
        <f t="shared" si="17"/>
        <v>2019</v>
      </c>
      <c r="E276">
        <f>VLOOKUP($C276,'Step 1'!$A$3:$K$74,MATCH(Levels!$D276,'Step 1'!$A$2:$K$2,0),FALSE)</f>
        <v>19.7</v>
      </c>
      <c r="F276">
        <f>VLOOKUP($C276,'Step 1'!$A$3:$U$74,MATCH(Levels!$D276,'Step 1'!$A$2:$K$2,0)+10,FALSE)</f>
        <v>0.7</v>
      </c>
      <c r="G276">
        <f>VLOOKUP($C276,'Step 1'!$A$3:$AE$74,MATCH(Levels!$D276,'Step 1'!$A$2:$K$2,0)+20,FALSE)</f>
        <v>11.711720117950099</v>
      </c>
    </row>
    <row r="277" spans="1:7" x14ac:dyDescent="0.45">
      <c r="A277">
        <f t="shared" si="18"/>
        <v>31</v>
      </c>
      <c r="B277">
        <f t="shared" si="19"/>
        <v>2020</v>
      </c>
      <c r="C277" t="str">
        <f t="shared" si="16"/>
        <v>Indonesia</v>
      </c>
      <c r="D277">
        <f t="shared" si="17"/>
        <v>2020</v>
      </c>
      <c r="E277">
        <f>VLOOKUP($C277,'Step 1'!$A$3:$K$74,MATCH(Levels!$D277,'Step 1'!$A$2:$K$2,0),FALSE)</f>
        <v>20.9</v>
      </c>
      <c r="F277">
        <f>VLOOKUP($C277,'Step 1'!$A$3:$U$74,MATCH(Levels!$D277,'Step 1'!$A$2:$K$2,0)+10,FALSE)</f>
        <v>0.5</v>
      </c>
      <c r="G277">
        <f>VLOOKUP($C277,'Step 1'!$A$3:$AE$74,MATCH(Levels!$D277,'Step 1'!$A$2:$K$2,0)+20,FALSE)</f>
        <v>11.434519789775401</v>
      </c>
    </row>
    <row r="278" spans="1:7" x14ac:dyDescent="0.45">
      <c r="A278">
        <f t="shared" si="18"/>
        <v>31</v>
      </c>
      <c r="B278">
        <f t="shared" si="19"/>
        <v>2021</v>
      </c>
      <c r="C278" t="str">
        <f t="shared" si="16"/>
        <v>Indonesia</v>
      </c>
      <c r="D278">
        <f t="shared" si="17"/>
        <v>2021</v>
      </c>
      <c r="E278">
        <f>VLOOKUP($C278,'Step 1'!$A$3:$K$74,MATCH(Levels!$D278,'Step 1'!$A$2:$K$2,0),FALSE)</f>
        <v>24.6</v>
      </c>
      <c r="F278">
        <f>VLOOKUP($C278,'Step 1'!$A$3:$U$74,MATCH(Levels!$D278,'Step 1'!$A$2:$K$2,0)+10,FALSE)</f>
        <v>0.4</v>
      </c>
      <c r="G278">
        <f>VLOOKUP($C278,'Step 1'!$A$3:$AE$74,MATCH(Levels!$D278,'Step 1'!$A$2:$K$2,0)+20,FALSE)</f>
        <v>11.520034321086399</v>
      </c>
    </row>
    <row r="279" spans="1:7" x14ac:dyDescent="0.45">
      <c r="A279">
        <f t="shared" si="18"/>
        <v>31</v>
      </c>
      <c r="B279">
        <f t="shared" si="19"/>
        <v>2022</v>
      </c>
      <c r="C279" t="str">
        <f t="shared" si="16"/>
        <v>Indonesia</v>
      </c>
      <c r="D279">
        <f t="shared" si="17"/>
        <v>2022</v>
      </c>
      <c r="E279">
        <f>VLOOKUP($C279,'Step 1'!$A$3:$K$74,MATCH(Levels!$D279,'Step 1'!$A$2:$K$2,0),FALSE)</f>
        <v>24.1</v>
      </c>
      <c r="F279">
        <f>VLOOKUP($C279,'Step 1'!$A$3:$U$74,MATCH(Levels!$D279,'Step 1'!$A$2:$K$2,0)+10,FALSE)</f>
        <v>0.4</v>
      </c>
      <c r="G279">
        <f>VLOOKUP($C279,'Step 1'!$A$3:$AE$74,MATCH(Levels!$D279,'Step 1'!$A$2:$K$2,0)+20,FALSE)</f>
        <v>12.9646609456771</v>
      </c>
    </row>
    <row r="280" spans="1:7" x14ac:dyDescent="0.45">
      <c r="A280">
        <f t="shared" si="18"/>
        <v>31</v>
      </c>
      <c r="B280">
        <f t="shared" si="19"/>
        <v>2023</v>
      </c>
      <c r="C280" t="str">
        <f t="shared" si="16"/>
        <v>Indonesia</v>
      </c>
      <c r="D280">
        <f t="shared" si="17"/>
        <v>2023</v>
      </c>
      <c r="E280">
        <f>VLOOKUP($C280,'Step 1'!$A$3:$K$74,MATCH(Levels!$D280,'Step 1'!$A$2:$K$2,0),FALSE)</f>
        <v>24.2</v>
      </c>
      <c r="F280">
        <f>VLOOKUP($C280,'Step 1'!$A$3:$U$74,MATCH(Levels!$D280,'Step 1'!$A$2:$K$2,0)+10,FALSE)</f>
        <v>0.5</v>
      </c>
      <c r="G280">
        <f>VLOOKUP($C280,'Step 1'!$A$3:$AE$74,MATCH(Levels!$D280,'Step 1'!$A$2:$K$2,0)+20,FALSE)</f>
        <v>13.4862915035851</v>
      </c>
    </row>
    <row r="281" spans="1:7" x14ac:dyDescent="0.45">
      <c r="A281">
        <f t="shared" si="18"/>
        <v>32</v>
      </c>
      <c r="B281">
        <f t="shared" si="19"/>
        <v>2015</v>
      </c>
      <c r="C281" t="str">
        <f t="shared" si="16"/>
        <v>Ireland</v>
      </c>
      <c r="D281">
        <f t="shared" si="17"/>
        <v>2015</v>
      </c>
      <c r="E281">
        <f>VLOOKUP($C281,'Step 1'!$A$3:$K$74,MATCH(Levels!$D281,'Step 1'!$A$2:$K$2,0),FALSE)</f>
        <v>23</v>
      </c>
      <c r="F281">
        <f>VLOOKUP($C281,'Step 1'!$A$3:$U$74,MATCH(Levels!$D281,'Step 1'!$A$2:$K$2,0)+10,FALSE)</f>
        <v>1.7</v>
      </c>
      <c r="G281">
        <f>VLOOKUP($C281,'Step 1'!$A$3:$AE$74,MATCH(Levels!$D281,'Step 1'!$A$2:$K$2,0)+20,FALSE)</f>
        <v>46.838497770554298</v>
      </c>
    </row>
    <row r="282" spans="1:7" x14ac:dyDescent="0.45">
      <c r="A282">
        <f t="shared" si="18"/>
        <v>32</v>
      </c>
      <c r="B282">
        <f t="shared" si="19"/>
        <v>2016</v>
      </c>
      <c r="C282" t="str">
        <f t="shared" si="16"/>
        <v>Ireland</v>
      </c>
      <c r="D282">
        <f t="shared" si="17"/>
        <v>2016</v>
      </c>
      <c r="E282">
        <f>VLOOKUP($C282,'Step 1'!$A$3:$K$74,MATCH(Levels!$D282,'Step 1'!$A$2:$K$2,0),FALSE)</f>
        <v>22.2</v>
      </c>
      <c r="F282">
        <f>VLOOKUP($C282,'Step 1'!$A$3:$U$74,MATCH(Levels!$D282,'Step 1'!$A$2:$K$2,0)+10,FALSE)</f>
        <v>1.6</v>
      </c>
      <c r="G282">
        <f>VLOOKUP($C282,'Step 1'!$A$3:$AE$74,MATCH(Levels!$D282,'Step 1'!$A$2:$K$2,0)+20,FALSE)</f>
        <v>43.408738845706999</v>
      </c>
    </row>
    <row r="283" spans="1:7" x14ac:dyDescent="0.45">
      <c r="A283">
        <f t="shared" si="18"/>
        <v>32</v>
      </c>
      <c r="B283">
        <f t="shared" si="19"/>
        <v>2017</v>
      </c>
      <c r="C283" t="str">
        <f t="shared" si="16"/>
        <v>Ireland</v>
      </c>
      <c r="D283">
        <f t="shared" si="17"/>
        <v>2017</v>
      </c>
      <c r="E283">
        <f>VLOOKUP($C283,'Step 1'!$A$3:$K$74,MATCH(Levels!$D283,'Step 1'!$A$2:$K$2,0),FALSE)</f>
        <v>16.600000000000001</v>
      </c>
      <c r="F283">
        <f>VLOOKUP($C283,'Step 1'!$A$3:$U$74,MATCH(Levels!$D283,'Step 1'!$A$2:$K$2,0)+10,FALSE)</f>
        <v>2</v>
      </c>
      <c r="G283">
        <f>VLOOKUP($C283,'Step 1'!$A$3:$AE$74,MATCH(Levels!$D283,'Step 1'!$A$2:$K$2,0)+20,FALSE)</f>
        <v>46.471546684913697</v>
      </c>
    </row>
    <row r="284" spans="1:7" x14ac:dyDescent="0.45">
      <c r="A284">
        <f t="shared" si="18"/>
        <v>32</v>
      </c>
      <c r="B284">
        <f t="shared" si="19"/>
        <v>2018</v>
      </c>
      <c r="C284" t="str">
        <f t="shared" si="16"/>
        <v>Ireland</v>
      </c>
      <c r="D284">
        <f t="shared" si="17"/>
        <v>2018</v>
      </c>
      <c r="E284">
        <f>VLOOKUP($C284,'Step 1'!$A$3:$K$74,MATCH(Levels!$D284,'Step 1'!$A$2:$K$2,0),FALSE)</f>
        <v>16.2</v>
      </c>
      <c r="F284">
        <f>VLOOKUP($C284,'Step 1'!$A$3:$U$74,MATCH(Levels!$D284,'Step 1'!$A$2:$K$2,0)+10,FALSE)</f>
        <v>1.8</v>
      </c>
      <c r="G284">
        <f>VLOOKUP($C284,'Step 1'!$A$3:$AE$74,MATCH(Levels!$D284,'Step 1'!$A$2:$K$2,0)+20,FALSE)</f>
        <v>33.933245020770102</v>
      </c>
    </row>
    <row r="285" spans="1:7" x14ac:dyDescent="0.45">
      <c r="A285">
        <f t="shared" si="18"/>
        <v>32</v>
      </c>
      <c r="B285">
        <f t="shared" si="19"/>
        <v>2019</v>
      </c>
      <c r="C285" t="str">
        <f t="shared" si="16"/>
        <v>Ireland</v>
      </c>
      <c r="D285">
        <f t="shared" si="17"/>
        <v>2019</v>
      </c>
      <c r="E285">
        <f>VLOOKUP($C285,'Step 1'!$A$3:$K$74,MATCH(Levels!$D285,'Step 1'!$A$2:$K$2,0),FALSE)</f>
        <v>18.100000000000001</v>
      </c>
      <c r="F285">
        <f>VLOOKUP($C285,'Step 1'!$A$3:$U$74,MATCH(Levels!$D285,'Step 1'!$A$2:$K$2,0)+10,FALSE)</f>
        <v>1.8</v>
      </c>
      <c r="G285">
        <f>VLOOKUP($C285,'Step 1'!$A$3:$AE$74,MATCH(Levels!$D285,'Step 1'!$A$2:$K$2,0)+20,FALSE)</f>
        <v>31.521779907513199</v>
      </c>
    </row>
    <row r="286" spans="1:7" x14ac:dyDescent="0.45">
      <c r="A286">
        <f t="shared" si="18"/>
        <v>32</v>
      </c>
      <c r="B286">
        <f t="shared" si="19"/>
        <v>2020</v>
      </c>
      <c r="C286" t="str">
        <f t="shared" si="16"/>
        <v>Ireland</v>
      </c>
      <c r="D286">
        <f t="shared" si="17"/>
        <v>2020</v>
      </c>
      <c r="E286">
        <f>VLOOKUP($C286,'Step 1'!$A$3:$K$74,MATCH(Levels!$D286,'Step 1'!$A$2:$K$2,0),FALSE)</f>
        <v>15.1</v>
      </c>
      <c r="F286">
        <f>VLOOKUP($C286,'Step 1'!$A$3:$U$74,MATCH(Levels!$D286,'Step 1'!$A$2:$K$2,0)+10,FALSE)</f>
        <v>1.9</v>
      </c>
      <c r="G286">
        <f>VLOOKUP($C286,'Step 1'!$A$3:$AE$74,MATCH(Levels!$D286,'Step 1'!$A$2:$K$2,0)+20,FALSE)</f>
        <v>27.4399506843463</v>
      </c>
    </row>
    <row r="287" spans="1:7" x14ac:dyDescent="0.45">
      <c r="A287">
        <f t="shared" si="18"/>
        <v>32</v>
      </c>
      <c r="B287">
        <f t="shared" si="19"/>
        <v>2021</v>
      </c>
      <c r="C287" t="str">
        <f t="shared" si="16"/>
        <v>Ireland</v>
      </c>
      <c r="D287">
        <f t="shared" si="17"/>
        <v>2021</v>
      </c>
      <c r="E287">
        <f>VLOOKUP($C287,'Step 1'!$A$3:$K$74,MATCH(Levels!$D287,'Step 1'!$A$2:$K$2,0),FALSE)</f>
        <v>16.399999999999999</v>
      </c>
      <c r="F287">
        <f>VLOOKUP($C287,'Step 1'!$A$3:$U$74,MATCH(Levels!$D287,'Step 1'!$A$2:$K$2,0)+10,FALSE)</f>
        <v>1.9</v>
      </c>
      <c r="G287">
        <f>VLOOKUP($C287,'Step 1'!$A$3:$AE$74,MATCH(Levels!$D287,'Step 1'!$A$2:$K$2,0)+20,FALSE)</f>
        <v>22.380736737723801</v>
      </c>
    </row>
    <row r="288" spans="1:7" x14ac:dyDescent="0.45">
      <c r="A288">
        <f t="shared" si="18"/>
        <v>32</v>
      </c>
      <c r="B288">
        <f t="shared" si="19"/>
        <v>2022</v>
      </c>
      <c r="C288" t="str">
        <f t="shared" si="16"/>
        <v>Ireland</v>
      </c>
      <c r="D288">
        <f t="shared" si="17"/>
        <v>2022</v>
      </c>
      <c r="E288">
        <f>VLOOKUP($C288,'Step 1'!$A$3:$K$74,MATCH(Levels!$D288,'Step 1'!$A$2:$K$2,0),FALSE)</f>
        <v>15.7</v>
      </c>
      <c r="F288">
        <f>VLOOKUP($C288,'Step 1'!$A$3:$U$74,MATCH(Levels!$D288,'Step 1'!$A$2:$K$2,0)+10,FALSE)</f>
        <v>2.2000000000000002</v>
      </c>
      <c r="G288">
        <f>VLOOKUP($C288,'Step 1'!$A$3:$AE$74,MATCH(Levels!$D288,'Step 1'!$A$2:$K$2,0)+20,FALSE)</f>
        <v>18.913451781958901</v>
      </c>
    </row>
    <row r="289" spans="1:7" x14ac:dyDescent="0.45">
      <c r="A289">
        <f t="shared" si="18"/>
        <v>32</v>
      </c>
      <c r="B289">
        <f t="shared" si="19"/>
        <v>2023</v>
      </c>
      <c r="C289" t="str">
        <f t="shared" si="16"/>
        <v>Ireland</v>
      </c>
      <c r="D289">
        <f t="shared" si="17"/>
        <v>2023</v>
      </c>
      <c r="E289">
        <f>VLOOKUP($C289,'Step 1'!$A$3:$K$74,MATCH(Levels!$D289,'Step 1'!$A$2:$K$2,0),FALSE)</f>
        <v>14.7</v>
      </c>
      <c r="F289">
        <f>VLOOKUP($C289,'Step 1'!$A$3:$U$74,MATCH(Levels!$D289,'Step 1'!$A$2:$K$2,0)+10,FALSE)</f>
        <v>2</v>
      </c>
      <c r="G289">
        <f>VLOOKUP($C289,'Step 1'!$A$3:$AE$74,MATCH(Levels!$D289,'Step 1'!$A$2:$K$2,0)+20,FALSE)</f>
        <v>19.8843149670857</v>
      </c>
    </row>
    <row r="290" spans="1:7" x14ac:dyDescent="0.45">
      <c r="A290">
        <f t="shared" si="18"/>
        <v>33</v>
      </c>
      <c r="B290">
        <f t="shared" si="19"/>
        <v>2015</v>
      </c>
      <c r="C290" t="str">
        <f t="shared" si="16"/>
        <v>Israel</v>
      </c>
      <c r="D290">
        <f t="shared" si="17"/>
        <v>2015</v>
      </c>
      <c r="E290">
        <f>VLOOKUP($C290,'Step 1'!$A$3:$K$74,MATCH(Levels!$D290,'Step 1'!$A$2:$K$2,0),FALSE)</f>
        <v>30.3</v>
      </c>
      <c r="F290">
        <f>VLOOKUP($C290,'Step 1'!$A$3:$U$74,MATCH(Levels!$D290,'Step 1'!$A$2:$K$2,0)+10,FALSE)</f>
        <v>1.6</v>
      </c>
      <c r="G290">
        <f>VLOOKUP($C290,'Step 1'!$A$3:$AE$74,MATCH(Levels!$D290,'Step 1'!$A$2:$K$2,0)+20,FALSE)</f>
        <v>31.630491108555098</v>
      </c>
    </row>
    <row r="291" spans="1:7" x14ac:dyDescent="0.45">
      <c r="A291">
        <f t="shared" si="18"/>
        <v>33</v>
      </c>
      <c r="B291">
        <f t="shared" si="19"/>
        <v>2016</v>
      </c>
      <c r="C291" t="str">
        <f t="shared" si="16"/>
        <v>Israel</v>
      </c>
      <c r="D291">
        <f t="shared" si="17"/>
        <v>2016</v>
      </c>
      <c r="E291">
        <f>VLOOKUP($C291,'Step 1'!$A$3:$K$74,MATCH(Levels!$D291,'Step 1'!$A$2:$K$2,0),FALSE)</f>
        <v>30.4</v>
      </c>
      <c r="F291">
        <f>VLOOKUP($C291,'Step 1'!$A$3:$U$74,MATCH(Levels!$D291,'Step 1'!$A$2:$K$2,0)+10,FALSE)</f>
        <v>1.5</v>
      </c>
      <c r="G291">
        <f>VLOOKUP($C291,'Step 1'!$A$3:$AE$74,MATCH(Levels!$D291,'Step 1'!$A$2:$K$2,0)+20,FALSE)</f>
        <v>32.262933471129898</v>
      </c>
    </row>
    <row r="292" spans="1:7" x14ac:dyDescent="0.45">
      <c r="A292">
        <f t="shared" si="18"/>
        <v>33</v>
      </c>
      <c r="B292">
        <f t="shared" si="19"/>
        <v>2017</v>
      </c>
      <c r="C292" t="str">
        <f t="shared" si="16"/>
        <v>Israel</v>
      </c>
      <c r="D292">
        <f t="shared" si="17"/>
        <v>2017</v>
      </c>
      <c r="E292">
        <f>VLOOKUP($C292,'Step 1'!$A$3:$K$74,MATCH(Levels!$D292,'Step 1'!$A$2:$K$2,0),FALSE)</f>
        <v>29</v>
      </c>
      <c r="F292">
        <f>VLOOKUP($C292,'Step 1'!$A$3:$U$74,MATCH(Levels!$D292,'Step 1'!$A$2:$K$2,0)+10,FALSE)</f>
        <v>1.4</v>
      </c>
      <c r="G292">
        <f>VLOOKUP($C292,'Step 1'!$A$3:$AE$74,MATCH(Levels!$D292,'Step 1'!$A$2:$K$2,0)+20,FALSE)</f>
        <v>32.442547656009999</v>
      </c>
    </row>
    <row r="293" spans="1:7" x14ac:dyDescent="0.45">
      <c r="A293">
        <f t="shared" si="18"/>
        <v>33</v>
      </c>
      <c r="B293">
        <f t="shared" si="19"/>
        <v>2018</v>
      </c>
      <c r="C293" t="str">
        <f t="shared" si="16"/>
        <v>Israel</v>
      </c>
      <c r="D293">
        <f t="shared" si="17"/>
        <v>2018</v>
      </c>
      <c r="E293">
        <f>VLOOKUP($C293,'Step 1'!$A$3:$K$74,MATCH(Levels!$D293,'Step 1'!$A$2:$K$2,0),FALSE)</f>
        <v>38</v>
      </c>
      <c r="F293">
        <f>VLOOKUP($C293,'Step 1'!$A$3:$U$74,MATCH(Levels!$D293,'Step 1'!$A$2:$K$2,0)+10,FALSE)</f>
        <v>1.1000000000000001</v>
      </c>
      <c r="G293">
        <f>VLOOKUP($C293,'Step 1'!$A$3:$AE$74,MATCH(Levels!$D293,'Step 1'!$A$2:$K$2,0)+20,FALSE)</f>
        <v>32.402929491196304</v>
      </c>
    </row>
    <row r="294" spans="1:7" x14ac:dyDescent="0.45">
      <c r="A294">
        <f t="shared" si="18"/>
        <v>33</v>
      </c>
      <c r="B294">
        <f t="shared" si="19"/>
        <v>2019</v>
      </c>
      <c r="C294" t="str">
        <f t="shared" si="16"/>
        <v>Israel</v>
      </c>
      <c r="D294">
        <f t="shared" si="17"/>
        <v>2019</v>
      </c>
      <c r="E294">
        <f>VLOOKUP($C294,'Step 1'!$A$3:$K$74,MATCH(Levels!$D294,'Step 1'!$A$2:$K$2,0),FALSE)</f>
        <v>37.5</v>
      </c>
      <c r="F294">
        <f>VLOOKUP($C294,'Step 1'!$A$3:$U$74,MATCH(Levels!$D294,'Step 1'!$A$2:$K$2,0)+10,FALSE)</f>
        <v>1</v>
      </c>
      <c r="G294">
        <f>VLOOKUP($C294,'Step 1'!$A$3:$AE$74,MATCH(Levels!$D294,'Step 1'!$A$2:$K$2,0)+20,FALSE)</f>
        <v>35.054333623368798</v>
      </c>
    </row>
    <row r="295" spans="1:7" x14ac:dyDescent="0.45">
      <c r="A295">
        <f t="shared" si="18"/>
        <v>33</v>
      </c>
      <c r="B295">
        <f t="shared" si="19"/>
        <v>2020</v>
      </c>
      <c r="C295" t="str">
        <f t="shared" si="16"/>
        <v>Israel</v>
      </c>
      <c r="D295">
        <f t="shared" si="17"/>
        <v>2020</v>
      </c>
      <c r="E295">
        <f>VLOOKUP($C295,'Step 1'!$A$3:$K$74,MATCH(Levels!$D295,'Step 1'!$A$2:$K$2,0),FALSE)</f>
        <v>31.2</v>
      </c>
      <c r="F295">
        <f>VLOOKUP($C295,'Step 1'!$A$3:$U$74,MATCH(Levels!$D295,'Step 1'!$A$2:$K$2,0)+10,FALSE)</f>
        <v>1.1000000000000001</v>
      </c>
      <c r="G295">
        <f>VLOOKUP($C295,'Step 1'!$A$3:$AE$74,MATCH(Levels!$D295,'Step 1'!$A$2:$K$2,0)+20,FALSE)</f>
        <v>36.428096693129497</v>
      </c>
    </row>
    <row r="296" spans="1:7" x14ac:dyDescent="0.45">
      <c r="A296">
        <f t="shared" si="18"/>
        <v>33</v>
      </c>
      <c r="B296">
        <f t="shared" si="19"/>
        <v>2021</v>
      </c>
      <c r="C296" t="str">
        <f t="shared" si="16"/>
        <v>Israel</v>
      </c>
      <c r="D296">
        <f t="shared" si="17"/>
        <v>2021</v>
      </c>
      <c r="E296">
        <f>VLOOKUP($C296,'Step 1'!$A$3:$K$74,MATCH(Levels!$D296,'Step 1'!$A$2:$K$2,0),FALSE)</f>
        <v>36.4</v>
      </c>
      <c r="F296">
        <f>VLOOKUP($C296,'Step 1'!$A$3:$U$74,MATCH(Levels!$D296,'Step 1'!$A$2:$K$2,0)+10,FALSE)</f>
        <v>1</v>
      </c>
      <c r="G296">
        <f>VLOOKUP($C296,'Step 1'!$A$3:$AE$74,MATCH(Levels!$D296,'Step 1'!$A$2:$K$2,0)+20,FALSE)</f>
        <v>36.9418597401136</v>
      </c>
    </row>
    <row r="297" spans="1:7" x14ac:dyDescent="0.45">
      <c r="A297">
        <f t="shared" si="18"/>
        <v>33</v>
      </c>
      <c r="B297">
        <f t="shared" si="19"/>
        <v>2022</v>
      </c>
      <c r="C297" t="str">
        <f t="shared" si="16"/>
        <v>Israel</v>
      </c>
      <c r="D297">
        <f t="shared" si="17"/>
        <v>2022</v>
      </c>
      <c r="E297">
        <f>VLOOKUP($C297,'Step 1'!$A$3:$K$74,MATCH(Levels!$D297,'Step 1'!$A$2:$K$2,0),FALSE)</f>
        <v>37.200000000000003</v>
      </c>
      <c r="F297">
        <f>VLOOKUP($C297,'Step 1'!$A$3:$U$74,MATCH(Levels!$D297,'Step 1'!$A$2:$K$2,0)+10,FALSE)</f>
        <v>1.1000000000000001</v>
      </c>
      <c r="G297">
        <f>VLOOKUP($C297,'Step 1'!$A$3:$AE$74,MATCH(Levels!$D297,'Step 1'!$A$2:$K$2,0)+20,FALSE)</f>
        <v>37.375688861852602</v>
      </c>
    </row>
    <row r="298" spans="1:7" x14ac:dyDescent="0.45">
      <c r="A298">
        <f t="shared" si="18"/>
        <v>33</v>
      </c>
      <c r="B298">
        <f t="shared" si="19"/>
        <v>2023</v>
      </c>
      <c r="C298" t="str">
        <f t="shared" si="16"/>
        <v>Israel</v>
      </c>
      <c r="D298">
        <f t="shared" si="17"/>
        <v>2023</v>
      </c>
      <c r="E298">
        <f>VLOOKUP($C298,'Step 1'!$A$3:$K$74,MATCH(Levels!$D298,'Step 1'!$A$2:$K$2,0),FALSE)</f>
        <v>35.1</v>
      </c>
      <c r="F298">
        <f>VLOOKUP($C298,'Step 1'!$A$3:$U$74,MATCH(Levels!$D298,'Step 1'!$A$2:$K$2,0)+10,FALSE)</f>
        <v>1</v>
      </c>
      <c r="G298">
        <f>VLOOKUP($C298,'Step 1'!$A$3:$AE$74,MATCH(Levels!$D298,'Step 1'!$A$2:$K$2,0)+20,FALSE)</f>
        <v>36.744259889089697</v>
      </c>
    </row>
    <row r="299" spans="1:7" x14ac:dyDescent="0.45">
      <c r="A299">
        <f t="shared" si="18"/>
        <v>34</v>
      </c>
      <c r="B299">
        <f t="shared" si="19"/>
        <v>2015</v>
      </c>
      <c r="C299" t="str">
        <f t="shared" si="16"/>
        <v>Italy</v>
      </c>
      <c r="D299">
        <f t="shared" si="17"/>
        <v>2015</v>
      </c>
      <c r="E299">
        <f>VLOOKUP($C299,'Step 1'!$A$3:$K$74,MATCH(Levels!$D299,'Step 1'!$A$2:$K$2,0),FALSE)</f>
        <v>33.200000000000003</v>
      </c>
      <c r="F299">
        <f>VLOOKUP($C299,'Step 1'!$A$3:$U$74,MATCH(Levels!$D299,'Step 1'!$A$2:$K$2,0)+10,FALSE)</f>
        <v>1.2</v>
      </c>
      <c r="G299">
        <f>VLOOKUP($C299,'Step 1'!$A$3:$AE$74,MATCH(Levels!$D299,'Step 1'!$A$2:$K$2,0)+20,FALSE)</f>
        <v>20.100191261095599</v>
      </c>
    </row>
    <row r="300" spans="1:7" x14ac:dyDescent="0.45">
      <c r="A300">
        <f t="shared" si="18"/>
        <v>34</v>
      </c>
      <c r="B300">
        <f t="shared" si="19"/>
        <v>2016</v>
      </c>
      <c r="C300" t="str">
        <f t="shared" si="16"/>
        <v>Italy</v>
      </c>
      <c r="D300">
        <f t="shared" si="17"/>
        <v>2016</v>
      </c>
      <c r="E300">
        <f>VLOOKUP($C300,'Step 1'!$A$3:$K$74,MATCH(Levels!$D300,'Step 1'!$A$2:$K$2,0),FALSE)</f>
        <v>32.6</v>
      </c>
      <c r="F300">
        <f>VLOOKUP($C300,'Step 1'!$A$3:$U$74,MATCH(Levels!$D300,'Step 1'!$A$2:$K$2,0)+10,FALSE)</f>
        <v>1.4</v>
      </c>
      <c r="G300">
        <f>VLOOKUP($C300,'Step 1'!$A$3:$AE$74,MATCH(Levels!$D300,'Step 1'!$A$2:$K$2,0)+20,FALSE)</f>
        <v>20.058786673567798</v>
      </c>
    </row>
    <row r="301" spans="1:7" x14ac:dyDescent="0.45">
      <c r="A301">
        <f t="shared" si="18"/>
        <v>34</v>
      </c>
      <c r="B301">
        <f t="shared" si="19"/>
        <v>2017</v>
      </c>
      <c r="C301" t="str">
        <f t="shared" si="16"/>
        <v>Italy</v>
      </c>
      <c r="D301">
        <f t="shared" si="17"/>
        <v>2017</v>
      </c>
      <c r="E301">
        <f>VLOOKUP($C301,'Step 1'!$A$3:$K$74,MATCH(Levels!$D301,'Step 1'!$A$2:$K$2,0),FALSE)</f>
        <v>37.200000000000003</v>
      </c>
      <c r="F301">
        <f>VLOOKUP($C301,'Step 1'!$A$3:$U$74,MATCH(Levels!$D301,'Step 1'!$A$2:$K$2,0)+10,FALSE)</f>
        <v>1.2</v>
      </c>
      <c r="G301">
        <f>VLOOKUP($C301,'Step 1'!$A$3:$AE$74,MATCH(Levels!$D301,'Step 1'!$A$2:$K$2,0)+20,FALSE)</f>
        <v>21.449700507448899</v>
      </c>
    </row>
    <row r="302" spans="1:7" x14ac:dyDescent="0.45">
      <c r="A302">
        <f t="shared" si="18"/>
        <v>34</v>
      </c>
      <c r="B302">
        <f t="shared" si="19"/>
        <v>2018</v>
      </c>
      <c r="C302" t="str">
        <f t="shared" si="16"/>
        <v>Italy</v>
      </c>
      <c r="D302">
        <f t="shared" si="17"/>
        <v>2018</v>
      </c>
      <c r="E302">
        <f>VLOOKUP($C302,'Step 1'!$A$3:$K$74,MATCH(Levels!$D302,'Step 1'!$A$2:$K$2,0),FALSE)</f>
        <v>28.3</v>
      </c>
      <c r="F302">
        <f>VLOOKUP($C302,'Step 1'!$A$3:$U$74,MATCH(Levels!$D302,'Step 1'!$A$2:$K$2,0)+10,FALSE)</f>
        <v>1.6</v>
      </c>
      <c r="G302">
        <f>VLOOKUP($C302,'Step 1'!$A$3:$AE$74,MATCH(Levels!$D302,'Step 1'!$A$2:$K$2,0)+20,FALSE)</f>
        <v>19.353165374512098</v>
      </c>
    </row>
    <row r="303" spans="1:7" x14ac:dyDescent="0.45">
      <c r="A303">
        <f t="shared" si="18"/>
        <v>34</v>
      </c>
      <c r="B303">
        <f t="shared" si="19"/>
        <v>2019</v>
      </c>
      <c r="C303" t="str">
        <f t="shared" si="16"/>
        <v>Italy</v>
      </c>
      <c r="D303">
        <f t="shared" si="17"/>
        <v>2019</v>
      </c>
      <c r="E303">
        <f>VLOOKUP($C303,'Step 1'!$A$3:$K$74,MATCH(Levels!$D303,'Step 1'!$A$2:$K$2,0),FALSE)</f>
        <v>27.2</v>
      </c>
      <c r="F303">
        <f>VLOOKUP($C303,'Step 1'!$A$3:$U$74,MATCH(Levels!$D303,'Step 1'!$A$2:$K$2,0)+10,FALSE)</f>
        <v>1.6</v>
      </c>
      <c r="G303">
        <f>VLOOKUP($C303,'Step 1'!$A$3:$AE$74,MATCH(Levels!$D303,'Step 1'!$A$2:$K$2,0)+20,FALSE)</f>
        <v>18.653134923280099</v>
      </c>
    </row>
    <row r="304" spans="1:7" x14ac:dyDescent="0.45">
      <c r="A304">
        <f t="shared" si="18"/>
        <v>34</v>
      </c>
      <c r="B304">
        <f t="shared" si="19"/>
        <v>2020</v>
      </c>
      <c r="C304" t="str">
        <f t="shared" si="16"/>
        <v>Italy</v>
      </c>
      <c r="D304">
        <f t="shared" si="17"/>
        <v>2020</v>
      </c>
      <c r="E304">
        <f>VLOOKUP($C304,'Step 1'!$A$3:$K$74,MATCH(Levels!$D304,'Step 1'!$A$2:$K$2,0),FALSE)</f>
        <v>25.9</v>
      </c>
      <c r="F304">
        <f>VLOOKUP($C304,'Step 1'!$A$3:$U$74,MATCH(Levels!$D304,'Step 1'!$A$2:$K$2,0)+10,FALSE)</f>
        <v>1.7</v>
      </c>
      <c r="G304">
        <f>VLOOKUP($C304,'Step 1'!$A$3:$AE$74,MATCH(Levels!$D304,'Step 1'!$A$2:$K$2,0)+20,FALSE)</f>
        <v>17.669024618314602</v>
      </c>
    </row>
    <row r="305" spans="1:7" x14ac:dyDescent="0.45">
      <c r="A305">
        <f t="shared" si="18"/>
        <v>34</v>
      </c>
      <c r="B305">
        <f t="shared" si="19"/>
        <v>2021</v>
      </c>
      <c r="C305" t="str">
        <f t="shared" si="16"/>
        <v>Italy</v>
      </c>
      <c r="D305">
        <f t="shared" si="17"/>
        <v>2021</v>
      </c>
      <c r="E305">
        <f>VLOOKUP($C305,'Step 1'!$A$3:$K$74,MATCH(Levels!$D305,'Step 1'!$A$2:$K$2,0),FALSE)</f>
        <v>26.3</v>
      </c>
      <c r="F305">
        <f>VLOOKUP($C305,'Step 1'!$A$3:$U$74,MATCH(Levels!$D305,'Step 1'!$A$2:$K$2,0)+10,FALSE)</f>
        <v>1.7</v>
      </c>
      <c r="G305">
        <f>VLOOKUP($C305,'Step 1'!$A$3:$AE$74,MATCH(Levels!$D305,'Step 1'!$A$2:$K$2,0)+20,FALSE)</f>
        <v>17.490387195948099</v>
      </c>
    </row>
    <row r="306" spans="1:7" x14ac:dyDescent="0.45">
      <c r="A306">
        <f t="shared" si="18"/>
        <v>34</v>
      </c>
      <c r="B306">
        <f t="shared" si="19"/>
        <v>2022</v>
      </c>
      <c r="C306" t="str">
        <f t="shared" si="16"/>
        <v>Italy</v>
      </c>
      <c r="D306">
        <f t="shared" si="17"/>
        <v>2022</v>
      </c>
      <c r="E306">
        <f>VLOOKUP($C306,'Step 1'!$A$3:$K$74,MATCH(Levels!$D306,'Step 1'!$A$2:$K$2,0),FALSE)</f>
        <v>24.5</v>
      </c>
      <c r="F306">
        <f>VLOOKUP($C306,'Step 1'!$A$3:$U$74,MATCH(Levels!$D306,'Step 1'!$A$2:$K$2,0)+10,FALSE)</f>
        <v>1.9</v>
      </c>
      <c r="G306">
        <f>VLOOKUP($C306,'Step 1'!$A$3:$AE$74,MATCH(Levels!$D306,'Step 1'!$A$2:$K$2,0)+20,FALSE)</f>
        <v>22.3294484143792</v>
      </c>
    </row>
    <row r="307" spans="1:7" x14ac:dyDescent="0.45">
      <c r="A307">
        <f t="shared" si="18"/>
        <v>34</v>
      </c>
      <c r="B307">
        <f t="shared" si="19"/>
        <v>2023</v>
      </c>
      <c r="C307" t="str">
        <f t="shared" si="16"/>
        <v>Italy</v>
      </c>
      <c r="D307">
        <f t="shared" si="17"/>
        <v>2023</v>
      </c>
      <c r="E307">
        <f>VLOOKUP($C307,'Step 1'!$A$3:$K$74,MATCH(Levels!$D307,'Step 1'!$A$2:$K$2,0),FALSE)</f>
        <v>25.5</v>
      </c>
      <c r="F307">
        <f>VLOOKUP($C307,'Step 1'!$A$3:$U$74,MATCH(Levels!$D307,'Step 1'!$A$2:$K$2,0)+10,FALSE)</f>
        <v>1.7</v>
      </c>
      <c r="G307">
        <f>VLOOKUP($C307,'Step 1'!$A$3:$AE$74,MATCH(Levels!$D307,'Step 1'!$A$2:$K$2,0)+20,FALSE)</f>
        <v>23.565331233241999</v>
      </c>
    </row>
    <row r="308" spans="1:7" x14ac:dyDescent="0.45">
      <c r="A308">
        <f t="shared" si="18"/>
        <v>35</v>
      </c>
      <c r="B308">
        <f t="shared" si="19"/>
        <v>2015</v>
      </c>
      <c r="C308" t="str">
        <f t="shared" si="16"/>
        <v>Jordan</v>
      </c>
      <c r="D308">
        <f t="shared" si="17"/>
        <v>2015</v>
      </c>
      <c r="E308">
        <f>VLOOKUP($C308,'Step 1'!$A$3:$K$74,MATCH(Levels!$D308,'Step 1'!$A$2:$K$2,0),FALSE)</f>
        <v>14.4</v>
      </c>
      <c r="F308">
        <f>VLOOKUP($C308,'Step 1'!$A$3:$U$74,MATCH(Levels!$D308,'Step 1'!$A$2:$K$2,0)+10,FALSE)</f>
        <v>1.2</v>
      </c>
      <c r="G308">
        <f>VLOOKUP($C308,'Step 1'!$A$3:$AE$74,MATCH(Levels!$D308,'Step 1'!$A$2:$K$2,0)+20,FALSE)</f>
        <v>10.3871879238707</v>
      </c>
    </row>
    <row r="309" spans="1:7" x14ac:dyDescent="0.45">
      <c r="A309">
        <f t="shared" si="18"/>
        <v>35</v>
      </c>
      <c r="B309">
        <f t="shared" si="19"/>
        <v>2016</v>
      </c>
      <c r="C309" t="str">
        <f t="shared" si="16"/>
        <v>Jordan</v>
      </c>
      <c r="D309">
        <f t="shared" si="17"/>
        <v>2016</v>
      </c>
      <c r="E309">
        <f>VLOOKUP($C309,'Step 1'!$A$3:$K$74,MATCH(Levels!$D309,'Step 1'!$A$2:$K$2,0),FALSE)</f>
        <v>16.100000000000001</v>
      </c>
      <c r="F309">
        <f>VLOOKUP($C309,'Step 1'!$A$3:$U$74,MATCH(Levels!$D309,'Step 1'!$A$2:$K$2,0)+10,FALSE)</f>
        <v>1</v>
      </c>
      <c r="G309">
        <f>VLOOKUP($C309,'Step 1'!$A$3:$AE$74,MATCH(Levels!$D309,'Step 1'!$A$2:$K$2,0)+20,FALSE)</f>
        <v>10.0906313528194</v>
      </c>
    </row>
    <row r="310" spans="1:7" x14ac:dyDescent="0.45">
      <c r="A310">
        <f t="shared" si="18"/>
        <v>35</v>
      </c>
      <c r="B310">
        <f t="shared" si="19"/>
        <v>2017</v>
      </c>
      <c r="C310" t="str">
        <f t="shared" si="16"/>
        <v>Jordan</v>
      </c>
      <c r="D310">
        <f t="shared" si="17"/>
        <v>2017</v>
      </c>
      <c r="E310">
        <f>VLOOKUP($C310,'Step 1'!$A$3:$K$74,MATCH(Levels!$D310,'Step 1'!$A$2:$K$2,0),FALSE)</f>
        <v>15.4</v>
      </c>
      <c r="F310">
        <f>VLOOKUP($C310,'Step 1'!$A$3:$U$74,MATCH(Levels!$D310,'Step 1'!$A$2:$K$2,0)+10,FALSE)</f>
        <v>1.3</v>
      </c>
      <c r="G310">
        <f>VLOOKUP($C310,'Step 1'!$A$3:$AE$74,MATCH(Levels!$D310,'Step 1'!$A$2:$K$2,0)+20,FALSE)</f>
        <v>10.7375292749915</v>
      </c>
    </row>
    <row r="311" spans="1:7" x14ac:dyDescent="0.45">
      <c r="A311">
        <f t="shared" si="18"/>
        <v>35</v>
      </c>
      <c r="B311">
        <f t="shared" si="19"/>
        <v>2018</v>
      </c>
      <c r="C311" t="str">
        <f t="shared" si="16"/>
        <v>Jordan</v>
      </c>
      <c r="D311">
        <f t="shared" si="17"/>
        <v>2018</v>
      </c>
      <c r="E311">
        <f>VLOOKUP($C311,'Step 1'!$A$3:$K$74,MATCH(Levels!$D311,'Step 1'!$A$2:$K$2,0),FALSE)</f>
        <v>13.8</v>
      </c>
      <c r="F311">
        <f>VLOOKUP($C311,'Step 1'!$A$3:$U$74,MATCH(Levels!$D311,'Step 1'!$A$2:$K$2,0)+10,FALSE)</f>
        <v>1.4</v>
      </c>
      <c r="G311">
        <f>VLOOKUP($C311,'Step 1'!$A$3:$AE$74,MATCH(Levels!$D311,'Step 1'!$A$2:$K$2,0)+20,FALSE)</f>
        <v>10.896694168264</v>
      </c>
    </row>
    <row r="312" spans="1:7" x14ac:dyDescent="0.45">
      <c r="A312">
        <f t="shared" si="18"/>
        <v>35</v>
      </c>
      <c r="B312">
        <f t="shared" si="19"/>
        <v>2019</v>
      </c>
      <c r="C312" t="str">
        <f t="shared" si="16"/>
        <v>Jordan</v>
      </c>
      <c r="D312">
        <f t="shared" si="17"/>
        <v>2019</v>
      </c>
      <c r="E312">
        <f>VLOOKUP($C312,'Step 1'!$A$3:$K$74,MATCH(Levels!$D312,'Step 1'!$A$2:$K$2,0),FALSE)</f>
        <v>14.8</v>
      </c>
      <c r="F312">
        <f>VLOOKUP($C312,'Step 1'!$A$3:$U$74,MATCH(Levels!$D312,'Step 1'!$A$2:$K$2,0)+10,FALSE)</f>
        <v>1.3</v>
      </c>
      <c r="G312">
        <f>VLOOKUP($C312,'Step 1'!$A$3:$AE$74,MATCH(Levels!$D312,'Step 1'!$A$2:$K$2,0)+20,FALSE)</f>
        <v>11.2653487551461</v>
      </c>
    </row>
    <row r="313" spans="1:7" x14ac:dyDescent="0.45">
      <c r="A313">
        <f t="shared" si="18"/>
        <v>35</v>
      </c>
      <c r="B313">
        <f t="shared" si="19"/>
        <v>2020</v>
      </c>
      <c r="C313" t="str">
        <f t="shared" si="16"/>
        <v>Jordan</v>
      </c>
      <c r="D313">
        <f t="shared" si="17"/>
        <v>2020</v>
      </c>
      <c r="E313">
        <f>VLOOKUP($C313,'Step 1'!$A$3:$K$74,MATCH(Levels!$D313,'Step 1'!$A$2:$K$2,0),FALSE)</f>
        <v>15.6</v>
      </c>
      <c r="F313">
        <f>VLOOKUP($C313,'Step 1'!$A$3:$U$74,MATCH(Levels!$D313,'Step 1'!$A$2:$K$2,0)+10,FALSE)</f>
        <v>1.2</v>
      </c>
      <c r="G313">
        <f>VLOOKUP($C313,'Step 1'!$A$3:$AE$74,MATCH(Levels!$D313,'Step 1'!$A$2:$K$2,0)+20,FALSE)</f>
        <v>11.2489905755598</v>
      </c>
    </row>
    <row r="314" spans="1:7" x14ac:dyDescent="0.45">
      <c r="A314">
        <f t="shared" si="18"/>
        <v>35</v>
      </c>
      <c r="B314">
        <f t="shared" si="19"/>
        <v>2021</v>
      </c>
      <c r="C314" t="str">
        <f t="shared" si="16"/>
        <v>Jordan</v>
      </c>
      <c r="D314">
        <f t="shared" si="17"/>
        <v>2021</v>
      </c>
      <c r="E314">
        <f>VLOOKUP($C314,'Step 1'!$A$3:$K$74,MATCH(Levels!$D314,'Step 1'!$A$2:$K$2,0),FALSE)</f>
        <v>18.8</v>
      </c>
      <c r="F314">
        <f>VLOOKUP($C314,'Step 1'!$A$3:$U$74,MATCH(Levels!$D314,'Step 1'!$A$2:$K$2,0)+10,FALSE)</f>
        <v>1.2</v>
      </c>
      <c r="G314">
        <f>VLOOKUP($C314,'Step 1'!$A$3:$AE$74,MATCH(Levels!$D314,'Step 1'!$A$2:$K$2,0)+20,FALSE)</f>
        <v>12.7158833242184</v>
      </c>
    </row>
    <row r="315" spans="1:7" x14ac:dyDescent="0.45">
      <c r="A315">
        <f t="shared" si="18"/>
        <v>35</v>
      </c>
      <c r="B315">
        <f t="shared" si="19"/>
        <v>2022</v>
      </c>
      <c r="C315" t="str">
        <f t="shared" si="16"/>
        <v>Jordan</v>
      </c>
      <c r="D315">
        <f t="shared" si="17"/>
        <v>2022</v>
      </c>
      <c r="E315">
        <f>VLOOKUP($C315,'Step 1'!$A$3:$K$74,MATCH(Levels!$D315,'Step 1'!$A$2:$K$2,0),FALSE)</f>
        <v>16.5</v>
      </c>
      <c r="F315">
        <f>VLOOKUP($C315,'Step 1'!$A$3:$U$74,MATCH(Levels!$D315,'Step 1'!$A$2:$K$2,0)+10,FALSE)</f>
        <v>1.3</v>
      </c>
      <c r="G315">
        <f>VLOOKUP($C315,'Step 1'!$A$3:$AE$74,MATCH(Levels!$D315,'Step 1'!$A$2:$K$2,0)+20,FALSE)</f>
        <v>12.5848133028144</v>
      </c>
    </row>
    <row r="316" spans="1:7" x14ac:dyDescent="0.45">
      <c r="A316">
        <f t="shared" si="18"/>
        <v>35</v>
      </c>
      <c r="B316">
        <f t="shared" si="19"/>
        <v>2023</v>
      </c>
      <c r="C316" t="str">
        <f t="shared" si="16"/>
        <v>Jordan</v>
      </c>
      <c r="D316">
        <f t="shared" si="17"/>
        <v>2023</v>
      </c>
      <c r="E316">
        <f>VLOOKUP($C316,'Step 1'!$A$3:$K$74,MATCH(Levels!$D316,'Step 1'!$A$2:$K$2,0),FALSE)</f>
        <v>17.2</v>
      </c>
      <c r="F316">
        <f>VLOOKUP($C316,'Step 1'!$A$3:$U$74,MATCH(Levels!$D316,'Step 1'!$A$2:$K$2,0)+10,FALSE)</f>
        <v>1.4</v>
      </c>
      <c r="G316">
        <f>VLOOKUP($C316,'Step 1'!$A$3:$AE$74,MATCH(Levels!$D316,'Step 1'!$A$2:$K$2,0)+20,FALSE)</f>
        <v>12.9671652136273</v>
      </c>
    </row>
    <row r="317" spans="1:7" x14ac:dyDescent="0.45">
      <c r="A317">
        <f t="shared" si="18"/>
        <v>36</v>
      </c>
      <c r="B317">
        <f t="shared" si="19"/>
        <v>2015</v>
      </c>
      <c r="C317" t="str">
        <f t="shared" si="16"/>
        <v>Kazakhstan</v>
      </c>
      <c r="D317">
        <f t="shared" si="17"/>
        <v>2015</v>
      </c>
      <c r="E317">
        <f>VLOOKUP($C317,'Step 1'!$A$3:$K$74,MATCH(Levels!$D317,'Step 1'!$A$2:$K$2,0),FALSE)</f>
        <v>19.8</v>
      </c>
      <c r="F317">
        <f>VLOOKUP($C317,'Step 1'!$A$3:$U$74,MATCH(Levels!$D317,'Step 1'!$A$2:$K$2,0)+10,FALSE)</f>
        <v>0.6</v>
      </c>
      <c r="G317">
        <f>VLOOKUP($C317,'Step 1'!$A$3:$AE$74,MATCH(Levels!$D317,'Step 1'!$A$2:$K$2,0)+20,FALSE)</f>
        <v>8.6220989314359198</v>
      </c>
    </row>
    <row r="318" spans="1:7" x14ac:dyDescent="0.45">
      <c r="A318">
        <f t="shared" si="18"/>
        <v>36</v>
      </c>
      <c r="B318">
        <f t="shared" si="19"/>
        <v>2016</v>
      </c>
      <c r="C318" t="str">
        <f t="shared" si="16"/>
        <v>Kazakhstan</v>
      </c>
      <c r="D318">
        <f t="shared" si="17"/>
        <v>2016</v>
      </c>
      <c r="E318">
        <f>VLOOKUP($C318,'Step 1'!$A$3:$K$74,MATCH(Levels!$D318,'Step 1'!$A$2:$K$2,0),FALSE)</f>
        <v>19.7</v>
      </c>
      <c r="F318">
        <f>VLOOKUP($C318,'Step 1'!$A$3:$U$74,MATCH(Levels!$D318,'Step 1'!$A$2:$K$2,0)+10,FALSE)</f>
        <v>0.5</v>
      </c>
      <c r="G318">
        <f>VLOOKUP($C318,'Step 1'!$A$3:$AE$74,MATCH(Levels!$D318,'Step 1'!$A$2:$K$2,0)+20,FALSE)</f>
        <v>8.0057362535346606</v>
      </c>
    </row>
    <row r="319" spans="1:7" x14ac:dyDescent="0.45">
      <c r="A319">
        <f t="shared" si="18"/>
        <v>36</v>
      </c>
      <c r="B319">
        <f t="shared" si="19"/>
        <v>2017</v>
      </c>
      <c r="C319" t="str">
        <f t="shared" si="16"/>
        <v>Kazakhstan</v>
      </c>
      <c r="D319">
        <f t="shared" si="17"/>
        <v>2017</v>
      </c>
      <c r="E319">
        <f>VLOOKUP($C319,'Step 1'!$A$3:$K$74,MATCH(Levels!$D319,'Step 1'!$A$2:$K$2,0),FALSE)</f>
        <v>16.100000000000001</v>
      </c>
      <c r="F319">
        <f>VLOOKUP($C319,'Step 1'!$A$3:$U$74,MATCH(Levels!$D319,'Step 1'!$A$2:$K$2,0)+10,FALSE)</f>
        <v>0.5</v>
      </c>
      <c r="G319">
        <f>VLOOKUP($C319,'Step 1'!$A$3:$AE$74,MATCH(Levels!$D319,'Step 1'!$A$2:$K$2,0)+20,FALSE)</f>
        <v>9.8405057625231596</v>
      </c>
    </row>
    <row r="320" spans="1:7" x14ac:dyDescent="0.45">
      <c r="A320">
        <f t="shared" si="18"/>
        <v>36</v>
      </c>
      <c r="B320">
        <f t="shared" si="19"/>
        <v>2018</v>
      </c>
      <c r="C320" t="str">
        <f t="shared" si="16"/>
        <v>Kazakhstan</v>
      </c>
      <c r="D320">
        <f t="shared" si="17"/>
        <v>2018</v>
      </c>
      <c r="E320">
        <f>VLOOKUP($C320,'Step 1'!$A$3:$K$74,MATCH(Levels!$D320,'Step 1'!$A$2:$K$2,0),FALSE)</f>
        <v>16</v>
      </c>
      <c r="F320">
        <f>VLOOKUP($C320,'Step 1'!$A$3:$U$74,MATCH(Levels!$D320,'Step 1'!$A$2:$K$2,0)+10,FALSE)</f>
        <v>0.4</v>
      </c>
      <c r="G320">
        <f>VLOOKUP($C320,'Step 1'!$A$3:$AE$74,MATCH(Levels!$D320,'Step 1'!$A$2:$K$2,0)+20,FALSE)</f>
        <v>10.8183571936208</v>
      </c>
    </row>
    <row r="321" spans="1:7" x14ac:dyDescent="0.45">
      <c r="A321">
        <f t="shared" si="18"/>
        <v>36</v>
      </c>
      <c r="B321">
        <f t="shared" si="19"/>
        <v>2019</v>
      </c>
      <c r="C321" t="str">
        <f t="shared" si="16"/>
        <v>Kazakhstan</v>
      </c>
      <c r="D321">
        <f t="shared" si="17"/>
        <v>2019</v>
      </c>
      <c r="E321">
        <f>VLOOKUP($C321,'Step 1'!$A$3:$K$74,MATCH(Levels!$D321,'Step 1'!$A$2:$K$2,0),FALSE)</f>
        <v>13.8</v>
      </c>
      <c r="F321">
        <f>VLOOKUP($C321,'Step 1'!$A$3:$U$74,MATCH(Levels!$D321,'Step 1'!$A$2:$K$2,0)+10,FALSE)</f>
        <v>0.5</v>
      </c>
      <c r="G321">
        <f>VLOOKUP($C321,'Step 1'!$A$3:$AE$74,MATCH(Levels!$D321,'Step 1'!$A$2:$K$2,0)+20,FALSE)</f>
        <v>13.1210856419476</v>
      </c>
    </row>
    <row r="322" spans="1:7" x14ac:dyDescent="0.45">
      <c r="A322">
        <f t="shared" si="18"/>
        <v>36</v>
      </c>
      <c r="B322">
        <f t="shared" si="19"/>
        <v>2020</v>
      </c>
      <c r="C322" t="str">
        <f t="shared" si="16"/>
        <v>Kazakhstan</v>
      </c>
      <c r="D322">
        <f t="shared" si="17"/>
        <v>2020</v>
      </c>
      <c r="E322">
        <f>VLOOKUP($C322,'Step 1'!$A$3:$K$74,MATCH(Levels!$D322,'Step 1'!$A$2:$K$2,0),FALSE)</f>
        <v>15.4</v>
      </c>
      <c r="F322">
        <f>VLOOKUP($C322,'Step 1'!$A$3:$U$74,MATCH(Levels!$D322,'Step 1'!$A$2:$K$2,0)+10,FALSE)</f>
        <v>0.6</v>
      </c>
      <c r="G322">
        <f>VLOOKUP($C322,'Step 1'!$A$3:$AE$74,MATCH(Levels!$D322,'Step 1'!$A$2:$K$2,0)+20,FALSE)</f>
        <v>15.929966005920599</v>
      </c>
    </row>
    <row r="323" spans="1:7" x14ac:dyDescent="0.45">
      <c r="A323">
        <f t="shared" si="18"/>
        <v>36</v>
      </c>
      <c r="B323">
        <f t="shared" si="19"/>
        <v>2021</v>
      </c>
      <c r="C323" t="str">
        <f t="shared" ref="C323:C386" si="20">VLOOKUP(A323,$M$4:$N$75,2,FALSE)</f>
        <v>Kazakhstan</v>
      </c>
      <c r="D323">
        <f t="shared" ref="D323:D386" si="21">B323</f>
        <v>2021</v>
      </c>
      <c r="E323">
        <f>VLOOKUP($C323,'Step 1'!$A$3:$K$74,MATCH(Levels!$D323,'Step 1'!$A$2:$K$2,0),FALSE)</f>
        <v>14.6</v>
      </c>
      <c r="F323">
        <f>VLOOKUP($C323,'Step 1'!$A$3:$U$74,MATCH(Levels!$D323,'Step 1'!$A$2:$K$2,0)+10,FALSE)</f>
        <v>0.7</v>
      </c>
      <c r="G323">
        <f>VLOOKUP($C323,'Step 1'!$A$3:$AE$74,MATCH(Levels!$D323,'Step 1'!$A$2:$K$2,0)+20,FALSE)</f>
        <v>17.070758611689399</v>
      </c>
    </row>
    <row r="324" spans="1:7" x14ac:dyDescent="0.45">
      <c r="A324">
        <f t="shared" si="18"/>
        <v>36</v>
      </c>
      <c r="B324">
        <f t="shared" si="19"/>
        <v>2022</v>
      </c>
      <c r="C324" t="str">
        <f t="shared" si="20"/>
        <v>Kazakhstan</v>
      </c>
      <c r="D324">
        <f t="shared" si="21"/>
        <v>2022</v>
      </c>
      <c r="E324">
        <f>VLOOKUP($C324,'Step 1'!$A$3:$K$74,MATCH(Levels!$D324,'Step 1'!$A$2:$K$2,0),FALSE)</f>
        <v>13.9</v>
      </c>
      <c r="F324">
        <f>VLOOKUP($C324,'Step 1'!$A$3:$U$74,MATCH(Levels!$D324,'Step 1'!$A$2:$K$2,0)+10,FALSE)</f>
        <v>0.6</v>
      </c>
      <c r="G324">
        <f>VLOOKUP($C324,'Step 1'!$A$3:$AE$74,MATCH(Levels!$D324,'Step 1'!$A$2:$K$2,0)+20,FALSE)</f>
        <v>19.843155121460502</v>
      </c>
    </row>
    <row r="325" spans="1:7" x14ac:dyDescent="0.45">
      <c r="A325">
        <f t="shared" si="18"/>
        <v>36</v>
      </c>
      <c r="B325">
        <f t="shared" si="19"/>
        <v>2023</v>
      </c>
      <c r="C325" t="str">
        <f t="shared" si="20"/>
        <v>Kazakhstan</v>
      </c>
      <c r="D325">
        <f t="shared" si="21"/>
        <v>2023</v>
      </c>
      <c r="E325">
        <f>VLOOKUP($C325,'Step 1'!$A$3:$K$74,MATCH(Levels!$D325,'Step 1'!$A$2:$K$2,0),FALSE)</f>
        <v>11.4</v>
      </c>
      <c r="F325">
        <f>VLOOKUP($C325,'Step 1'!$A$3:$U$74,MATCH(Levels!$D325,'Step 1'!$A$2:$K$2,0)+10,FALSE)</f>
        <v>0.7</v>
      </c>
      <c r="G325">
        <f>VLOOKUP($C325,'Step 1'!$A$3:$AE$74,MATCH(Levels!$D325,'Step 1'!$A$2:$K$2,0)+20,FALSE)</f>
        <v>18.224397574079099</v>
      </c>
    </row>
    <row r="326" spans="1:7" x14ac:dyDescent="0.45">
      <c r="A326">
        <f t="shared" si="18"/>
        <v>37</v>
      </c>
      <c r="B326">
        <f t="shared" si="19"/>
        <v>2015</v>
      </c>
      <c r="C326" t="str">
        <f t="shared" si="20"/>
        <v>Latvia</v>
      </c>
      <c r="D326">
        <f t="shared" si="21"/>
        <v>2015</v>
      </c>
      <c r="E326">
        <f>VLOOKUP($C326,'Step 1'!$A$3:$K$74,MATCH(Levels!$D326,'Step 1'!$A$2:$K$2,0),FALSE)</f>
        <v>20.2</v>
      </c>
      <c r="F326">
        <f>VLOOKUP($C326,'Step 1'!$A$3:$U$74,MATCH(Levels!$D326,'Step 1'!$A$2:$K$2,0)+10,FALSE)</f>
        <v>1.5</v>
      </c>
      <c r="G326">
        <f>VLOOKUP($C326,'Step 1'!$A$3:$AE$74,MATCH(Levels!$D326,'Step 1'!$A$2:$K$2,0)+20,FALSE)</f>
        <v>23.641214315680699</v>
      </c>
    </row>
    <row r="327" spans="1:7" x14ac:dyDescent="0.45">
      <c r="A327">
        <f t="shared" si="18"/>
        <v>37</v>
      </c>
      <c r="B327">
        <f t="shared" si="19"/>
        <v>2016</v>
      </c>
      <c r="C327" t="str">
        <f t="shared" si="20"/>
        <v>Latvia</v>
      </c>
      <c r="D327">
        <f t="shared" si="21"/>
        <v>2016</v>
      </c>
      <c r="E327">
        <f>VLOOKUP($C327,'Step 1'!$A$3:$K$74,MATCH(Levels!$D327,'Step 1'!$A$2:$K$2,0),FALSE)</f>
        <v>21.8</v>
      </c>
      <c r="F327">
        <f>VLOOKUP($C327,'Step 1'!$A$3:$U$74,MATCH(Levels!$D327,'Step 1'!$A$2:$K$2,0)+10,FALSE)</f>
        <v>1.4</v>
      </c>
      <c r="G327">
        <f>VLOOKUP($C327,'Step 1'!$A$3:$AE$74,MATCH(Levels!$D327,'Step 1'!$A$2:$K$2,0)+20,FALSE)</f>
        <v>20.321522113253799</v>
      </c>
    </row>
    <row r="328" spans="1:7" x14ac:dyDescent="0.45">
      <c r="A328">
        <f t="shared" si="18"/>
        <v>37</v>
      </c>
      <c r="B328">
        <f t="shared" si="19"/>
        <v>2017</v>
      </c>
      <c r="C328" t="str">
        <f t="shared" si="20"/>
        <v>Latvia</v>
      </c>
      <c r="D328">
        <f t="shared" si="21"/>
        <v>2017</v>
      </c>
      <c r="E328">
        <f>VLOOKUP($C328,'Step 1'!$A$3:$K$74,MATCH(Levels!$D328,'Step 1'!$A$2:$K$2,0),FALSE)</f>
        <v>21</v>
      </c>
      <c r="F328">
        <f>VLOOKUP($C328,'Step 1'!$A$3:$U$74,MATCH(Levels!$D328,'Step 1'!$A$2:$K$2,0)+10,FALSE)</f>
        <v>1.5</v>
      </c>
      <c r="G328">
        <f>VLOOKUP($C328,'Step 1'!$A$3:$AE$74,MATCH(Levels!$D328,'Step 1'!$A$2:$K$2,0)+20,FALSE)</f>
        <v>20.350036750740902</v>
      </c>
    </row>
    <row r="329" spans="1:7" x14ac:dyDescent="0.45">
      <c r="A329">
        <f t="shared" si="18"/>
        <v>37</v>
      </c>
      <c r="B329">
        <f t="shared" si="19"/>
        <v>2018</v>
      </c>
      <c r="C329" t="str">
        <f t="shared" si="20"/>
        <v>Latvia</v>
      </c>
      <c r="D329">
        <f t="shared" si="21"/>
        <v>2018</v>
      </c>
      <c r="E329">
        <f>VLOOKUP($C329,'Step 1'!$A$3:$K$74,MATCH(Levels!$D329,'Step 1'!$A$2:$K$2,0),FALSE)</f>
        <v>19.399999999999999</v>
      </c>
      <c r="F329">
        <f>VLOOKUP($C329,'Step 1'!$A$3:$U$74,MATCH(Levels!$D329,'Step 1'!$A$2:$K$2,0)+10,FALSE)</f>
        <v>1.5</v>
      </c>
      <c r="G329">
        <f>VLOOKUP($C329,'Step 1'!$A$3:$AE$74,MATCH(Levels!$D329,'Step 1'!$A$2:$K$2,0)+20,FALSE)</f>
        <v>22.564340262346601</v>
      </c>
    </row>
    <row r="330" spans="1:7" x14ac:dyDescent="0.45">
      <c r="A330">
        <f t="shared" si="18"/>
        <v>37</v>
      </c>
      <c r="B330">
        <f t="shared" si="19"/>
        <v>2019</v>
      </c>
      <c r="C330" t="str">
        <f t="shared" si="20"/>
        <v>Latvia</v>
      </c>
      <c r="D330">
        <f t="shared" si="21"/>
        <v>2019</v>
      </c>
      <c r="E330">
        <f>VLOOKUP($C330,'Step 1'!$A$3:$K$74,MATCH(Levels!$D330,'Step 1'!$A$2:$K$2,0),FALSE)</f>
        <v>21.4</v>
      </c>
      <c r="F330">
        <f>VLOOKUP($C330,'Step 1'!$A$3:$U$74,MATCH(Levels!$D330,'Step 1'!$A$2:$K$2,0)+10,FALSE)</f>
        <v>1.7</v>
      </c>
      <c r="G330">
        <f>VLOOKUP($C330,'Step 1'!$A$3:$AE$74,MATCH(Levels!$D330,'Step 1'!$A$2:$K$2,0)+20,FALSE)</f>
        <v>23.1840036700039</v>
      </c>
    </row>
    <row r="331" spans="1:7" x14ac:dyDescent="0.45">
      <c r="A331">
        <f t="shared" si="18"/>
        <v>37</v>
      </c>
      <c r="B331">
        <f t="shared" si="19"/>
        <v>2020</v>
      </c>
      <c r="C331" t="str">
        <f t="shared" si="20"/>
        <v>Latvia</v>
      </c>
      <c r="D331">
        <f t="shared" si="21"/>
        <v>2020</v>
      </c>
      <c r="E331">
        <f>VLOOKUP($C331,'Step 1'!$A$3:$K$74,MATCH(Levels!$D331,'Step 1'!$A$2:$K$2,0),FALSE)</f>
        <v>21.7</v>
      </c>
      <c r="F331">
        <f>VLOOKUP($C331,'Step 1'!$A$3:$U$74,MATCH(Levels!$D331,'Step 1'!$A$2:$K$2,0)+10,FALSE)</f>
        <v>1.8</v>
      </c>
      <c r="G331">
        <f>VLOOKUP($C331,'Step 1'!$A$3:$AE$74,MATCH(Levels!$D331,'Step 1'!$A$2:$K$2,0)+20,FALSE)</f>
        <v>23.446975911711899</v>
      </c>
    </row>
    <row r="332" spans="1:7" x14ac:dyDescent="0.45">
      <c r="A332">
        <f t="shared" ref="A332:A395" si="22">A323+1</f>
        <v>37</v>
      </c>
      <c r="B332">
        <f t="shared" ref="B332:B395" si="23">B323</f>
        <v>2021</v>
      </c>
      <c r="C332" t="str">
        <f t="shared" si="20"/>
        <v>Latvia</v>
      </c>
      <c r="D332">
        <f t="shared" si="21"/>
        <v>2021</v>
      </c>
      <c r="E332">
        <f>VLOOKUP($C332,'Step 1'!$A$3:$K$74,MATCH(Levels!$D332,'Step 1'!$A$2:$K$2,0),FALSE)</f>
        <v>20.5</v>
      </c>
      <c r="F332">
        <f>VLOOKUP($C332,'Step 1'!$A$3:$U$74,MATCH(Levels!$D332,'Step 1'!$A$2:$K$2,0)+10,FALSE)</f>
        <v>1.8</v>
      </c>
      <c r="G332">
        <f>VLOOKUP($C332,'Step 1'!$A$3:$AE$74,MATCH(Levels!$D332,'Step 1'!$A$2:$K$2,0)+20,FALSE)</f>
        <v>23.044929464990201</v>
      </c>
    </row>
    <row r="333" spans="1:7" x14ac:dyDescent="0.45">
      <c r="A333">
        <f t="shared" si="22"/>
        <v>37</v>
      </c>
      <c r="B333">
        <f t="shared" si="23"/>
        <v>2022</v>
      </c>
      <c r="C333" t="str">
        <f t="shared" si="20"/>
        <v>Latvia</v>
      </c>
      <c r="D333">
        <f t="shared" si="21"/>
        <v>2022</v>
      </c>
      <c r="E333">
        <f>VLOOKUP($C333,'Step 1'!$A$3:$K$74,MATCH(Levels!$D333,'Step 1'!$A$2:$K$2,0),FALSE)</f>
        <v>24</v>
      </c>
      <c r="F333">
        <f>VLOOKUP($C333,'Step 1'!$A$3:$U$74,MATCH(Levels!$D333,'Step 1'!$A$2:$K$2,0)+10,FALSE)</f>
        <v>1.9</v>
      </c>
      <c r="G333">
        <f>VLOOKUP($C333,'Step 1'!$A$3:$AE$74,MATCH(Levels!$D333,'Step 1'!$A$2:$K$2,0)+20,FALSE)</f>
        <v>28.1060228468668</v>
      </c>
    </row>
    <row r="334" spans="1:7" x14ac:dyDescent="0.45">
      <c r="A334">
        <f t="shared" si="22"/>
        <v>37</v>
      </c>
      <c r="B334">
        <f t="shared" si="23"/>
        <v>2023</v>
      </c>
      <c r="C334" t="str">
        <f t="shared" si="20"/>
        <v>Latvia</v>
      </c>
      <c r="D334">
        <f t="shared" si="21"/>
        <v>2023</v>
      </c>
      <c r="E334">
        <f>VLOOKUP($C334,'Step 1'!$A$3:$K$74,MATCH(Levels!$D334,'Step 1'!$A$2:$K$2,0),FALSE)</f>
        <v>23.1</v>
      </c>
      <c r="F334">
        <f>VLOOKUP($C334,'Step 1'!$A$3:$U$74,MATCH(Levels!$D334,'Step 1'!$A$2:$K$2,0)+10,FALSE)</f>
        <v>1.9</v>
      </c>
      <c r="G334">
        <f>VLOOKUP($C334,'Step 1'!$A$3:$AE$74,MATCH(Levels!$D334,'Step 1'!$A$2:$K$2,0)+20,FALSE)</f>
        <v>28.632364026139701</v>
      </c>
    </row>
    <row r="335" spans="1:7" x14ac:dyDescent="0.45">
      <c r="A335">
        <f t="shared" si="22"/>
        <v>38</v>
      </c>
      <c r="B335">
        <f t="shared" si="23"/>
        <v>2015</v>
      </c>
      <c r="C335" t="str">
        <f t="shared" si="20"/>
        <v>Lithuania</v>
      </c>
      <c r="D335">
        <f t="shared" si="21"/>
        <v>2015</v>
      </c>
      <c r="E335">
        <f>VLOOKUP($C335,'Step 1'!$A$3:$K$74,MATCH(Levels!$D335,'Step 1'!$A$2:$K$2,0),FALSE)</f>
        <v>22.7</v>
      </c>
      <c r="F335">
        <f>VLOOKUP($C335,'Step 1'!$A$3:$U$74,MATCH(Levels!$D335,'Step 1'!$A$2:$K$2,0)+10,FALSE)</f>
        <v>1.2</v>
      </c>
      <c r="G335">
        <f>VLOOKUP($C335,'Step 1'!$A$3:$AE$74,MATCH(Levels!$D335,'Step 1'!$A$2:$K$2,0)+20,FALSE)</f>
        <v>25.011434782766301</v>
      </c>
    </row>
    <row r="336" spans="1:7" x14ac:dyDescent="0.45">
      <c r="A336">
        <f t="shared" si="22"/>
        <v>38</v>
      </c>
      <c r="B336">
        <f t="shared" si="23"/>
        <v>2016</v>
      </c>
      <c r="C336" t="str">
        <f t="shared" si="20"/>
        <v>Lithuania</v>
      </c>
      <c r="D336">
        <f t="shared" si="21"/>
        <v>2016</v>
      </c>
      <c r="E336">
        <f>VLOOKUP($C336,'Step 1'!$A$3:$K$74,MATCH(Levels!$D336,'Step 1'!$A$2:$K$2,0),FALSE)</f>
        <v>23.6</v>
      </c>
      <c r="F336">
        <f>VLOOKUP($C336,'Step 1'!$A$3:$U$74,MATCH(Levels!$D336,'Step 1'!$A$2:$K$2,0)+10,FALSE)</f>
        <v>1.2</v>
      </c>
      <c r="G336">
        <f>VLOOKUP($C336,'Step 1'!$A$3:$AE$74,MATCH(Levels!$D336,'Step 1'!$A$2:$K$2,0)+20,FALSE)</f>
        <v>26.841837456823502</v>
      </c>
    </row>
    <row r="337" spans="1:7" x14ac:dyDescent="0.45">
      <c r="A337">
        <f t="shared" si="22"/>
        <v>38</v>
      </c>
      <c r="B337">
        <f t="shared" si="23"/>
        <v>2017</v>
      </c>
      <c r="C337" t="str">
        <f t="shared" si="20"/>
        <v>Lithuania</v>
      </c>
      <c r="D337">
        <f t="shared" si="21"/>
        <v>2017</v>
      </c>
      <c r="E337">
        <f>VLOOKUP($C337,'Step 1'!$A$3:$K$74,MATCH(Levels!$D337,'Step 1'!$A$2:$K$2,0),FALSE)</f>
        <v>25.6</v>
      </c>
      <c r="F337">
        <f>VLOOKUP($C337,'Step 1'!$A$3:$U$74,MATCH(Levels!$D337,'Step 1'!$A$2:$K$2,0)+10,FALSE)</f>
        <v>1.1000000000000001</v>
      </c>
      <c r="G337">
        <f>VLOOKUP($C337,'Step 1'!$A$3:$AE$74,MATCH(Levels!$D337,'Step 1'!$A$2:$K$2,0)+20,FALSE)</f>
        <v>29.226721187499098</v>
      </c>
    </row>
    <row r="338" spans="1:7" x14ac:dyDescent="0.45">
      <c r="A338">
        <f t="shared" si="22"/>
        <v>38</v>
      </c>
      <c r="B338">
        <f t="shared" si="23"/>
        <v>2018</v>
      </c>
      <c r="C338" t="str">
        <f t="shared" si="20"/>
        <v>Lithuania</v>
      </c>
      <c r="D338">
        <f t="shared" si="21"/>
        <v>2018</v>
      </c>
      <c r="E338">
        <f>VLOOKUP($C338,'Step 1'!$A$3:$K$74,MATCH(Levels!$D338,'Step 1'!$A$2:$K$2,0),FALSE)</f>
        <v>25.2</v>
      </c>
      <c r="F338">
        <f>VLOOKUP($C338,'Step 1'!$A$3:$U$74,MATCH(Levels!$D338,'Step 1'!$A$2:$K$2,0)+10,FALSE)</f>
        <v>1.3</v>
      </c>
      <c r="G338">
        <f>VLOOKUP($C338,'Step 1'!$A$3:$AE$74,MATCH(Levels!$D338,'Step 1'!$A$2:$K$2,0)+20,FALSE)</f>
        <v>27.915831266502199</v>
      </c>
    </row>
    <row r="339" spans="1:7" x14ac:dyDescent="0.45">
      <c r="A339">
        <f t="shared" si="22"/>
        <v>38</v>
      </c>
      <c r="B339">
        <f t="shared" si="23"/>
        <v>2019</v>
      </c>
      <c r="C339" t="str">
        <f t="shared" si="20"/>
        <v>Lithuania</v>
      </c>
      <c r="D339">
        <f t="shared" si="21"/>
        <v>2019</v>
      </c>
      <c r="E339">
        <f>VLOOKUP($C339,'Step 1'!$A$3:$K$74,MATCH(Levels!$D339,'Step 1'!$A$2:$K$2,0),FALSE)</f>
        <v>23.9</v>
      </c>
      <c r="F339">
        <f>VLOOKUP($C339,'Step 1'!$A$3:$U$74,MATCH(Levels!$D339,'Step 1'!$A$2:$K$2,0)+10,FALSE)</f>
        <v>1.5</v>
      </c>
      <c r="G339">
        <f>VLOOKUP($C339,'Step 1'!$A$3:$AE$74,MATCH(Levels!$D339,'Step 1'!$A$2:$K$2,0)+20,FALSE)</f>
        <v>20.489290509755101</v>
      </c>
    </row>
    <row r="340" spans="1:7" x14ac:dyDescent="0.45">
      <c r="A340">
        <f t="shared" si="22"/>
        <v>38</v>
      </c>
      <c r="B340">
        <f t="shared" si="23"/>
        <v>2020</v>
      </c>
      <c r="C340" t="str">
        <f t="shared" si="20"/>
        <v>Lithuania</v>
      </c>
      <c r="D340">
        <f t="shared" si="21"/>
        <v>2020</v>
      </c>
      <c r="E340">
        <f>VLOOKUP($C340,'Step 1'!$A$3:$K$74,MATCH(Levels!$D340,'Step 1'!$A$2:$K$2,0),FALSE)</f>
        <v>24.4</v>
      </c>
      <c r="F340">
        <f>VLOOKUP($C340,'Step 1'!$A$3:$U$74,MATCH(Levels!$D340,'Step 1'!$A$2:$K$2,0)+10,FALSE)</f>
        <v>1.5</v>
      </c>
      <c r="G340">
        <f>VLOOKUP($C340,'Step 1'!$A$3:$AE$74,MATCH(Levels!$D340,'Step 1'!$A$2:$K$2,0)+20,FALSE)</f>
        <v>19.194334064638401</v>
      </c>
    </row>
    <row r="341" spans="1:7" x14ac:dyDescent="0.45">
      <c r="A341">
        <f t="shared" si="22"/>
        <v>38</v>
      </c>
      <c r="B341">
        <f t="shared" si="23"/>
        <v>2021</v>
      </c>
      <c r="C341" t="str">
        <f t="shared" si="20"/>
        <v>Lithuania</v>
      </c>
      <c r="D341">
        <f t="shared" si="21"/>
        <v>2021</v>
      </c>
      <c r="E341">
        <f>VLOOKUP($C341,'Step 1'!$A$3:$K$74,MATCH(Levels!$D341,'Step 1'!$A$2:$K$2,0),FALSE)</f>
        <v>27</v>
      </c>
      <c r="F341">
        <f>VLOOKUP($C341,'Step 1'!$A$3:$U$74,MATCH(Levels!$D341,'Step 1'!$A$2:$K$2,0)+10,FALSE)</f>
        <v>1.4</v>
      </c>
      <c r="G341">
        <f>VLOOKUP($C341,'Step 1'!$A$3:$AE$74,MATCH(Levels!$D341,'Step 1'!$A$2:$K$2,0)+20,FALSE)</f>
        <v>18.444931357837699</v>
      </c>
    </row>
    <row r="342" spans="1:7" x14ac:dyDescent="0.45">
      <c r="A342">
        <f t="shared" si="22"/>
        <v>38</v>
      </c>
      <c r="B342">
        <f t="shared" si="23"/>
        <v>2022</v>
      </c>
      <c r="C342" t="str">
        <f t="shared" si="20"/>
        <v>Lithuania</v>
      </c>
      <c r="D342">
        <f t="shared" si="21"/>
        <v>2022</v>
      </c>
      <c r="E342">
        <f>VLOOKUP($C342,'Step 1'!$A$3:$K$74,MATCH(Levels!$D342,'Step 1'!$A$2:$K$2,0),FALSE)</f>
        <v>27.1</v>
      </c>
      <c r="F342">
        <f>VLOOKUP($C342,'Step 1'!$A$3:$U$74,MATCH(Levels!$D342,'Step 1'!$A$2:$K$2,0)+10,FALSE)</f>
        <v>1.5</v>
      </c>
      <c r="G342">
        <f>VLOOKUP($C342,'Step 1'!$A$3:$AE$74,MATCH(Levels!$D342,'Step 1'!$A$2:$K$2,0)+20,FALSE)</f>
        <v>15.8932915723401</v>
      </c>
    </row>
    <row r="343" spans="1:7" x14ac:dyDescent="0.45">
      <c r="A343">
        <f t="shared" si="22"/>
        <v>38</v>
      </c>
      <c r="B343">
        <f t="shared" si="23"/>
        <v>2023</v>
      </c>
      <c r="C343" t="str">
        <f t="shared" si="20"/>
        <v>Lithuania</v>
      </c>
      <c r="D343">
        <f t="shared" si="21"/>
        <v>2023</v>
      </c>
      <c r="E343">
        <f>VLOOKUP($C343,'Step 1'!$A$3:$K$74,MATCH(Levels!$D343,'Step 1'!$A$2:$K$2,0),FALSE)</f>
        <v>25.3</v>
      </c>
      <c r="F343">
        <f>VLOOKUP($C343,'Step 1'!$A$3:$U$74,MATCH(Levels!$D343,'Step 1'!$A$2:$K$2,0)+10,FALSE)</f>
        <v>1.2</v>
      </c>
      <c r="G343">
        <f>VLOOKUP($C343,'Step 1'!$A$3:$AE$74,MATCH(Levels!$D343,'Step 1'!$A$2:$K$2,0)+20,FALSE)</f>
        <v>15.3722333314933</v>
      </c>
    </row>
    <row r="344" spans="1:7" x14ac:dyDescent="0.45">
      <c r="A344">
        <f t="shared" si="22"/>
        <v>39</v>
      </c>
      <c r="B344">
        <f t="shared" si="23"/>
        <v>2015</v>
      </c>
      <c r="C344" t="str">
        <f t="shared" si="20"/>
        <v>Luxembourg</v>
      </c>
      <c r="D344">
        <f t="shared" si="21"/>
        <v>2015</v>
      </c>
      <c r="E344">
        <f>VLOOKUP($C344,'Step 1'!$A$3:$K$74,MATCH(Levels!$D344,'Step 1'!$A$2:$K$2,0),FALSE)</f>
        <v>19.100000000000001</v>
      </c>
      <c r="F344">
        <f>VLOOKUP($C344,'Step 1'!$A$3:$U$74,MATCH(Levels!$D344,'Step 1'!$A$2:$K$2,0)+10,FALSE)</f>
        <v>1.9</v>
      </c>
      <c r="G344">
        <f>VLOOKUP($C344,'Step 1'!$A$3:$AE$74,MATCH(Levels!$D344,'Step 1'!$A$2:$K$2,0)+20,FALSE)</f>
        <v>8.4840899210456193</v>
      </c>
    </row>
    <row r="345" spans="1:7" x14ac:dyDescent="0.45">
      <c r="A345">
        <f t="shared" si="22"/>
        <v>39</v>
      </c>
      <c r="B345">
        <f t="shared" si="23"/>
        <v>2016</v>
      </c>
      <c r="C345" t="str">
        <f t="shared" si="20"/>
        <v>Luxembourg</v>
      </c>
      <c r="D345">
        <f t="shared" si="21"/>
        <v>2016</v>
      </c>
      <c r="E345">
        <f>VLOOKUP($C345,'Step 1'!$A$3:$K$74,MATCH(Levels!$D345,'Step 1'!$A$2:$K$2,0),FALSE)</f>
        <v>23</v>
      </c>
      <c r="F345">
        <f>VLOOKUP($C345,'Step 1'!$A$3:$U$74,MATCH(Levels!$D345,'Step 1'!$A$2:$K$2,0)+10,FALSE)</f>
        <v>1.9</v>
      </c>
      <c r="G345">
        <f>VLOOKUP($C345,'Step 1'!$A$3:$AE$74,MATCH(Levels!$D345,'Step 1'!$A$2:$K$2,0)+20,FALSE)</f>
        <v>6.4735982830988199</v>
      </c>
    </row>
    <row r="346" spans="1:7" x14ac:dyDescent="0.45">
      <c r="A346">
        <f t="shared" si="22"/>
        <v>39</v>
      </c>
      <c r="B346">
        <f t="shared" si="23"/>
        <v>2017</v>
      </c>
      <c r="C346" t="str">
        <f t="shared" si="20"/>
        <v>Luxembourg</v>
      </c>
      <c r="D346">
        <f t="shared" si="21"/>
        <v>2017</v>
      </c>
      <c r="E346">
        <f>VLOOKUP($C346,'Step 1'!$A$3:$K$74,MATCH(Levels!$D346,'Step 1'!$A$2:$K$2,0),FALSE)</f>
        <v>25.4</v>
      </c>
      <c r="F346">
        <f>VLOOKUP($C346,'Step 1'!$A$3:$U$74,MATCH(Levels!$D346,'Step 1'!$A$2:$K$2,0)+10,FALSE)</f>
        <v>1.2</v>
      </c>
      <c r="G346">
        <f>VLOOKUP($C346,'Step 1'!$A$3:$AE$74,MATCH(Levels!$D346,'Step 1'!$A$2:$K$2,0)+20,FALSE)</f>
        <v>6.5001367719279104</v>
      </c>
    </row>
    <row r="347" spans="1:7" x14ac:dyDescent="0.45">
      <c r="A347">
        <f t="shared" si="22"/>
        <v>39</v>
      </c>
      <c r="B347">
        <f t="shared" si="23"/>
        <v>2018</v>
      </c>
      <c r="C347" t="str">
        <f t="shared" si="20"/>
        <v>Luxembourg</v>
      </c>
      <c r="D347">
        <f t="shared" si="21"/>
        <v>2018</v>
      </c>
      <c r="E347">
        <f>VLOOKUP($C347,'Step 1'!$A$3:$K$74,MATCH(Levels!$D347,'Step 1'!$A$2:$K$2,0),FALSE)</f>
        <v>25.4</v>
      </c>
      <c r="F347">
        <f>VLOOKUP($C347,'Step 1'!$A$3:$U$74,MATCH(Levels!$D347,'Step 1'!$A$2:$K$2,0)+10,FALSE)</f>
        <v>1.5</v>
      </c>
      <c r="G347">
        <f>VLOOKUP($C347,'Step 1'!$A$3:$AE$74,MATCH(Levels!$D347,'Step 1'!$A$2:$K$2,0)+20,FALSE)</f>
        <v>6.7872978760061704</v>
      </c>
    </row>
    <row r="348" spans="1:7" x14ac:dyDescent="0.45">
      <c r="A348">
        <f t="shared" si="22"/>
        <v>39</v>
      </c>
      <c r="B348">
        <f t="shared" si="23"/>
        <v>2019</v>
      </c>
      <c r="C348" t="str">
        <f t="shared" si="20"/>
        <v>Luxembourg</v>
      </c>
      <c r="D348">
        <f t="shared" si="21"/>
        <v>2019</v>
      </c>
      <c r="E348">
        <f>VLOOKUP($C348,'Step 1'!$A$3:$K$74,MATCH(Levels!$D348,'Step 1'!$A$2:$K$2,0),FALSE)</f>
        <v>25.1</v>
      </c>
      <c r="F348">
        <f>VLOOKUP($C348,'Step 1'!$A$3:$U$74,MATCH(Levels!$D348,'Step 1'!$A$2:$K$2,0)+10,FALSE)</f>
        <v>1.4</v>
      </c>
      <c r="G348">
        <f>VLOOKUP($C348,'Step 1'!$A$3:$AE$74,MATCH(Levels!$D348,'Step 1'!$A$2:$K$2,0)+20,FALSE)</f>
        <v>6.8481005655079903</v>
      </c>
    </row>
    <row r="349" spans="1:7" x14ac:dyDescent="0.45">
      <c r="A349">
        <f t="shared" si="22"/>
        <v>39</v>
      </c>
      <c r="B349">
        <f t="shared" si="23"/>
        <v>2020</v>
      </c>
      <c r="C349" t="str">
        <f t="shared" si="20"/>
        <v>Luxembourg</v>
      </c>
      <c r="D349">
        <f t="shared" si="21"/>
        <v>2020</v>
      </c>
      <c r="E349">
        <f>VLOOKUP($C349,'Step 1'!$A$3:$K$74,MATCH(Levels!$D349,'Step 1'!$A$2:$K$2,0),FALSE)</f>
        <v>28.4</v>
      </c>
      <c r="F349">
        <f>VLOOKUP($C349,'Step 1'!$A$3:$U$74,MATCH(Levels!$D349,'Step 1'!$A$2:$K$2,0)+10,FALSE)</f>
        <v>1.4</v>
      </c>
      <c r="G349">
        <f>VLOOKUP($C349,'Step 1'!$A$3:$AE$74,MATCH(Levels!$D349,'Step 1'!$A$2:$K$2,0)+20,FALSE)</f>
        <v>8.4380031595378995</v>
      </c>
    </row>
    <row r="350" spans="1:7" x14ac:dyDescent="0.45">
      <c r="A350">
        <f t="shared" si="22"/>
        <v>39</v>
      </c>
      <c r="B350">
        <f t="shared" si="23"/>
        <v>2021</v>
      </c>
      <c r="C350" t="str">
        <f t="shared" si="20"/>
        <v>Luxembourg</v>
      </c>
      <c r="D350">
        <f t="shared" si="21"/>
        <v>2021</v>
      </c>
      <c r="E350">
        <f>VLOOKUP($C350,'Step 1'!$A$3:$K$74,MATCH(Levels!$D350,'Step 1'!$A$2:$K$2,0),FALSE)</f>
        <v>30.1</v>
      </c>
      <c r="F350">
        <f>VLOOKUP($C350,'Step 1'!$A$3:$U$74,MATCH(Levels!$D350,'Step 1'!$A$2:$K$2,0)+10,FALSE)</f>
        <v>1.4</v>
      </c>
      <c r="G350">
        <f>VLOOKUP($C350,'Step 1'!$A$3:$AE$74,MATCH(Levels!$D350,'Step 1'!$A$2:$K$2,0)+20,FALSE)</f>
        <v>12.9567731415229</v>
      </c>
    </row>
    <row r="351" spans="1:7" x14ac:dyDescent="0.45">
      <c r="A351">
        <f t="shared" si="22"/>
        <v>39</v>
      </c>
      <c r="B351">
        <f t="shared" si="23"/>
        <v>2022</v>
      </c>
      <c r="C351" t="str">
        <f t="shared" si="20"/>
        <v>Luxembourg</v>
      </c>
      <c r="D351">
        <f t="shared" si="21"/>
        <v>2022</v>
      </c>
      <c r="E351">
        <f>VLOOKUP($C351,'Step 1'!$A$3:$K$74,MATCH(Levels!$D351,'Step 1'!$A$2:$K$2,0),FALSE)</f>
        <v>33.200000000000003</v>
      </c>
      <c r="F351">
        <f>VLOOKUP($C351,'Step 1'!$A$3:$U$74,MATCH(Levels!$D351,'Step 1'!$A$2:$K$2,0)+10,FALSE)</f>
        <v>1.2</v>
      </c>
      <c r="G351">
        <f>VLOOKUP($C351,'Step 1'!$A$3:$AE$74,MATCH(Levels!$D351,'Step 1'!$A$2:$K$2,0)+20,FALSE)</f>
        <v>14.9155087652174</v>
      </c>
    </row>
    <row r="352" spans="1:7" x14ac:dyDescent="0.45">
      <c r="A352">
        <f t="shared" si="22"/>
        <v>39</v>
      </c>
      <c r="B352">
        <f t="shared" si="23"/>
        <v>2023</v>
      </c>
      <c r="C352" t="str">
        <f t="shared" si="20"/>
        <v>Luxembourg</v>
      </c>
      <c r="D352">
        <f t="shared" si="21"/>
        <v>2023</v>
      </c>
      <c r="E352">
        <f>VLOOKUP($C352,'Step 1'!$A$3:$K$74,MATCH(Levels!$D352,'Step 1'!$A$2:$K$2,0),FALSE)</f>
        <v>33.5</v>
      </c>
      <c r="F352">
        <f>VLOOKUP($C352,'Step 1'!$A$3:$U$74,MATCH(Levels!$D352,'Step 1'!$A$2:$K$2,0)+10,FALSE)</f>
        <v>1.4</v>
      </c>
      <c r="G352">
        <f>VLOOKUP($C352,'Step 1'!$A$3:$AE$74,MATCH(Levels!$D352,'Step 1'!$A$2:$K$2,0)+20,FALSE)</f>
        <v>14.7144551113477</v>
      </c>
    </row>
    <row r="353" spans="1:7" x14ac:dyDescent="0.45">
      <c r="A353">
        <f t="shared" si="22"/>
        <v>40</v>
      </c>
      <c r="B353">
        <f t="shared" si="23"/>
        <v>2015</v>
      </c>
      <c r="C353" t="str">
        <f t="shared" si="20"/>
        <v>Malaysia</v>
      </c>
      <c r="D353">
        <f t="shared" si="21"/>
        <v>2015</v>
      </c>
      <c r="E353">
        <f>VLOOKUP($C353,'Step 1'!$A$3:$K$74,MATCH(Levels!$D353,'Step 1'!$A$2:$K$2,0),FALSE)</f>
        <v>25.4</v>
      </c>
      <c r="F353">
        <f>VLOOKUP($C353,'Step 1'!$A$3:$U$74,MATCH(Levels!$D353,'Step 1'!$A$2:$K$2,0)+10,FALSE)</f>
        <v>1.5</v>
      </c>
      <c r="G353">
        <f>VLOOKUP($C353,'Step 1'!$A$3:$AE$74,MATCH(Levels!$D353,'Step 1'!$A$2:$K$2,0)+20,FALSE)</f>
        <v>0</v>
      </c>
    </row>
    <row r="354" spans="1:7" x14ac:dyDescent="0.45">
      <c r="A354">
        <f t="shared" si="22"/>
        <v>40</v>
      </c>
      <c r="B354">
        <f t="shared" si="23"/>
        <v>2016</v>
      </c>
      <c r="C354" t="str">
        <f t="shared" si="20"/>
        <v>Malaysia</v>
      </c>
      <c r="D354">
        <f t="shared" si="21"/>
        <v>2016</v>
      </c>
      <c r="E354">
        <f>VLOOKUP($C354,'Step 1'!$A$3:$K$74,MATCH(Levels!$D354,'Step 1'!$A$2:$K$2,0),FALSE)</f>
        <v>24.4</v>
      </c>
      <c r="F354">
        <f>VLOOKUP($C354,'Step 1'!$A$3:$U$74,MATCH(Levels!$D354,'Step 1'!$A$2:$K$2,0)+10,FALSE)</f>
        <v>1.4</v>
      </c>
      <c r="G354">
        <f>VLOOKUP($C354,'Step 1'!$A$3:$AE$74,MATCH(Levels!$D354,'Step 1'!$A$2:$K$2,0)+20,FALSE)</f>
        <v>0</v>
      </c>
    </row>
    <row r="355" spans="1:7" x14ac:dyDescent="0.45">
      <c r="A355">
        <f t="shared" si="22"/>
        <v>40</v>
      </c>
      <c r="B355">
        <f t="shared" si="23"/>
        <v>2017</v>
      </c>
      <c r="C355" t="str">
        <f t="shared" si="20"/>
        <v>Malaysia</v>
      </c>
      <c r="D355">
        <f t="shared" si="21"/>
        <v>2017</v>
      </c>
      <c r="E355">
        <f>VLOOKUP($C355,'Step 1'!$A$3:$K$74,MATCH(Levels!$D355,'Step 1'!$A$2:$K$2,0),FALSE)</f>
        <v>24.6</v>
      </c>
      <c r="F355">
        <f>VLOOKUP($C355,'Step 1'!$A$3:$U$74,MATCH(Levels!$D355,'Step 1'!$A$2:$K$2,0)+10,FALSE)</f>
        <v>1.4</v>
      </c>
      <c r="G355">
        <f>VLOOKUP($C355,'Step 1'!$A$3:$AE$74,MATCH(Levels!$D355,'Step 1'!$A$2:$K$2,0)+20,FALSE)</f>
        <v>0</v>
      </c>
    </row>
    <row r="356" spans="1:7" x14ac:dyDescent="0.45">
      <c r="A356">
        <f t="shared" si="22"/>
        <v>40</v>
      </c>
      <c r="B356">
        <f t="shared" si="23"/>
        <v>2018</v>
      </c>
      <c r="C356" t="str">
        <f t="shared" si="20"/>
        <v>Malaysia</v>
      </c>
      <c r="D356">
        <f t="shared" si="21"/>
        <v>2018</v>
      </c>
      <c r="E356">
        <f>VLOOKUP($C356,'Step 1'!$A$3:$K$74,MATCH(Levels!$D356,'Step 1'!$A$2:$K$2,0),FALSE)</f>
        <v>26.7</v>
      </c>
      <c r="F356">
        <f>VLOOKUP($C356,'Step 1'!$A$3:$U$74,MATCH(Levels!$D356,'Step 1'!$A$2:$K$2,0)+10,FALSE)</f>
        <v>1.4</v>
      </c>
      <c r="G356">
        <f>VLOOKUP($C356,'Step 1'!$A$3:$AE$74,MATCH(Levels!$D356,'Step 1'!$A$2:$K$2,0)+20,FALSE)</f>
        <v>0</v>
      </c>
    </row>
    <row r="357" spans="1:7" x14ac:dyDescent="0.45">
      <c r="A357">
        <f t="shared" si="22"/>
        <v>40</v>
      </c>
      <c r="B357">
        <f t="shared" si="23"/>
        <v>2019</v>
      </c>
      <c r="C357" t="str">
        <f t="shared" si="20"/>
        <v>Malaysia</v>
      </c>
      <c r="D357">
        <f t="shared" si="21"/>
        <v>2019</v>
      </c>
      <c r="E357">
        <f>VLOOKUP($C357,'Step 1'!$A$3:$K$74,MATCH(Levels!$D357,'Step 1'!$A$2:$K$2,0),FALSE)</f>
        <v>26.1</v>
      </c>
      <c r="F357">
        <f>VLOOKUP($C357,'Step 1'!$A$3:$U$74,MATCH(Levels!$D357,'Step 1'!$A$2:$K$2,0)+10,FALSE)</f>
        <v>1.3</v>
      </c>
      <c r="G357">
        <f>VLOOKUP($C357,'Step 1'!$A$3:$AE$74,MATCH(Levels!$D357,'Step 1'!$A$2:$K$2,0)+20,FALSE)</f>
        <v>0</v>
      </c>
    </row>
    <row r="358" spans="1:7" x14ac:dyDescent="0.45">
      <c r="A358">
        <f t="shared" si="22"/>
        <v>40</v>
      </c>
      <c r="B358">
        <f t="shared" si="23"/>
        <v>2020</v>
      </c>
      <c r="C358" t="str">
        <f t="shared" si="20"/>
        <v>Malaysia</v>
      </c>
      <c r="D358">
        <f t="shared" si="21"/>
        <v>2020</v>
      </c>
      <c r="E358">
        <f>VLOOKUP($C358,'Step 1'!$A$3:$K$74,MATCH(Levels!$D358,'Step 1'!$A$2:$K$2,0),FALSE)</f>
        <v>27.3</v>
      </c>
      <c r="F358">
        <f>VLOOKUP($C358,'Step 1'!$A$3:$U$74,MATCH(Levels!$D358,'Step 1'!$A$2:$K$2,0)+10,FALSE)</f>
        <v>1.3</v>
      </c>
      <c r="G358">
        <f>VLOOKUP($C358,'Step 1'!$A$3:$AE$74,MATCH(Levels!$D358,'Step 1'!$A$2:$K$2,0)+20,FALSE)</f>
        <v>0</v>
      </c>
    </row>
    <row r="359" spans="1:7" x14ac:dyDescent="0.45">
      <c r="A359">
        <f t="shared" si="22"/>
        <v>40</v>
      </c>
      <c r="B359">
        <f t="shared" si="23"/>
        <v>2021</v>
      </c>
      <c r="C359" t="str">
        <f t="shared" si="20"/>
        <v>Malaysia</v>
      </c>
      <c r="D359">
        <f t="shared" si="21"/>
        <v>2021</v>
      </c>
      <c r="E359">
        <f>VLOOKUP($C359,'Step 1'!$A$3:$K$74,MATCH(Levels!$D359,'Step 1'!$A$2:$K$2,0),FALSE)</f>
        <v>27.9</v>
      </c>
      <c r="F359">
        <f>VLOOKUP($C359,'Step 1'!$A$3:$U$74,MATCH(Levels!$D359,'Step 1'!$A$2:$K$2,0)+10,FALSE)</f>
        <v>1.3</v>
      </c>
      <c r="G359">
        <f>VLOOKUP($C359,'Step 1'!$A$3:$AE$74,MATCH(Levels!$D359,'Step 1'!$A$2:$K$2,0)+20,FALSE)</f>
        <v>0</v>
      </c>
    </row>
    <row r="360" spans="1:7" x14ac:dyDescent="0.45">
      <c r="A360">
        <f t="shared" si="22"/>
        <v>40</v>
      </c>
      <c r="B360">
        <f t="shared" si="23"/>
        <v>2022</v>
      </c>
      <c r="C360" t="str">
        <f t="shared" si="20"/>
        <v>Malaysia</v>
      </c>
      <c r="D360">
        <f t="shared" si="21"/>
        <v>2022</v>
      </c>
      <c r="E360">
        <f>VLOOKUP($C360,'Step 1'!$A$3:$K$74,MATCH(Levels!$D360,'Step 1'!$A$2:$K$2,0),FALSE)</f>
        <v>27.1</v>
      </c>
      <c r="F360">
        <f>VLOOKUP($C360,'Step 1'!$A$3:$U$74,MATCH(Levels!$D360,'Step 1'!$A$2:$K$2,0)+10,FALSE)</f>
        <v>1.4</v>
      </c>
      <c r="G360">
        <f>VLOOKUP($C360,'Step 1'!$A$3:$AE$74,MATCH(Levels!$D360,'Step 1'!$A$2:$K$2,0)+20,FALSE)</f>
        <v>36.998217905505498</v>
      </c>
    </row>
    <row r="361" spans="1:7" x14ac:dyDescent="0.45">
      <c r="A361">
        <f t="shared" si="22"/>
        <v>40</v>
      </c>
      <c r="B361">
        <f t="shared" si="23"/>
        <v>2023</v>
      </c>
      <c r="C361" t="str">
        <f t="shared" si="20"/>
        <v>Malaysia</v>
      </c>
      <c r="D361">
        <f t="shared" si="21"/>
        <v>2023</v>
      </c>
      <c r="E361">
        <f>VLOOKUP($C361,'Step 1'!$A$3:$K$74,MATCH(Levels!$D361,'Step 1'!$A$2:$K$2,0),FALSE)</f>
        <v>22.9</v>
      </c>
      <c r="F361">
        <f>VLOOKUP($C361,'Step 1'!$A$3:$U$74,MATCH(Levels!$D361,'Step 1'!$A$2:$K$2,0)+10,FALSE)</f>
        <v>1.7</v>
      </c>
      <c r="G361">
        <f>VLOOKUP($C361,'Step 1'!$A$3:$AE$74,MATCH(Levels!$D361,'Step 1'!$A$2:$K$2,0)+20,FALSE)</f>
        <v>37.754680329364597</v>
      </c>
    </row>
    <row r="362" spans="1:7" x14ac:dyDescent="0.45">
      <c r="A362">
        <f t="shared" si="22"/>
        <v>41</v>
      </c>
      <c r="B362">
        <f t="shared" si="23"/>
        <v>2015</v>
      </c>
      <c r="C362" t="str">
        <f t="shared" si="20"/>
        <v>Malta</v>
      </c>
      <c r="D362">
        <f t="shared" si="21"/>
        <v>2015</v>
      </c>
      <c r="E362">
        <f>VLOOKUP($C362,'Step 1'!$A$3:$K$74,MATCH(Levels!$D362,'Step 1'!$A$2:$K$2,0),FALSE)</f>
        <v>20.7</v>
      </c>
      <c r="F362">
        <f>VLOOKUP($C362,'Step 1'!$A$3:$U$74,MATCH(Levels!$D362,'Step 1'!$A$2:$K$2,0)+10,FALSE)</f>
        <v>1.7</v>
      </c>
      <c r="G362">
        <f>VLOOKUP($C362,'Step 1'!$A$3:$AE$74,MATCH(Levels!$D362,'Step 1'!$A$2:$K$2,0)+20,FALSE)</f>
        <v>32.085345036291599</v>
      </c>
    </row>
    <row r="363" spans="1:7" x14ac:dyDescent="0.45">
      <c r="A363">
        <f t="shared" si="22"/>
        <v>41</v>
      </c>
      <c r="B363">
        <f t="shared" si="23"/>
        <v>2016</v>
      </c>
      <c r="C363" t="str">
        <f t="shared" si="20"/>
        <v>Malta</v>
      </c>
      <c r="D363">
        <f t="shared" si="21"/>
        <v>2016</v>
      </c>
      <c r="E363">
        <f>VLOOKUP($C363,'Step 1'!$A$3:$K$74,MATCH(Levels!$D363,'Step 1'!$A$2:$K$2,0),FALSE)</f>
        <v>18.899999999999999</v>
      </c>
      <c r="F363">
        <f>VLOOKUP($C363,'Step 1'!$A$3:$U$74,MATCH(Levels!$D363,'Step 1'!$A$2:$K$2,0)+10,FALSE)</f>
        <v>1.7</v>
      </c>
      <c r="G363">
        <f>VLOOKUP($C363,'Step 1'!$A$3:$AE$74,MATCH(Levels!$D363,'Step 1'!$A$2:$K$2,0)+20,FALSE)</f>
        <v>30.511059990131901</v>
      </c>
    </row>
    <row r="364" spans="1:7" x14ac:dyDescent="0.45">
      <c r="A364">
        <f t="shared" si="22"/>
        <v>41</v>
      </c>
      <c r="B364">
        <f t="shared" si="23"/>
        <v>2017</v>
      </c>
      <c r="C364" t="str">
        <f t="shared" si="20"/>
        <v>Malta</v>
      </c>
      <c r="D364">
        <f t="shared" si="21"/>
        <v>2017</v>
      </c>
      <c r="E364">
        <f>VLOOKUP($C364,'Step 1'!$A$3:$K$74,MATCH(Levels!$D364,'Step 1'!$A$2:$K$2,0),FALSE)</f>
        <v>17</v>
      </c>
      <c r="F364">
        <f>VLOOKUP($C364,'Step 1'!$A$3:$U$74,MATCH(Levels!$D364,'Step 1'!$A$2:$K$2,0)+10,FALSE)</f>
        <v>1.6</v>
      </c>
      <c r="G364">
        <f>VLOOKUP($C364,'Step 1'!$A$3:$AE$74,MATCH(Levels!$D364,'Step 1'!$A$2:$K$2,0)+20,FALSE)</f>
        <v>28.735425497349901</v>
      </c>
    </row>
    <row r="365" spans="1:7" x14ac:dyDescent="0.45">
      <c r="A365">
        <f t="shared" si="22"/>
        <v>41</v>
      </c>
      <c r="B365">
        <f t="shared" si="23"/>
        <v>2018</v>
      </c>
      <c r="C365" t="str">
        <f t="shared" si="20"/>
        <v>Malta</v>
      </c>
      <c r="D365">
        <f t="shared" si="21"/>
        <v>2018</v>
      </c>
      <c r="E365">
        <f>VLOOKUP($C365,'Step 1'!$A$3:$K$74,MATCH(Levels!$D365,'Step 1'!$A$2:$K$2,0),FALSE)</f>
        <v>17.2</v>
      </c>
      <c r="F365">
        <f>VLOOKUP($C365,'Step 1'!$A$3:$U$74,MATCH(Levels!$D365,'Step 1'!$A$2:$K$2,0)+10,FALSE)</f>
        <v>1.5</v>
      </c>
      <c r="G365">
        <f>VLOOKUP($C365,'Step 1'!$A$3:$AE$74,MATCH(Levels!$D365,'Step 1'!$A$2:$K$2,0)+20,FALSE)</f>
        <v>30.103880509489201</v>
      </c>
    </row>
    <row r="366" spans="1:7" x14ac:dyDescent="0.45">
      <c r="A366">
        <f t="shared" si="22"/>
        <v>41</v>
      </c>
      <c r="B366">
        <f t="shared" si="23"/>
        <v>2019</v>
      </c>
      <c r="C366" t="str">
        <f t="shared" si="20"/>
        <v>Malta</v>
      </c>
      <c r="D366">
        <f t="shared" si="21"/>
        <v>2019</v>
      </c>
      <c r="E366">
        <f>VLOOKUP($C366,'Step 1'!$A$3:$K$74,MATCH(Levels!$D366,'Step 1'!$A$2:$K$2,0),FALSE)</f>
        <v>17.3</v>
      </c>
      <c r="F366">
        <f>VLOOKUP($C366,'Step 1'!$A$3:$U$74,MATCH(Levels!$D366,'Step 1'!$A$2:$K$2,0)+10,FALSE)</f>
        <v>1.3</v>
      </c>
      <c r="G366">
        <f>VLOOKUP($C366,'Step 1'!$A$3:$AE$74,MATCH(Levels!$D366,'Step 1'!$A$2:$K$2,0)+20,FALSE)</f>
        <v>30.242061957733</v>
      </c>
    </row>
    <row r="367" spans="1:7" x14ac:dyDescent="0.45">
      <c r="A367">
        <f t="shared" si="22"/>
        <v>41</v>
      </c>
      <c r="B367">
        <f t="shared" si="23"/>
        <v>2020</v>
      </c>
      <c r="C367" t="str">
        <f t="shared" si="20"/>
        <v>Malta</v>
      </c>
      <c r="D367">
        <f t="shared" si="21"/>
        <v>2020</v>
      </c>
      <c r="E367">
        <f>VLOOKUP($C367,'Step 1'!$A$3:$K$74,MATCH(Levels!$D367,'Step 1'!$A$2:$K$2,0),FALSE)</f>
        <v>17.600000000000001</v>
      </c>
      <c r="F367">
        <f>VLOOKUP($C367,'Step 1'!$A$3:$U$74,MATCH(Levels!$D367,'Step 1'!$A$2:$K$2,0)+10,FALSE)</f>
        <v>1.1000000000000001</v>
      </c>
      <c r="G367">
        <f>VLOOKUP($C367,'Step 1'!$A$3:$AE$74,MATCH(Levels!$D367,'Step 1'!$A$2:$K$2,0)+20,FALSE)</f>
        <v>32.731379176930702</v>
      </c>
    </row>
    <row r="368" spans="1:7" x14ac:dyDescent="0.45">
      <c r="A368">
        <f t="shared" si="22"/>
        <v>41</v>
      </c>
      <c r="B368">
        <f t="shared" si="23"/>
        <v>2021</v>
      </c>
      <c r="C368" t="str">
        <f t="shared" si="20"/>
        <v>Malta</v>
      </c>
      <c r="D368">
        <f t="shared" si="21"/>
        <v>2021</v>
      </c>
      <c r="E368">
        <f>VLOOKUP($C368,'Step 1'!$A$3:$K$74,MATCH(Levels!$D368,'Step 1'!$A$2:$K$2,0),FALSE)</f>
        <v>18.399999999999999</v>
      </c>
      <c r="F368">
        <f>VLOOKUP($C368,'Step 1'!$A$3:$U$74,MATCH(Levels!$D368,'Step 1'!$A$2:$K$2,0)+10,FALSE)</f>
        <v>1.1000000000000001</v>
      </c>
      <c r="G368">
        <f>VLOOKUP($C368,'Step 1'!$A$3:$AE$74,MATCH(Levels!$D368,'Step 1'!$A$2:$K$2,0)+20,FALSE)</f>
        <v>46.196627931406397</v>
      </c>
    </row>
    <row r="369" spans="1:7" x14ac:dyDescent="0.45">
      <c r="A369">
        <f t="shared" si="22"/>
        <v>41</v>
      </c>
      <c r="B369">
        <f t="shared" si="23"/>
        <v>2022</v>
      </c>
      <c r="C369" t="str">
        <f t="shared" si="20"/>
        <v>Malta</v>
      </c>
      <c r="D369">
        <f t="shared" si="21"/>
        <v>2022</v>
      </c>
      <c r="E369">
        <f>VLOOKUP($C369,'Step 1'!$A$3:$K$74,MATCH(Levels!$D369,'Step 1'!$A$2:$K$2,0),FALSE)</f>
        <v>19.899999999999999</v>
      </c>
      <c r="F369">
        <f>VLOOKUP($C369,'Step 1'!$A$3:$U$74,MATCH(Levels!$D369,'Step 1'!$A$2:$K$2,0)+10,FALSE)</f>
        <v>1</v>
      </c>
      <c r="G369">
        <f>VLOOKUP($C369,'Step 1'!$A$3:$AE$74,MATCH(Levels!$D369,'Step 1'!$A$2:$K$2,0)+20,FALSE)</f>
        <v>48.1432419489186</v>
      </c>
    </row>
    <row r="370" spans="1:7" x14ac:dyDescent="0.45">
      <c r="A370">
        <f t="shared" si="22"/>
        <v>41</v>
      </c>
      <c r="B370">
        <f t="shared" si="23"/>
        <v>2023</v>
      </c>
      <c r="C370" t="str">
        <f t="shared" si="20"/>
        <v>Malta</v>
      </c>
      <c r="D370">
        <f t="shared" si="21"/>
        <v>2023</v>
      </c>
      <c r="E370">
        <f>VLOOKUP($C370,'Step 1'!$A$3:$K$74,MATCH(Levels!$D370,'Step 1'!$A$2:$K$2,0),FALSE)</f>
        <v>18.8</v>
      </c>
      <c r="F370">
        <f>VLOOKUP($C370,'Step 1'!$A$3:$U$74,MATCH(Levels!$D370,'Step 1'!$A$2:$K$2,0)+10,FALSE)</f>
        <v>1.1000000000000001</v>
      </c>
      <c r="G370">
        <f>VLOOKUP($C370,'Step 1'!$A$3:$AE$74,MATCH(Levels!$D370,'Step 1'!$A$2:$K$2,0)+20,FALSE)</f>
        <v>49.6515254045825</v>
      </c>
    </row>
    <row r="371" spans="1:7" x14ac:dyDescent="0.45">
      <c r="A371">
        <f t="shared" si="22"/>
        <v>42</v>
      </c>
      <c r="B371">
        <f t="shared" si="23"/>
        <v>2015</v>
      </c>
      <c r="C371" t="str">
        <f t="shared" si="20"/>
        <v>Mauritius</v>
      </c>
      <c r="D371">
        <f t="shared" si="21"/>
        <v>2015</v>
      </c>
      <c r="E371">
        <f>VLOOKUP($C371,'Step 1'!$A$3:$K$74,MATCH(Levels!$D371,'Step 1'!$A$2:$K$2,0),FALSE)</f>
        <v>48.6</v>
      </c>
      <c r="F371">
        <f>VLOOKUP($C371,'Step 1'!$A$3:$U$74,MATCH(Levels!$D371,'Step 1'!$A$2:$K$2,0)+10,FALSE)</f>
        <v>0.4</v>
      </c>
      <c r="G371">
        <f>VLOOKUP($C371,'Step 1'!$A$3:$AE$74,MATCH(Levels!$D371,'Step 1'!$A$2:$K$2,0)+20,FALSE)</f>
        <v>9.0933157684251409</v>
      </c>
    </row>
    <row r="372" spans="1:7" x14ac:dyDescent="0.45">
      <c r="A372">
        <f t="shared" si="22"/>
        <v>42</v>
      </c>
      <c r="B372">
        <f t="shared" si="23"/>
        <v>2016</v>
      </c>
      <c r="C372" t="str">
        <f t="shared" si="20"/>
        <v>Mauritius</v>
      </c>
      <c r="D372">
        <f t="shared" si="21"/>
        <v>2016</v>
      </c>
      <c r="E372" t="e">
        <f>VLOOKUP($C372,'Step 1'!$A$3:$K$74,MATCH(Levels!$D372,'Step 1'!$A$2:$K$2,0),FALSE)</f>
        <v>#N/A</v>
      </c>
      <c r="F372" t="e">
        <f>VLOOKUP($C372,'Step 1'!$A$3:$U$74,MATCH(Levels!$D372,'Step 1'!$A$2:$K$2,0)+10,FALSE)</f>
        <v>#N/A</v>
      </c>
      <c r="G372">
        <f>VLOOKUP($C372,'Step 1'!$A$3:$AE$74,MATCH(Levels!$D372,'Step 1'!$A$2:$K$2,0)+20,FALSE)</f>
        <v>9.3844928647020396</v>
      </c>
    </row>
    <row r="373" spans="1:7" x14ac:dyDescent="0.45">
      <c r="A373">
        <f t="shared" si="22"/>
        <v>42</v>
      </c>
      <c r="B373">
        <f t="shared" si="23"/>
        <v>2017</v>
      </c>
      <c r="C373" t="str">
        <f t="shared" si="20"/>
        <v>Mauritius</v>
      </c>
      <c r="D373">
        <f t="shared" si="21"/>
        <v>2017</v>
      </c>
      <c r="E373" t="e">
        <f>VLOOKUP($C373,'Step 1'!$A$3:$K$74,MATCH(Levels!$D373,'Step 1'!$A$2:$K$2,0),FALSE)</f>
        <v>#N/A</v>
      </c>
      <c r="F373" t="e">
        <f>VLOOKUP($C373,'Step 1'!$A$3:$U$74,MATCH(Levels!$D373,'Step 1'!$A$2:$K$2,0)+10,FALSE)</f>
        <v>#N/A</v>
      </c>
      <c r="G373">
        <f>VLOOKUP($C373,'Step 1'!$A$3:$AE$74,MATCH(Levels!$D373,'Step 1'!$A$2:$K$2,0)+20,FALSE)</f>
        <v>10.182630282266899</v>
      </c>
    </row>
    <row r="374" spans="1:7" x14ac:dyDescent="0.45">
      <c r="A374">
        <f t="shared" si="22"/>
        <v>42</v>
      </c>
      <c r="B374">
        <f t="shared" si="23"/>
        <v>2018</v>
      </c>
      <c r="C374" t="str">
        <f t="shared" si="20"/>
        <v>Mauritius</v>
      </c>
      <c r="D374">
        <f t="shared" si="21"/>
        <v>2018</v>
      </c>
      <c r="E374" t="e">
        <f>VLOOKUP($C374,'Step 1'!$A$3:$K$74,MATCH(Levels!$D374,'Step 1'!$A$2:$K$2,0),FALSE)</f>
        <v>#N/A</v>
      </c>
      <c r="F374" t="e">
        <f>VLOOKUP($C374,'Step 1'!$A$3:$U$74,MATCH(Levels!$D374,'Step 1'!$A$2:$K$2,0)+10,FALSE)</f>
        <v>#N/A</v>
      </c>
      <c r="G374">
        <f>VLOOKUP($C374,'Step 1'!$A$3:$AE$74,MATCH(Levels!$D374,'Step 1'!$A$2:$K$2,0)+20,FALSE)</f>
        <v>10.4815159552547</v>
      </c>
    </row>
    <row r="375" spans="1:7" x14ac:dyDescent="0.45">
      <c r="A375">
        <f t="shared" si="22"/>
        <v>42</v>
      </c>
      <c r="B375">
        <f t="shared" si="23"/>
        <v>2019</v>
      </c>
      <c r="C375" t="str">
        <f t="shared" si="20"/>
        <v>Mauritius</v>
      </c>
      <c r="D375">
        <f t="shared" si="21"/>
        <v>2019</v>
      </c>
      <c r="E375" t="e">
        <f>VLOOKUP($C375,'Step 1'!$A$3:$K$74,MATCH(Levels!$D375,'Step 1'!$A$2:$K$2,0),FALSE)</f>
        <v>#N/A</v>
      </c>
      <c r="F375" t="e">
        <f>VLOOKUP($C375,'Step 1'!$A$3:$U$74,MATCH(Levels!$D375,'Step 1'!$A$2:$K$2,0)+10,FALSE)</f>
        <v>#N/A</v>
      </c>
      <c r="G375">
        <f>VLOOKUP($C375,'Step 1'!$A$3:$AE$74,MATCH(Levels!$D375,'Step 1'!$A$2:$K$2,0)+20,FALSE)</f>
        <v>10.7874031372291</v>
      </c>
    </row>
    <row r="376" spans="1:7" x14ac:dyDescent="0.45">
      <c r="A376">
        <f t="shared" si="22"/>
        <v>42</v>
      </c>
      <c r="B376">
        <f t="shared" si="23"/>
        <v>2020</v>
      </c>
      <c r="C376" t="str">
        <f t="shared" si="20"/>
        <v>Mauritius</v>
      </c>
      <c r="D376">
        <f t="shared" si="21"/>
        <v>2020</v>
      </c>
      <c r="E376" t="e">
        <f>VLOOKUP($C376,'Step 1'!$A$3:$K$74,MATCH(Levels!$D376,'Step 1'!$A$2:$K$2,0),FALSE)</f>
        <v>#N/A</v>
      </c>
      <c r="F376" t="e">
        <f>VLOOKUP($C376,'Step 1'!$A$3:$U$74,MATCH(Levels!$D376,'Step 1'!$A$2:$K$2,0)+10,FALSE)</f>
        <v>#N/A</v>
      </c>
      <c r="G376">
        <f>VLOOKUP($C376,'Step 1'!$A$3:$AE$74,MATCH(Levels!$D376,'Step 1'!$A$2:$K$2,0)+20,FALSE)</f>
        <v>11.4794116921541</v>
      </c>
    </row>
    <row r="377" spans="1:7" x14ac:dyDescent="0.45">
      <c r="A377">
        <f t="shared" si="22"/>
        <v>42</v>
      </c>
      <c r="B377">
        <f t="shared" si="23"/>
        <v>2021</v>
      </c>
      <c r="C377" t="str">
        <f t="shared" si="20"/>
        <v>Mauritius</v>
      </c>
      <c r="D377">
        <f t="shared" si="21"/>
        <v>2021</v>
      </c>
      <c r="E377" t="e">
        <f>VLOOKUP($C377,'Step 1'!$A$3:$K$74,MATCH(Levels!$D377,'Step 1'!$A$2:$K$2,0),FALSE)</f>
        <v>#N/A</v>
      </c>
      <c r="F377" t="e">
        <f>VLOOKUP($C377,'Step 1'!$A$3:$U$74,MATCH(Levels!$D377,'Step 1'!$A$2:$K$2,0)+10,FALSE)</f>
        <v>#N/A</v>
      </c>
      <c r="G377">
        <f>VLOOKUP($C377,'Step 1'!$A$3:$AE$74,MATCH(Levels!$D377,'Step 1'!$A$2:$K$2,0)+20,FALSE)</f>
        <v>11.648408937139299</v>
      </c>
    </row>
    <row r="378" spans="1:7" x14ac:dyDescent="0.45">
      <c r="A378">
        <f t="shared" si="22"/>
        <v>42</v>
      </c>
      <c r="B378">
        <f t="shared" si="23"/>
        <v>2022</v>
      </c>
      <c r="C378" t="str">
        <f t="shared" si="20"/>
        <v>Mauritius</v>
      </c>
      <c r="D378">
        <f t="shared" si="21"/>
        <v>2022</v>
      </c>
      <c r="E378">
        <f>VLOOKUP($C378,'Step 1'!$A$3:$K$74,MATCH(Levels!$D378,'Step 1'!$A$2:$K$2,0),FALSE)</f>
        <v>13.9</v>
      </c>
      <c r="F378">
        <f>VLOOKUP($C378,'Step 1'!$A$3:$U$74,MATCH(Levels!$D378,'Step 1'!$A$2:$K$2,0)+10,FALSE)</f>
        <v>1.1000000000000001</v>
      </c>
      <c r="G378">
        <f>VLOOKUP($C378,'Step 1'!$A$3:$AE$74,MATCH(Levels!$D378,'Step 1'!$A$2:$K$2,0)+20,FALSE)</f>
        <v>11.934831591615</v>
      </c>
    </row>
    <row r="379" spans="1:7" x14ac:dyDescent="0.45">
      <c r="A379">
        <f t="shared" si="22"/>
        <v>42</v>
      </c>
      <c r="B379">
        <f t="shared" si="23"/>
        <v>2023</v>
      </c>
      <c r="C379" t="str">
        <f t="shared" si="20"/>
        <v>Mauritius</v>
      </c>
      <c r="D379">
        <f t="shared" si="21"/>
        <v>2023</v>
      </c>
      <c r="E379" t="e">
        <f>VLOOKUP($C379,'Step 1'!$A$3:$K$74,MATCH(Levels!$D379,'Step 1'!$A$2:$K$2,0),FALSE)</f>
        <v>#N/A</v>
      </c>
      <c r="F379" t="e">
        <f>VLOOKUP($C379,'Step 1'!$A$3:$U$74,MATCH(Levels!$D379,'Step 1'!$A$2:$K$2,0)+10,FALSE)</f>
        <v>#N/A</v>
      </c>
      <c r="G379">
        <f>VLOOKUP($C379,'Step 1'!$A$3:$AE$74,MATCH(Levels!$D379,'Step 1'!$A$2:$K$2,0)+20,FALSE)</f>
        <v>12.9786705027492</v>
      </c>
    </row>
    <row r="380" spans="1:7" x14ac:dyDescent="0.45">
      <c r="A380">
        <f t="shared" si="22"/>
        <v>43</v>
      </c>
      <c r="B380">
        <f t="shared" si="23"/>
        <v>2015</v>
      </c>
      <c r="C380" t="str">
        <f t="shared" si="20"/>
        <v>Mexico</v>
      </c>
      <c r="D380">
        <f t="shared" si="21"/>
        <v>2015</v>
      </c>
      <c r="E380">
        <f>VLOOKUP($C380,'Step 1'!$A$3:$K$74,MATCH(Levels!$D380,'Step 1'!$A$2:$K$2,0),FALSE)</f>
        <v>14.5</v>
      </c>
      <c r="F380">
        <f>VLOOKUP($C380,'Step 1'!$A$3:$U$74,MATCH(Levels!$D380,'Step 1'!$A$2:$K$2,0)+10,FALSE)</f>
        <v>1.4</v>
      </c>
      <c r="G380">
        <f>VLOOKUP($C380,'Step 1'!$A$3:$AE$74,MATCH(Levels!$D380,'Step 1'!$A$2:$K$2,0)+20,FALSE)</f>
        <v>16.216716573795299</v>
      </c>
    </row>
    <row r="381" spans="1:7" x14ac:dyDescent="0.45">
      <c r="A381">
        <f t="shared" si="22"/>
        <v>43</v>
      </c>
      <c r="B381">
        <f t="shared" si="23"/>
        <v>2016</v>
      </c>
      <c r="C381" t="str">
        <f t="shared" si="20"/>
        <v>Mexico</v>
      </c>
      <c r="D381">
        <f t="shared" si="21"/>
        <v>2016</v>
      </c>
      <c r="E381">
        <f>VLOOKUP($C381,'Step 1'!$A$3:$K$74,MATCH(Levels!$D381,'Step 1'!$A$2:$K$2,0),FALSE)</f>
        <v>13.6</v>
      </c>
      <c r="F381">
        <f>VLOOKUP($C381,'Step 1'!$A$3:$U$74,MATCH(Levels!$D381,'Step 1'!$A$2:$K$2,0)+10,FALSE)</f>
        <v>1.3</v>
      </c>
      <c r="G381">
        <f>VLOOKUP($C381,'Step 1'!$A$3:$AE$74,MATCH(Levels!$D381,'Step 1'!$A$2:$K$2,0)+20,FALSE)</f>
        <v>15.8466100783396</v>
      </c>
    </row>
    <row r="382" spans="1:7" x14ac:dyDescent="0.45">
      <c r="A382">
        <f t="shared" si="22"/>
        <v>43</v>
      </c>
      <c r="B382">
        <f t="shared" si="23"/>
        <v>2017</v>
      </c>
      <c r="C382" t="str">
        <f t="shared" si="20"/>
        <v>Mexico</v>
      </c>
      <c r="D382">
        <f t="shared" si="21"/>
        <v>2017</v>
      </c>
      <c r="E382">
        <f>VLOOKUP($C382,'Step 1'!$A$3:$K$74,MATCH(Levels!$D382,'Step 1'!$A$2:$K$2,0),FALSE)</f>
        <v>14.6</v>
      </c>
      <c r="F382">
        <f>VLOOKUP($C382,'Step 1'!$A$3:$U$74,MATCH(Levels!$D382,'Step 1'!$A$2:$K$2,0)+10,FALSE)</f>
        <v>1.2</v>
      </c>
      <c r="G382">
        <f>VLOOKUP($C382,'Step 1'!$A$3:$AE$74,MATCH(Levels!$D382,'Step 1'!$A$2:$K$2,0)+20,FALSE)</f>
        <v>15.7121888088347</v>
      </c>
    </row>
    <row r="383" spans="1:7" x14ac:dyDescent="0.45">
      <c r="A383">
        <f t="shared" si="22"/>
        <v>43</v>
      </c>
      <c r="B383">
        <f t="shared" si="23"/>
        <v>2018</v>
      </c>
      <c r="C383" t="str">
        <f t="shared" si="20"/>
        <v>Mexico</v>
      </c>
      <c r="D383">
        <f t="shared" si="21"/>
        <v>2018</v>
      </c>
      <c r="E383">
        <f>VLOOKUP($C383,'Step 1'!$A$3:$K$74,MATCH(Levels!$D383,'Step 1'!$A$2:$K$2,0),FALSE)</f>
        <v>15.4</v>
      </c>
      <c r="F383">
        <f>VLOOKUP($C383,'Step 1'!$A$3:$U$74,MATCH(Levels!$D383,'Step 1'!$A$2:$K$2,0)+10,FALSE)</f>
        <v>1</v>
      </c>
      <c r="G383">
        <f>VLOOKUP($C383,'Step 1'!$A$3:$AE$74,MATCH(Levels!$D383,'Step 1'!$A$2:$K$2,0)+20,FALSE)</f>
        <v>15.8068136490773</v>
      </c>
    </row>
    <row r="384" spans="1:7" x14ac:dyDescent="0.45">
      <c r="A384">
        <f t="shared" si="22"/>
        <v>43</v>
      </c>
      <c r="B384">
        <f t="shared" si="23"/>
        <v>2019</v>
      </c>
      <c r="C384" t="str">
        <f t="shared" si="20"/>
        <v>Mexico</v>
      </c>
      <c r="D384">
        <f t="shared" si="21"/>
        <v>2019</v>
      </c>
      <c r="E384">
        <f>VLOOKUP($C384,'Step 1'!$A$3:$K$74,MATCH(Levels!$D384,'Step 1'!$A$2:$K$2,0),FALSE)</f>
        <v>17.600000000000001</v>
      </c>
      <c r="F384">
        <f>VLOOKUP($C384,'Step 1'!$A$3:$U$74,MATCH(Levels!$D384,'Step 1'!$A$2:$K$2,0)+10,FALSE)</f>
        <v>0.8</v>
      </c>
      <c r="G384">
        <f>VLOOKUP($C384,'Step 1'!$A$3:$AE$74,MATCH(Levels!$D384,'Step 1'!$A$2:$K$2,0)+20,FALSE)</f>
        <v>16.834450557680999</v>
      </c>
    </row>
    <row r="385" spans="1:7" x14ac:dyDescent="0.45">
      <c r="A385">
        <f t="shared" si="22"/>
        <v>43</v>
      </c>
      <c r="B385">
        <f t="shared" si="23"/>
        <v>2020</v>
      </c>
      <c r="C385" t="str">
        <f t="shared" si="20"/>
        <v>Mexico</v>
      </c>
      <c r="D385">
        <f t="shared" si="21"/>
        <v>2020</v>
      </c>
      <c r="E385">
        <f>VLOOKUP($C385,'Step 1'!$A$3:$K$74,MATCH(Levels!$D385,'Step 1'!$A$2:$K$2,0),FALSE)</f>
        <v>17</v>
      </c>
      <c r="F385">
        <f>VLOOKUP($C385,'Step 1'!$A$3:$U$74,MATCH(Levels!$D385,'Step 1'!$A$2:$K$2,0)+10,FALSE)</f>
        <v>0.8</v>
      </c>
      <c r="G385">
        <f>VLOOKUP($C385,'Step 1'!$A$3:$AE$74,MATCH(Levels!$D385,'Step 1'!$A$2:$K$2,0)+20,FALSE)</f>
        <v>18.762125698250301</v>
      </c>
    </row>
    <row r="386" spans="1:7" x14ac:dyDescent="0.45">
      <c r="A386">
        <f t="shared" si="22"/>
        <v>43</v>
      </c>
      <c r="B386">
        <f t="shared" si="23"/>
        <v>2021</v>
      </c>
      <c r="C386" t="str">
        <f t="shared" si="20"/>
        <v>Mexico</v>
      </c>
      <c r="D386">
        <f t="shared" si="21"/>
        <v>2021</v>
      </c>
      <c r="E386">
        <f>VLOOKUP($C386,'Step 1'!$A$3:$K$74,MATCH(Levels!$D386,'Step 1'!$A$2:$K$2,0),FALSE)</f>
        <v>15.7</v>
      </c>
      <c r="F386">
        <f>VLOOKUP($C386,'Step 1'!$A$3:$U$74,MATCH(Levels!$D386,'Step 1'!$A$2:$K$2,0)+10,FALSE)</f>
        <v>0.8</v>
      </c>
      <c r="G386">
        <f>VLOOKUP($C386,'Step 1'!$A$3:$AE$74,MATCH(Levels!$D386,'Step 1'!$A$2:$K$2,0)+20,FALSE)</f>
        <v>19.729748641790898</v>
      </c>
    </row>
    <row r="387" spans="1:7" x14ac:dyDescent="0.45">
      <c r="A387">
        <f t="shared" si="22"/>
        <v>43</v>
      </c>
      <c r="B387">
        <f t="shared" si="23"/>
        <v>2022</v>
      </c>
      <c r="C387" t="str">
        <f t="shared" ref="C387:C450" si="24">VLOOKUP(A387,$M$4:$N$75,2,FALSE)</f>
        <v>Mexico</v>
      </c>
      <c r="D387">
        <f t="shared" ref="D387:D450" si="25">B387</f>
        <v>2022</v>
      </c>
      <c r="E387">
        <f>VLOOKUP($C387,'Step 1'!$A$3:$K$74,MATCH(Levels!$D387,'Step 1'!$A$2:$K$2,0),FALSE)</f>
        <v>13</v>
      </c>
      <c r="F387">
        <f>VLOOKUP($C387,'Step 1'!$A$3:$U$74,MATCH(Levels!$D387,'Step 1'!$A$2:$K$2,0)+10,FALSE)</f>
        <v>0.9</v>
      </c>
      <c r="G387">
        <f>VLOOKUP($C387,'Step 1'!$A$3:$AE$74,MATCH(Levels!$D387,'Step 1'!$A$2:$K$2,0)+20,FALSE)</f>
        <v>19.5272308170081</v>
      </c>
    </row>
    <row r="388" spans="1:7" x14ac:dyDescent="0.45">
      <c r="A388">
        <f t="shared" si="22"/>
        <v>43</v>
      </c>
      <c r="B388">
        <f t="shared" si="23"/>
        <v>2023</v>
      </c>
      <c r="C388" t="str">
        <f t="shared" si="24"/>
        <v>Mexico</v>
      </c>
      <c r="D388">
        <f t="shared" si="25"/>
        <v>2023</v>
      </c>
      <c r="E388">
        <f>VLOOKUP($C388,'Step 1'!$A$3:$K$74,MATCH(Levels!$D388,'Step 1'!$A$2:$K$2,0),FALSE)</f>
        <v>12.7</v>
      </c>
      <c r="F388">
        <f>VLOOKUP($C388,'Step 1'!$A$3:$U$74,MATCH(Levels!$D388,'Step 1'!$A$2:$K$2,0)+10,FALSE)</f>
        <v>1</v>
      </c>
      <c r="G388">
        <f>VLOOKUP($C388,'Step 1'!$A$3:$AE$74,MATCH(Levels!$D388,'Step 1'!$A$2:$K$2,0)+20,FALSE)</f>
        <v>19.599065158463102</v>
      </c>
    </row>
    <row r="389" spans="1:7" x14ac:dyDescent="0.45">
      <c r="A389">
        <f t="shared" si="22"/>
        <v>44</v>
      </c>
      <c r="B389">
        <f t="shared" si="23"/>
        <v>2015</v>
      </c>
      <c r="C389" t="str">
        <f t="shared" si="24"/>
        <v>Montenegro</v>
      </c>
      <c r="D389">
        <f t="shared" si="25"/>
        <v>2015</v>
      </c>
      <c r="E389">
        <f>VLOOKUP($C389,'Step 1'!$A$3:$K$74,MATCH(Levels!$D389,'Step 1'!$A$2:$K$2,0),FALSE)</f>
        <v>31.1</v>
      </c>
      <c r="F389">
        <f>VLOOKUP($C389,'Step 1'!$A$3:$U$74,MATCH(Levels!$D389,'Step 1'!$A$2:$K$2,0)+10,FALSE)</f>
        <v>0.6</v>
      </c>
      <c r="G389">
        <f>VLOOKUP($C389,'Step 1'!$A$3:$AE$74,MATCH(Levels!$D389,'Step 1'!$A$2:$K$2,0)+20,FALSE)</f>
        <v>13.8199252212323</v>
      </c>
    </row>
    <row r="390" spans="1:7" x14ac:dyDescent="0.45">
      <c r="A390">
        <f t="shared" si="22"/>
        <v>44</v>
      </c>
      <c r="B390">
        <f t="shared" si="23"/>
        <v>2016</v>
      </c>
      <c r="C390" t="str">
        <f t="shared" si="24"/>
        <v>Montenegro</v>
      </c>
      <c r="D390">
        <f t="shared" si="25"/>
        <v>2016</v>
      </c>
      <c r="E390">
        <f>VLOOKUP($C390,'Step 1'!$A$3:$K$74,MATCH(Levels!$D390,'Step 1'!$A$2:$K$2,0),FALSE)</f>
        <v>26.5</v>
      </c>
      <c r="F390">
        <f>VLOOKUP($C390,'Step 1'!$A$3:$U$74,MATCH(Levels!$D390,'Step 1'!$A$2:$K$2,0)+10,FALSE)</f>
        <v>0.5</v>
      </c>
      <c r="G390">
        <f>VLOOKUP($C390,'Step 1'!$A$3:$AE$74,MATCH(Levels!$D390,'Step 1'!$A$2:$K$2,0)+20,FALSE)</f>
        <v>14.413914981254599</v>
      </c>
    </row>
    <row r="391" spans="1:7" x14ac:dyDescent="0.45">
      <c r="A391">
        <f t="shared" si="22"/>
        <v>44</v>
      </c>
      <c r="B391">
        <f t="shared" si="23"/>
        <v>2017</v>
      </c>
      <c r="C391" t="str">
        <f t="shared" si="24"/>
        <v>Montenegro</v>
      </c>
      <c r="D391">
        <f t="shared" si="25"/>
        <v>2017</v>
      </c>
      <c r="E391">
        <f>VLOOKUP($C391,'Step 1'!$A$3:$K$74,MATCH(Levels!$D391,'Step 1'!$A$2:$K$2,0),FALSE)</f>
        <v>28.4</v>
      </c>
      <c r="F391">
        <f>VLOOKUP($C391,'Step 1'!$A$3:$U$74,MATCH(Levels!$D391,'Step 1'!$A$2:$K$2,0)+10,FALSE)</f>
        <v>0.6</v>
      </c>
      <c r="G391">
        <f>VLOOKUP($C391,'Step 1'!$A$3:$AE$74,MATCH(Levels!$D391,'Step 1'!$A$2:$K$2,0)+20,FALSE)</f>
        <v>13.631383351061199</v>
      </c>
    </row>
    <row r="392" spans="1:7" x14ac:dyDescent="0.45">
      <c r="A392">
        <f t="shared" si="22"/>
        <v>44</v>
      </c>
      <c r="B392">
        <f t="shared" si="23"/>
        <v>2018</v>
      </c>
      <c r="C392" t="str">
        <f t="shared" si="24"/>
        <v>Montenegro</v>
      </c>
      <c r="D392">
        <f t="shared" si="25"/>
        <v>2018</v>
      </c>
      <c r="E392">
        <f>VLOOKUP($C392,'Step 1'!$A$3:$K$74,MATCH(Levels!$D392,'Step 1'!$A$2:$K$2,0),FALSE)</f>
        <v>29.1</v>
      </c>
      <c r="F392">
        <f>VLOOKUP($C392,'Step 1'!$A$3:$U$74,MATCH(Levels!$D392,'Step 1'!$A$2:$K$2,0)+10,FALSE)</f>
        <v>0.7</v>
      </c>
      <c r="G392">
        <f>VLOOKUP($C392,'Step 1'!$A$3:$AE$74,MATCH(Levels!$D392,'Step 1'!$A$2:$K$2,0)+20,FALSE)</f>
        <v>13.4504455695257</v>
      </c>
    </row>
    <row r="393" spans="1:7" x14ac:dyDescent="0.45">
      <c r="A393">
        <f t="shared" si="22"/>
        <v>44</v>
      </c>
      <c r="B393">
        <f t="shared" si="23"/>
        <v>2019</v>
      </c>
      <c r="C393" t="str">
        <f t="shared" si="24"/>
        <v>Montenegro</v>
      </c>
      <c r="D393">
        <f t="shared" si="25"/>
        <v>2019</v>
      </c>
      <c r="E393">
        <f>VLOOKUP($C393,'Step 1'!$A$3:$K$74,MATCH(Levels!$D393,'Step 1'!$A$2:$K$2,0),FALSE)</f>
        <v>24.4</v>
      </c>
      <c r="F393">
        <f>VLOOKUP($C393,'Step 1'!$A$3:$U$74,MATCH(Levels!$D393,'Step 1'!$A$2:$K$2,0)+10,FALSE)</f>
        <v>0.8</v>
      </c>
      <c r="G393">
        <f>VLOOKUP($C393,'Step 1'!$A$3:$AE$74,MATCH(Levels!$D393,'Step 1'!$A$2:$K$2,0)+20,FALSE)</f>
        <v>13.911350788141601</v>
      </c>
    </row>
    <row r="394" spans="1:7" x14ac:dyDescent="0.45">
      <c r="A394">
        <f t="shared" si="22"/>
        <v>44</v>
      </c>
      <c r="B394">
        <f t="shared" si="23"/>
        <v>2020</v>
      </c>
      <c r="C394" t="str">
        <f t="shared" si="24"/>
        <v>Montenegro</v>
      </c>
      <c r="D394">
        <f t="shared" si="25"/>
        <v>2020</v>
      </c>
      <c r="E394">
        <f>VLOOKUP($C394,'Step 1'!$A$3:$K$74,MATCH(Levels!$D394,'Step 1'!$A$2:$K$2,0),FALSE)</f>
        <v>21.9</v>
      </c>
      <c r="F394">
        <f>VLOOKUP($C394,'Step 1'!$A$3:$U$74,MATCH(Levels!$D394,'Step 1'!$A$2:$K$2,0)+10,FALSE)</f>
        <v>0.9</v>
      </c>
      <c r="G394">
        <f>VLOOKUP($C394,'Step 1'!$A$3:$AE$74,MATCH(Levels!$D394,'Step 1'!$A$2:$K$2,0)+20,FALSE)</f>
        <v>14.327912922408</v>
      </c>
    </row>
    <row r="395" spans="1:7" x14ac:dyDescent="0.45">
      <c r="A395">
        <f t="shared" si="22"/>
        <v>44</v>
      </c>
      <c r="B395">
        <f t="shared" si="23"/>
        <v>2021</v>
      </c>
      <c r="C395" t="str">
        <f t="shared" si="24"/>
        <v>Montenegro</v>
      </c>
      <c r="D395">
        <f t="shared" si="25"/>
        <v>2021</v>
      </c>
      <c r="E395">
        <f>VLOOKUP($C395,'Step 1'!$A$3:$K$74,MATCH(Levels!$D395,'Step 1'!$A$2:$K$2,0),FALSE)</f>
        <v>23.2</v>
      </c>
      <c r="F395">
        <f>VLOOKUP($C395,'Step 1'!$A$3:$U$74,MATCH(Levels!$D395,'Step 1'!$A$2:$K$2,0)+10,FALSE)</f>
        <v>0.8</v>
      </c>
      <c r="G395">
        <f>VLOOKUP($C395,'Step 1'!$A$3:$AE$74,MATCH(Levels!$D395,'Step 1'!$A$2:$K$2,0)+20,FALSE)</f>
        <v>14.2025859444602</v>
      </c>
    </row>
    <row r="396" spans="1:7" x14ac:dyDescent="0.45">
      <c r="A396">
        <f t="shared" ref="A396:A459" si="26">A387+1</f>
        <v>44</v>
      </c>
      <c r="B396">
        <f t="shared" ref="B396:B459" si="27">B387</f>
        <v>2022</v>
      </c>
      <c r="C396" t="str">
        <f t="shared" si="24"/>
        <v>Montenegro</v>
      </c>
      <c r="D396">
        <f t="shared" si="25"/>
        <v>2022</v>
      </c>
      <c r="E396">
        <f>VLOOKUP($C396,'Step 1'!$A$3:$K$74,MATCH(Levels!$D396,'Step 1'!$A$2:$K$2,0),FALSE)</f>
        <v>22.8</v>
      </c>
      <c r="F396">
        <f>VLOOKUP($C396,'Step 1'!$A$3:$U$74,MATCH(Levels!$D396,'Step 1'!$A$2:$K$2,0)+10,FALSE)</f>
        <v>0.8</v>
      </c>
      <c r="G396">
        <f>VLOOKUP($C396,'Step 1'!$A$3:$AE$74,MATCH(Levels!$D396,'Step 1'!$A$2:$K$2,0)+20,FALSE)</f>
        <v>14.9223003337984</v>
      </c>
    </row>
    <row r="397" spans="1:7" x14ac:dyDescent="0.45">
      <c r="A397">
        <f t="shared" si="26"/>
        <v>44</v>
      </c>
      <c r="B397">
        <f t="shared" si="27"/>
        <v>2023</v>
      </c>
      <c r="C397" t="str">
        <f t="shared" si="24"/>
        <v>Montenegro</v>
      </c>
      <c r="D397">
        <f t="shared" si="25"/>
        <v>2023</v>
      </c>
      <c r="E397">
        <f>VLOOKUP($C397,'Step 1'!$A$3:$K$74,MATCH(Levels!$D397,'Step 1'!$A$2:$K$2,0),FALSE)</f>
        <v>18.8</v>
      </c>
      <c r="F397">
        <f>VLOOKUP($C397,'Step 1'!$A$3:$U$74,MATCH(Levels!$D397,'Step 1'!$A$2:$K$2,0)+10,FALSE)</f>
        <v>1</v>
      </c>
      <c r="G397">
        <f>VLOOKUP($C397,'Step 1'!$A$3:$AE$74,MATCH(Levels!$D397,'Step 1'!$A$2:$K$2,0)+20,FALSE)</f>
        <v>14.083292809417699</v>
      </c>
    </row>
    <row r="398" spans="1:7" x14ac:dyDescent="0.45">
      <c r="A398">
        <f t="shared" si="26"/>
        <v>45</v>
      </c>
      <c r="B398">
        <f t="shared" si="27"/>
        <v>2015</v>
      </c>
      <c r="C398" t="str">
        <f t="shared" si="24"/>
        <v>Morocco</v>
      </c>
      <c r="D398">
        <f t="shared" si="25"/>
        <v>2015</v>
      </c>
      <c r="E398">
        <f>VLOOKUP($C398,'Step 1'!$A$3:$K$74,MATCH(Levels!$D398,'Step 1'!$A$2:$K$2,0),FALSE)</f>
        <v>21.3</v>
      </c>
      <c r="F398">
        <f>VLOOKUP($C398,'Step 1'!$A$3:$U$74,MATCH(Levels!$D398,'Step 1'!$A$2:$K$2,0)+10,FALSE)</f>
        <v>0.8</v>
      </c>
      <c r="G398">
        <f>VLOOKUP($C398,'Step 1'!$A$3:$AE$74,MATCH(Levels!$D398,'Step 1'!$A$2:$K$2,0)+20,FALSE)</f>
        <v>20.2028488733419</v>
      </c>
    </row>
    <row r="399" spans="1:7" x14ac:dyDescent="0.45">
      <c r="A399">
        <f t="shared" si="26"/>
        <v>45</v>
      </c>
      <c r="B399">
        <f t="shared" si="27"/>
        <v>2016</v>
      </c>
      <c r="C399" t="str">
        <f t="shared" si="24"/>
        <v>Morocco</v>
      </c>
      <c r="D399">
        <f t="shared" si="25"/>
        <v>2016</v>
      </c>
      <c r="E399">
        <f>VLOOKUP($C399,'Step 1'!$A$3:$K$74,MATCH(Levels!$D399,'Step 1'!$A$2:$K$2,0),FALSE)</f>
        <v>20.9</v>
      </c>
      <c r="F399">
        <f>VLOOKUP($C399,'Step 1'!$A$3:$U$74,MATCH(Levels!$D399,'Step 1'!$A$2:$K$2,0)+10,FALSE)</f>
        <v>0.8</v>
      </c>
      <c r="G399">
        <f>VLOOKUP($C399,'Step 1'!$A$3:$AE$74,MATCH(Levels!$D399,'Step 1'!$A$2:$K$2,0)+20,FALSE)</f>
        <v>20.758712893369101</v>
      </c>
    </row>
    <row r="400" spans="1:7" x14ac:dyDescent="0.45">
      <c r="A400">
        <f t="shared" si="26"/>
        <v>45</v>
      </c>
      <c r="B400">
        <f t="shared" si="27"/>
        <v>2017</v>
      </c>
      <c r="C400" t="str">
        <f t="shared" si="24"/>
        <v>Morocco</v>
      </c>
      <c r="D400">
        <f t="shared" si="25"/>
        <v>2017</v>
      </c>
      <c r="E400">
        <f>VLOOKUP($C400,'Step 1'!$A$3:$K$74,MATCH(Levels!$D400,'Step 1'!$A$2:$K$2,0),FALSE)</f>
        <v>20</v>
      </c>
      <c r="F400">
        <f>VLOOKUP($C400,'Step 1'!$A$3:$U$74,MATCH(Levels!$D400,'Step 1'!$A$2:$K$2,0)+10,FALSE)</f>
        <v>0.8</v>
      </c>
      <c r="G400">
        <f>VLOOKUP($C400,'Step 1'!$A$3:$AE$74,MATCH(Levels!$D400,'Step 1'!$A$2:$K$2,0)+20,FALSE)</f>
        <v>20.617197539444199</v>
      </c>
    </row>
    <row r="401" spans="1:7" x14ac:dyDescent="0.45">
      <c r="A401">
        <f t="shared" si="26"/>
        <v>45</v>
      </c>
      <c r="B401">
        <f t="shared" si="27"/>
        <v>2018</v>
      </c>
      <c r="C401" t="str">
        <f t="shared" si="24"/>
        <v>Morocco</v>
      </c>
      <c r="D401">
        <f t="shared" si="25"/>
        <v>2018</v>
      </c>
      <c r="E401">
        <f>VLOOKUP($C401,'Step 1'!$A$3:$K$74,MATCH(Levels!$D401,'Step 1'!$A$2:$K$2,0),FALSE)</f>
        <v>18.7</v>
      </c>
      <c r="F401">
        <f>VLOOKUP($C401,'Step 1'!$A$3:$U$74,MATCH(Levels!$D401,'Step 1'!$A$2:$K$2,0)+10,FALSE)</f>
        <v>0.9</v>
      </c>
      <c r="G401">
        <f>VLOOKUP($C401,'Step 1'!$A$3:$AE$74,MATCH(Levels!$D401,'Step 1'!$A$2:$K$2,0)+20,FALSE)</f>
        <v>20.080866311464099</v>
      </c>
    </row>
    <row r="402" spans="1:7" x14ac:dyDescent="0.45">
      <c r="A402">
        <f t="shared" si="26"/>
        <v>45</v>
      </c>
      <c r="B402">
        <f t="shared" si="27"/>
        <v>2019</v>
      </c>
      <c r="C402" t="str">
        <f t="shared" si="24"/>
        <v>Morocco</v>
      </c>
      <c r="D402">
        <f t="shared" si="25"/>
        <v>2019</v>
      </c>
      <c r="E402">
        <f>VLOOKUP($C402,'Step 1'!$A$3:$K$74,MATCH(Levels!$D402,'Step 1'!$A$2:$K$2,0),FALSE)</f>
        <v>21.7</v>
      </c>
      <c r="F402">
        <f>VLOOKUP($C402,'Step 1'!$A$3:$U$74,MATCH(Levels!$D402,'Step 1'!$A$2:$K$2,0)+10,FALSE)</f>
        <v>0.8</v>
      </c>
      <c r="G402">
        <f>VLOOKUP($C402,'Step 1'!$A$3:$AE$74,MATCH(Levels!$D402,'Step 1'!$A$2:$K$2,0)+20,FALSE)</f>
        <v>19.569566359800699</v>
      </c>
    </row>
    <row r="403" spans="1:7" x14ac:dyDescent="0.45">
      <c r="A403">
        <f t="shared" si="26"/>
        <v>45</v>
      </c>
      <c r="B403">
        <f t="shared" si="27"/>
        <v>2020</v>
      </c>
      <c r="C403" t="str">
        <f t="shared" si="24"/>
        <v>Morocco</v>
      </c>
      <c r="D403">
        <f t="shared" si="25"/>
        <v>2020</v>
      </c>
      <c r="E403">
        <f>VLOOKUP($C403,'Step 1'!$A$3:$K$74,MATCH(Levels!$D403,'Step 1'!$A$2:$K$2,0),FALSE)</f>
        <v>22.3</v>
      </c>
      <c r="F403">
        <f>VLOOKUP($C403,'Step 1'!$A$3:$U$74,MATCH(Levels!$D403,'Step 1'!$A$2:$K$2,0)+10,FALSE)</f>
        <v>0.9</v>
      </c>
      <c r="G403">
        <f>VLOOKUP($C403,'Step 1'!$A$3:$AE$74,MATCH(Levels!$D403,'Step 1'!$A$2:$K$2,0)+20,FALSE)</f>
        <v>19.131828560276599</v>
      </c>
    </row>
    <row r="404" spans="1:7" x14ac:dyDescent="0.45">
      <c r="A404">
        <f t="shared" si="26"/>
        <v>45</v>
      </c>
      <c r="B404">
        <f t="shared" si="27"/>
        <v>2021</v>
      </c>
      <c r="C404" t="str">
        <f t="shared" si="24"/>
        <v>Morocco</v>
      </c>
      <c r="D404">
        <f t="shared" si="25"/>
        <v>2021</v>
      </c>
      <c r="E404">
        <f>VLOOKUP($C404,'Step 1'!$A$3:$K$74,MATCH(Levels!$D404,'Step 1'!$A$2:$K$2,0),FALSE)</f>
        <v>21.6</v>
      </c>
      <c r="F404">
        <f>VLOOKUP($C404,'Step 1'!$A$3:$U$74,MATCH(Levels!$D404,'Step 1'!$A$2:$K$2,0)+10,FALSE)</f>
        <v>0.9</v>
      </c>
      <c r="G404">
        <f>VLOOKUP($C404,'Step 1'!$A$3:$AE$74,MATCH(Levels!$D404,'Step 1'!$A$2:$K$2,0)+20,FALSE)</f>
        <v>19.120992965703099</v>
      </c>
    </row>
    <row r="405" spans="1:7" x14ac:dyDescent="0.45">
      <c r="A405">
        <f t="shared" si="26"/>
        <v>45</v>
      </c>
      <c r="B405">
        <f t="shared" si="27"/>
        <v>2022</v>
      </c>
      <c r="C405" t="str">
        <f t="shared" si="24"/>
        <v>Morocco</v>
      </c>
      <c r="D405">
        <f t="shared" si="25"/>
        <v>2022</v>
      </c>
      <c r="E405">
        <f>VLOOKUP($C405,'Step 1'!$A$3:$K$74,MATCH(Levels!$D405,'Step 1'!$A$2:$K$2,0),FALSE)</f>
        <v>21.4</v>
      </c>
      <c r="F405">
        <f>VLOOKUP($C405,'Step 1'!$A$3:$U$74,MATCH(Levels!$D405,'Step 1'!$A$2:$K$2,0)+10,FALSE)</f>
        <v>1</v>
      </c>
      <c r="G405">
        <f>VLOOKUP($C405,'Step 1'!$A$3:$AE$74,MATCH(Levels!$D405,'Step 1'!$A$2:$K$2,0)+20,FALSE)</f>
        <v>18.142672129258301</v>
      </c>
    </row>
    <row r="406" spans="1:7" x14ac:dyDescent="0.45">
      <c r="A406">
        <f t="shared" si="26"/>
        <v>45</v>
      </c>
      <c r="B406">
        <f t="shared" si="27"/>
        <v>2023</v>
      </c>
      <c r="C406" t="str">
        <f t="shared" si="24"/>
        <v>Morocco</v>
      </c>
      <c r="D406">
        <f t="shared" si="25"/>
        <v>2023</v>
      </c>
      <c r="E406">
        <f>VLOOKUP($C406,'Step 1'!$A$3:$K$74,MATCH(Levels!$D406,'Step 1'!$A$2:$K$2,0),FALSE)</f>
        <v>21.7</v>
      </c>
      <c r="F406">
        <f>VLOOKUP($C406,'Step 1'!$A$3:$U$74,MATCH(Levels!$D406,'Step 1'!$A$2:$K$2,0)+10,FALSE)</f>
        <v>0.9</v>
      </c>
      <c r="G406">
        <f>VLOOKUP($C406,'Step 1'!$A$3:$AE$74,MATCH(Levels!$D406,'Step 1'!$A$2:$K$2,0)+20,FALSE)</f>
        <v>0</v>
      </c>
    </row>
    <row r="407" spans="1:7" x14ac:dyDescent="0.45">
      <c r="A407">
        <f t="shared" si="26"/>
        <v>46</v>
      </c>
      <c r="B407">
        <f t="shared" si="27"/>
        <v>2015</v>
      </c>
      <c r="C407" t="str">
        <f t="shared" si="24"/>
        <v>Nepal</v>
      </c>
      <c r="D407">
        <f t="shared" si="25"/>
        <v>2015</v>
      </c>
      <c r="E407">
        <f>VLOOKUP($C407,'Step 1'!$A$3:$K$74,MATCH(Levels!$D407,'Step 1'!$A$2:$K$2,0),FALSE)</f>
        <v>30.4</v>
      </c>
      <c r="F407">
        <f>VLOOKUP($C407,'Step 1'!$A$3:$U$74,MATCH(Levels!$D407,'Step 1'!$A$2:$K$2,0)+10,FALSE)</f>
        <v>0.5</v>
      </c>
      <c r="G407">
        <f>VLOOKUP($C407,'Step 1'!$A$3:$AE$74,MATCH(Levels!$D407,'Step 1'!$A$2:$K$2,0)+20,FALSE)</f>
        <v>0</v>
      </c>
    </row>
    <row r="408" spans="1:7" x14ac:dyDescent="0.45">
      <c r="A408">
        <f t="shared" si="26"/>
        <v>46</v>
      </c>
      <c r="B408">
        <f t="shared" si="27"/>
        <v>2016</v>
      </c>
      <c r="C408" t="str">
        <f t="shared" si="24"/>
        <v>Nepal</v>
      </c>
      <c r="D408">
        <f t="shared" si="25"/>
        <v>2016</v>
      </c>
      <c r="E408">
        <f>VLOOKUP($C408,'Step 1'!$A$3:$K$74,MATCH(Levels!$D408,'Step 1'!$A$2:$K$2,0),FALSE)</f>
        <v>42.3</v>
      </c>
      <c r="F408">
        <f>VLOOKUP($C408,'Step 1'!$A$3:$U$74,MATCH(Levels!$D408,'Step 1'!$A$2:$K$2,0)+10,FALSE)</f>
        <v>0.5</v>
      </c>
      <c r="G408">
        <f>VLOOKUP($C408,'Step 1'!$A$3:$AE$74,MATCH(Levels!$D408,'Step 1'!$A$2:$K$2,0)+20,FALSE)</f>
        <v>9.1664426201511802</v>
      </c>
    </row>
    <row r="409" spans="1:7" x14ac:dyDescent="0.45">
      <c r="A409">
        <f t="shared" si="26"/>
        <v>46</v>
      </c>
      <c r="B409">
        <f t="shared" si="27"/>
        <v>2017</v>
      </c>
      <c r="C409" t="str">
        <f t="shared" si="24"/>
        <v>Nepal</v>
      </c>
      <c r="D409">
        <f t="shared" si="25"/>
        <v>2017</v>
      </c>
      <c r="E409" t="e">
        <f>VLOOKUP($C409,'Step 1'!$A$3:$K$74,MATCH(Levels!$D409,'Step 1'!$A$2:$K$2,0),FALSE)</f>
        <v>#N/A</v>
      </c>
      <c r="F409" t="e">
        <f>VLOOKUP($C409,'Step 1'!$A$3:$U$74,MATCH(Levels!$D409,'Step 1'!$A$2:$K$2,0)+10,FALSE)</f>
        <v>#N/A</v>
      </c>
      <c r="G409">
        <f>VLOOKUP($C409,'Step 1'!$A$3:$AE$74,MATCH(Levels!$D409,'Step 1'!$A$2:$K$2,0)+20,FALSE)</f>
        <v>9.1630336614611707</v>
      </c>
    </row>
    <row r="410" spans="1:7" x14ac:dyDescent="0.45">
      <c r="A410">
        <f t="shared" si="26"/>
        <v>46</v>
      </c>
      <c r="B410">
        <f t="shared" si="27"/>
        <v>2018</v>
      </c>
      <c r="C410" t="str">
        <f t="shared" si="24"/>
        <v>Nepal</v>
      </c>
      <c r="D410">
        <f t="shared" si="25"/>
        <v>2018</v>
      </c>
      <c r="E410" t="e">
        <f>VLOOKUP($C410,'Step 1'!$A$3:$K$74,MATCH(Levels!$D410,'Step 1'!$A$2:$K$2,0),FALSE)</f>
        <v>#N/A</v>
      </c>
      <c r="F410" t="e">
        <f>VLOOKUP($C410,'Step 1'!$A$3:$U$74,MATCH(Levels!$D410,'Step 1'!$A$2:$K$2,0)+10,FALSE)</f>
        <v>#N/A</v>
      </c>
      <c r="G410">
        <f>VLOOKUP($C410,'Step 1'!$A$3:$AE$74,MATCH(Levels!$D410,'Step 1'!$A$2:$K$2,0)+20,FALSE)</f>
        <v>8.2685707085832192</v>
      </c>
    </row>
    <row r="411" spans="1:7" x14ac:dyDescent="0.45">
      <c r="A411">
        <f t="shared" si="26"/>
        <v>46</v>
      </c>
      <c r="B411">
        <f t="shared" si="27"/>
        <v>2019</v>
      </c>
      <c r="C411" t="str">
        <f t="shared" si="24"/>
        <v>Nepal</v>
      </c>
      <c r="D411">
        <f t="shared" si="25"/>
        <v>2019</v>
      </c>
      <c r="E411">
        <f>VLOOKUP($C411,'Step 1'!$A$3:$K$74,MATCH(Levels!$D411,'Step 1'!$A$2:$K$2,0),FALSE)</f>
        <v>42</v>
      </c>
      <c r="F411">
        <f>VLOOKUP($C411,'Step 1'!$A$3:$U$74,MATCH(Levels!$D411,'Step 1'!$A$2:$K$2,0)+10,FALSE)</f>
        <v>0.3</v>
      </c>
      <c r="G411">
        <f>VLOOKUP($C411,'Step 1'!$A$3:$AE$74,MATCH(Levels!$D411,'Step 1'!$A$2:$K$2,0)+20,FALSE)</f>
        <v>8.2244928154345498</v>
      </c>
    </row>
    <row r="412" spans="1:7" x14ac:dyDescent="0.45">
      <c r="A412">
        <f t="shared" si="26"/>
        <v>46</v>
      </c>
      <c r="B412">
        <f t="shared" si="27"/>
        <v>2020</v>
      </c>
      <c r="C412" t="str">
        <f t="shared" si="24"/>
        <v>Nepal</v>
      </c>
      <c r="D412">
        <f t="shared" si="25"/>
        <v>2020</v>
      </c>
      <c r="E412">
        <f>VLOOKUP($C412,'Step 1'!$A$3:$K$74,MATCH(Levels!$D412,'Step 1'!$A$2:$K$2,0),FALSE)</f>
        <v>38.9</v>
      </c>
      <c r="F412">
        <f>VLOOKUP($C412,'Step 1'!$A$3:$U$74,MATCH(Levels!$D412,'Step 1'!$A$2:$K$2,0)+10,FALSE)</f>
        <v>0.3</v>
      </c>
      <c r="G412">
        <f>VLOOKUP($C412,'Step 1'!$A$3:$AE$74,MATCH(Levels!$D412,'Step 1'!$A$2:$K$2,0)+20,FALSE)</f>
        <v>7.6664966706775699</v>
      </c>
    </row>
    <row r="413" spans="1:7" x14ac:dyDescent="0.45">
      <c r="A413">
        <f t="shared" si="26"/>
        <v>46</v>
      </c>
      <c r="B413">
        <f t="shared" si="27"/>
        <v>2021</v>
      </c>
      <c r="C413" t="str">
        <f t="shared" si="24"/>
        <v>Nepal</v>
      </c>
      <c r="D413">
        <f t="shared" si="25"/>
        <v>2021</v>
      </c>
      <c r="E413">
        <f>VLOOKUP($C413,'Step 1'!$A$3:$K$74,MATCH(Levels!$D413,'Step 1'!$A$2:$K$2,0),FALSE)</f>
        <v>40.9</v>
      </c>
      <c r="F413">
        <f>VLOOKUP($C413,'Step 1'!$A$3:$U$74,MATCH(Levels!$D413,'Step 1'!$A$2:$K$2,0)+10,FALSE)</f>
        <v>0.3</v>
      </c>
      <c r="G413">
        <f>VLOOKUP($C413,'Step 1'!$A$3:$AE$74,MATCH(Levels!$D413,'Step 1'!$A$2:$K$2,0)+20,FALSE)</f>
        <v>7.8013909341377898</v>
      </c>
    </row>
    <row r="414" spans="1:7" x14ac:dyDescent="0.45">
      <c r="A414">
        <f t="shared" si="26"/>
        <v>46</v>
      </c>
      <c r="B414">
        <f t="shared" si="27"/>
        <v>2022</v>
      </c>
      <c r="C414" t="str">
        <f t="shared" si="24"/>
        <v>Nepal</v>
      </c>
      <c r="D414">
        <f t="shared" si="25"/>
        <v>2022</v>
      </c>
      <c r="E414">
        <f>VLOOKUP($C414,'Step 1'!$A$3:$K$74,MATCH(Levels!$D414,'Step 1'!$A$2:$K$2,0),FALSE)</f>
        <v>52</v>
      </c>
      <c r="F414">
        <f>VLOOKUP($C414,'Step 1'!$A$3:$U$74,MATCH(Levels!$D414,'Step 1'!$A$2:$K$2,0)+10,FALSE)</f>
        <v>0.3</v>
      </c>
      <c r="G414">
        <f>VLOOKUP($C414,'Step 1'!$A$3:$AE$74,MATCH(Levels!$D414,'Step 1'!$A$2:$K$2,0)+20,FALSE)</f>
        <v>7.9318596620442197</v>
      </c>
    </row>
    <row r="415" spans="1:7" x14ac:dyDescent="0.45">
      <c r="A415">
        <f t="shared" si="26"/>
        <v>46</v>
      </c>
      <c r="B415">
        <f t="shared" si="27"/>
        <v>2023</v>
      </c>
      <c r="C415" t="str">
        <f t="shared" si="24"/>
        <v>Nepal</v>
      </c>
      <c r="D415">
        <f t="shared" si="25"/>
        <v>2023</v>
      </c>
      <c r="E415">
        <f>VLOOKUP($C415,'Step 1'!$A$3:$K$74,MATCH(Levels!$D415,'Step 1'!$A$2:$K$2,0),FALSE)</f>
        <v>59.2</v>
      </c>
      <c r="F415">
        <f>VLOOKUP($C415,'Step 1'!$A$3:$U$74,MATCH(Levels!$D415,'Step 1'!$A$2:$K$2,0)+10,FALSE)</f>
        <v>0.2</v>
      </c>
      <c r="G415">
        <f>VLOOKUP($C415,'Step 1'!$A$3:$AE$74,MATCH(Levels!$D415,'Step 1'!$A$2:$K$2,0)+20,FALSE)</f>
        <v>8.5002112876438893</v>
      </c>
    </row>
    <row r="416" spans="1:7" x14ac:dyDescent="0.45">
      <c r="A416">
        <f t="shared" si="26"/>
        <v>47</v>
      </c>
      <c r="B416">
        <f t="shared" si="27"/>
        <v>2015</v>
      </c>
      <c r="C416" t="str">
        <f t="shared" si="24"/>
        <v>Netherlands</v>
      </c>
      <c r="D416">
        <f t="shared" si="25"/>
        <v>2015</v>
      </c>
      <c r="E416">
        <f>VLOOKUP($C416,'Step 1'!$A$3:$K$74,MATCH(Levels!$D416,'Step 1'!$A$2:$K$2,0),FALSE)</f>
        <v>16.600000000000001</v>
      </c>
      <c r="F416">
        <f>VLOOKUP($C416,'Step 1'!$A$3:$U$74,MATCH(Levels!$D416,'Step 1'!$A$2:$K$2,0)+10,FALSE)</f>
        <v>2.5</v>
      </c>
      <c r="G416">
        <f>VLOOKUP($C416,'Step 1'!$A$3:$AE$74,MATCH(Levels!$D416,'Step 1'!$A$2:$K$2,0)+20,FALSE)</f>
        <v>23.495748061737601</v>
      </c>
    </row>
    <row r="417" spans="1:7" x14ac:dyDescent="0.45">
      <c r="A417">
        <f t="shared" si="26"/>
        <v>47</v>
      </c>
      <c r="B417">
        <f t="shared" si="27"/>
        <v>2016</v>
      </c>
      <c r="C417" t="str">
        <f t="shared" si="24"/>
        <v>Netherlands</v>
      </c>
      <c r="D417">
        <f t="shared" si="25"/>
        <v>2016</v>
      </c>
      <c r="E417">
        <f>VLOOKUP($C417,'Step 1'!$A$3:$K$74,MATCH(Levels!$D417,'Step 1'!$A$2:$K$2,0),FALSE)</f>
        <v>16</v>
      </c>
      <c r="F417">
        <f>VLOOKUP($C417,'Step 1'!$A$3:$U$74,MATCH(Levels!$D417,'Step 1'!$A$2:$K$2,0)+10,FALSE)</f>
        <v>2.4</v>
      </c>
      <c r="G417">
        <f>VLOOKUP($C417,'Step 1'!$A$3:$AE$74,MATCH(Levels!$D417,'Step 1'!$A$2:$K$2,0)+20,FALSE)</f>
        <v>24.445672366026699</v>
      </c>
    </row>
    <row r="418" spans="1:7" x14ac:dyDescent="0.45">
      <c r="A418">
        <f t="shared" si="26"/>
        <v>47</v>
      </c>
      <c r="B418">
        <f t="shared" si="27"/>
        <v>2017</v>
      </c>
      <c r="C418" t="str">
        <f t="shared" si="24"/>
        <v>Netherlands</v>
      </c>
      <c r="D418">
        <f t="shared" si="25"/>
        <v>2017</v>
      </c>
      <c r="E418">
        <f>VLOOKUP($C418,'Step 1'!$A$3:$K$74,MATCH(Levels!$D418,'Step 1'!$A$2:$K$2,0),FALSE)</f>
        <v>18.600000000000001</v>
      </c>
      <c r="F418">
        <f>VLOOKUP($C418,'Step 1'!$A$3:$U$74,MATCH(Levels!$D418,'Step 1'!$A$2:$K$2,0)+10,FALSE)</f>
        <v>1.8</v>
      </c>
      <c r="G418">
        <f>VLOOKUP($C418,'Step 1'!$A$3:$AE$74,MATCH(Levels!$D418,'Step 1'!$A$2:$K$2,0)+20,FALSE)</f>
        <v>27.3148807822366</v>
      </c>
    </row>
    <row r="419" spans="1:7" x14ac:dyDescent="0.45">
      <c r="A419">
        <f t="shared" si="26"/>
        <v>47</v>
      </c>
      <c r="B419">
        <f t="shared" si="27"/>
        <v>2018</v>
      </c>
      <c r="C419" t="str">
        <f t="shared" si="24"/>
        <v>Netherlands</v>
      </c>
      <c r="D419">
        <f t="shared" si="25"/>
        <v>2018</v>
      </c>
      <c r="E419">
        <f>VLOOKUP($C419,'Step 1'!$A$3:$K$74,MATCH(Levels!$D419,'Step 1'!$A$2:$K$2,0),FALSE)</f>
        <v>18.8</v>
      </c>
      <c r="F419">
        <f>VLOOKUP($C419,'Step 1'!$A$3:$U$74,MATCH(Levels!$D419,'Step 1'!$A$2:$K$2,0)+10,FALSE)</f>
        <v>2.2999999999999998</v>
      </c>
      <c r="G419">
        <f>VLOOKUP($C419,'Step 1'!$A$3:$AE$74,MATCH(Levels!$D419,'Step 1'!$A$2:$K$2,0)+20,FALSE)</f>
        <v>24.3792486193169</v>
      </c>
    </row>
    <row r="420" spans="1:7" x14ac:dyDescent="0.45">
      <c r="A420">
        <f t="shared" si="26"/>
        <v>47</v>
      </c>
      <c r="B420">
        <f t="shared" si="27"/>
        <v>2019</v>
      </c>
      <c r="C420" t="str">
        <f t="shared" si="24"/>
        <v>Netherlands</v>
      </c>
      <c r="D420">
        <f t="shared" si="25"/>
        <v>2019</v>
      </c>
      <c r="E420">
        <f>VLOOKUP($C420,'Step 1'!$A$3:$K$74,MATCH(Levels!$D420,'Step 1'!$A$2:$K$2,0),FALSE)</f>
        <v>19.100000000000001</v>
      </c>
      <c r="F420">
        <f>VLOOKUP($C420,'Step 1'!$A$3:$U$74,MATCH(Levels!$D420,'Step 1'!$A$2:$K$2,0)+10,FALSE)</f>
        <v>2.1</v>
      </c>
      <c r="G420">
        <f>VLOOKUP($C420,'Step 1'!$A$3:$AE$74,MATCH(Levels!$D420,'Step 1'!$A$2:$K$2,0)+20,FALSE)</f>
        <v>37.398325266931501</v>
      </c>
    </row>
    <row r="421" spans="1:7" x14ac:dyDescent="0.45">
      <c r="A421">
        <f t="shared" si="26"/>
        <v>47</v>
      </c>
      <c r="B421">
        <f t="shared" si="27"/>
        <v>2020</v>
      </c>
      <c r="C421" t="str">
        <f t="shared" si="24"/>
        <v>Netherlands</v>
      </c>
      <c r="D421">
        <f t="shared" si="25"/>
        <v>2020</v>
      </c>
      <c r="E421">
        <f>VLOOKUP($C421,'Step 1'!$A$3:$K$74,MATCH(Levels!$D421,'Step 1'!$A$2:$K$2,0),FALSE)</f>
        <v>18.899999999999999</v>
      </c>
      <c r="F421">
        <f>VLOOKUP($C421,'Step 1'!$A$3:$U$74,MATCH(Levels!$D421,'Step 1'!$A$2:$K$2,0)+10,FALSE)</f>
        <v>2.1</v>
      </c>
      <c r="G421">
        <f>VLOOKUP($C421,'Step 1'!$A$3:$AE$74,MATCH(Levels!$D421,'Step 1'!$A$2:$K$2,0)+20,FALSE)</f>
        <v>35.738362131050302</v>
      </c>
    </row>
    <row r="422" spans="1:7" x14ac:dyDescent="0.45">
      <c r="A422">
        <f t="shared" si="26"/>
        <v>47</v>
      </c>
      <c r="B422">
        <f t="shared" si="27"/>
        <v>2021</v>
      </c>
      <c r="C422" t="str">
        <f t="shared" si="24"/>
        <v>Netherlands</v>
      </c>
      <c r="D422">
        <f t="shared" si="25"/>
        <v>2021</v>
      </c>
      <c r="E422">
        <f>VLOOKUP($C422,'Step 1'!$A$3:$K$74,MATCH(Levels!$D422,'Step 1'!$A$2:$K$2,0),FALSE)</f>
        <v>18.5</v>
      </c>
      <c r="F422">
        <f>VLOOKUP($C422,'Step 1'!$A$3:$U$74,MATCH(Levels!$D422,'Step 1'!$A$2:$K$2,0)+10,FALSE)</f>
        <v>2.2000000000000002</v>
      </c>
      <c r="G422">
        <f>VLOOKUP($C422,'Step 1'!$A$3:$AE$74,MATCH(Levels!$D422,'Step 1'!$A$2:$K$2,0)+20,FALSE)</f>
        <v>42.971013445794803</v>
      </c>
    </row>
    <row r="423" spans="1:7" x14ac:dyDescent="0.45">
      <c r="A423">
        <f t="shared" si="26"/>
        <v>47</v>
      </c>
      <c r="B423">
        <f t="shared" si="27"/>
        <v>2022</v>
      </c>
      <c r="C423" t="str">
        <f t="shared" si="24"/>
        <v>Netherlands</v>
      </c>
      <c r="D423">
        <f t="shared" si="25"/>
        <v>2022</v>
      </c>
      <c r="E423">
        <f>VLOOKUP($C423,'Step 1'!$A$3:$K$74,MATCH(Levels!$D423,'Step 1'!$A$2:$K$2,0),FALSE)</f>
        <v>19.2</v>
      </c>
      <c r="F423">
        <f>VLOOKUP($C423,'Step 1'!$A$3:$U$74,MATCH(Levels!$D423,'Step 1'!$A$2:$K$2,0)+10,FALSE)</f>
        <v>2.2999999999999998</v>
      </c>
      <c r="G423">
        <f>VLOOKUP($C423,'Step 1'!$A$3:$AE$74,MATCH(Levels!$D423,'Step 1'!$A$2:$K$2,0)+20,FALSE)</f>
        <v>43.880113459900798</v>
      </c>
    </row>
    <row r="424" spans="1:7" x14ac:dyDescent="0.45">
      <c r="A424">
        <f t="shared" si="26"/>
        <v>47</v>
      </c>
      <c r="B424">
        <f t="shared" si="27"/>
        <v>2023</v>
      </c>
      <c r="C424" t="str">
        <f t="shared" si="24"/>
        <v>Netherlands</v>
      </c>
      <c r="D424">
        <f t="shared" si="25"/>
        <v>2023</v>
      </c>
      <c r="E424">
        <f>VLOOKUP($C424,'Step 1'!$A$3:$K$74,MATCH(Levels!$D424,'Step 1'!$A$2:$K$2,0),FALSE)</f>
        <v>21.3</v>
      </c>
      <c r="F424">
        <f>VLOOKUP($C424,'Step 1'!$A$3:$U$74,MATCH(Levels!$D424,'Step 1'!$A$2:$K$2,0)+10,FALSE)</f>
        <v>2.2000000000000002</v>
      </c>
      <c r="G424">
        <f>VLOOKUP($C424,'Step 1'!$A$3:$AE$74,MATCH(Levels!$D424,'Step 1'!$A$2:$K$2,0)+20,FALSE)</f>
        <v>44.072110417304401</v>
      </c>
    </row>
    <row r="425" spans="1:7" x14ac:dyDescent="0.45">
      <c r="A425">
        <f t="shared" si="26"/>
        <v>48</v>
      </c>
      <c r="B425">
        <f t="shared" si="27"/>
        <v>2015</v>
      </c>
      <c r="C425" t="str">
        <f t="shared" si="24"/>
        <v>North Macedonia</v>
      </c>
      <c r="D425">
        <f t="shared" si="25"/>
        <v>2015</v>
      </c>
      <c r="E425">
        <f>VLOOKUP($C425,'Step 1'!$A$3:$K$74,MATCH(Levels!$D425,'Step 1'!$A$2:$K$2,0),FALSE)</f>
        <v>29</v>
      </c>
      <c r="F425">
        <f>VLOOKUP($C425,'Step 1'!$A$3:$U$74,MATCH(Levels!$D425,'Step 1'!$A$2:$K$2,0)+10,FALSE)</f>
        <v>0.7</v>
      </c>
      <c r="G425">
        <f>VLOOKUP($C425,'Step 1'!$A$3:$AE$74,MATCH(Levels!$D425,'Step 1'!$A$2:$K$2,0)+20,FALSE)</f>
        <v>23.714248560731502</v>
      </c>
    </row>
    <row r="426" spans="1:7" x14ac:dyDescent="0.45">
      <c r="A426">
        <f t="shared" si="26"/>
        <v>48</v>
      </c>
      <c r="B426">
        <f t="shared" si="27"/>
        <v>2016</v>
      </c>
      <c r="C426" t="str">
        <f t="shared" si="24"/>
        <v>North Macedonia</v>
      </c>
      <c r="D426">
        <f t="shared" si="25"/>
        <v>2016</v>
      </c>
      <c r="E426">
        <f>VLOOKUP($C426,'Step 1'!$A$3:$K$74,MATCH(Levels!$D426,'Step 1'!$A$2:$K$2,0),FALSE)</f>
        <v>28.4</v>
      </c>
      <c r="F426">
        <f>VLOOKUP($C426,'Step 1'!$A$3:$U$74,MATCH(Levels!$D426,'Step 1'!$A$2:$K$2,0)+10,FALSE)</f>
        <v>0.7</v>
      </c>
      <c r="G426">
        <f>VLOOKUP($C426,'Step 1'!$A$3:$AE$74,MATCH(Levels!$D426,'Step 1'!$A$2:$K$2,0)+20,FALSE)</f>
        <v>24.980259036559101</v>
      </c>
    </row>
    <row r="427" spans="1:7" x14ac:dyDescent="0.45">
      <c r="A427">
        <f t="shared" si="26"/>
        <v>48</v>
      </c>
      <c r="B427">
        <f t="shared" si="27"/>
        <v>2017</v>
      </c>
      <c r="C427" t="str">
        <f t="shared" si="24"/>
        <v>North Macedonia</v>
      </c>
      <c r="D427">
        <f t="shared" si="25"/>
        <v>2017</v>
      </c>
      <c r="E427">
        <f>VLOOKUP($C427,'Step 1'!$A$3:$K$74,MATCH(Levels!$D427,'Step 1'!$A$2:$K$2,0),FALSE)</f>
        <v>26.9</v>
      </c>
      <c r="F427">
        <f>VLOOKUP($C427,'Step 1'!$A$3:$U$74,MATCH(Levels!$D427,'Step 1'!$A$2:$K$2,0)+10,FALSE)</f>
        <v>0.8</v>
      </c>
      <c r="G427">
        <f>VLOOKUP($C427,'Step 1'!$A$3:$AE$74,MATCH(Levels!$D427,'Step 1'!$A$2:$K$2,0)+20,FALSE)</f>
        <v>25.346657637464801</v>
      </c>
    </row>
    <row r="428" spans="1:7" x14ac:dyDescent="0.45">
      <c r="A428">
        <f t="shared" si="26"/>
        <v>48</v>
      </c>
      <c r="B428">
        <f t="shared" si="27"/>
        <v>2018</v>
      </c>
      <c r="C428" t="str">
        <f t="shared" si="24"/>
        <v>North Macedonia</v>
      </c>
      <c r="D428">
        <f t="shared" si="25"/>
        <v>2018</v>
      </c>
      <c r="E428">
        <f>VLOOKUP($C428,'Step 1'!$A$3:$K$74,MATCH(Levels!$D428,'Step 1'!$A$2:$K$2,0),FALSE)</f>
        <v>25.5</v>
      </c>
      <c r="F428">
        <f>VLOOKUP($C428,'Step 1'!$A$3:$U$74,MATCH(Levels!$D428,'Step 1'!$A$2:$K$2,0)+10,FALSE)</f>
        <v>0.8</v>
      </c>
      <c r="G428">
        <f>VLOOKUP($C428,'Step 1'!$A$3:$AE$74,MATCH(Levels!$D428,'Step 1'!$A$2:$K$2,0)+20,FALSE)</f>
        <v>26.329459898902599</v>
      </c>
    </row>
    <row r="429" spans="1:7" x14ac:dyDescent="0.45">
      <c r="A429">
        <f t="shared" si="26"/>
        <v>48</v>
      </c>
      <c r="B429">
        <f t="shared" si="27"/>
        <v>2019</v>
      </c>
      <c r="C429" t="str">
        <f t="shared" si="24"/>
        <v>North Macedonia</v>
      </c>
      <c r="D429">
        <f t="shared" si="25"/>
        <v>2019</v>
      </c>
      <c r="E429">
        <f>VLOOKUP($C429,'Step 1'!$A$3:$K$74,MATCH(Levels!$D429,'Step 1'!$A$2:$K$2,0),FALSE)</f>
        <v>24.8</v>
      </c>
      <c r="F429">
        <f>VLOOKUP($C429,'Step 1'!$A$3:$U$74,MATCH(Levels!$D429,'Step 1'!$A$2:$K$2,0)+10,FALSE)</f>
        <v>0.8</v>
      </c>
      <c r="G429">
        <f>VLOOKUP($C429,'Step 1'!$A$3:$AE$74,MATCH(Levels!$D429,'Step 1'!$A$2:$K$2,0)+20,FALSE)</f>
        <v>27.560566703277502</v>
      </c>
    </row>
    <row r="430" spans="1:7" x14ac:dyDescent="0.45">
      <c r="A430">
        <f t="shared" si="26"/>
        <v>48</v>
      </c>
      <c r="B430">
        <f t="shared" si="27"/>
        <v>2020</v>
      </c>
      <c r="C430" t="str">
        <f t="shared" si="24"/>
        <v>North Macedonia</v>
      </c>
      <c r="D430">
        <f t="shared" si="25"/>
        <v>2020</v>
      </c>
      <c r="E430">
        <f>VLOOKUP($C430,'Step 1'!$A$3:$K$74,MATCH(Levels!$D430,'Step 1'!$A$2:$K$2,0),FALSE)</f>
        <v>24.9</v>
      </c>
      <c r="F430">
        <f>VLOOKUP($C430,'Step 1'!$A$3:$U$74,MATCH(Levels!$D430,'Step 1'!$A$2:$K$2,0)+10,FALSE)</f>
        <v>0.9</v>
      </c>
      <c r="G430">
        <f>VLOOKUP($C430,'Step 1'!$A$3:$AE$74,MATCH(Levels!$D430,'Step 1'!$A$2:$K$2,0)+20,FALSE)</f>
        <v>28.149276574443199</v>
      </c>
    </row>
    <row r="431" spans="1:7" x14ac:dyDescent="0.45">
      <c r="A431">
        <f t="shared" si="26"/>
        <v>48</v>
      </c>
      <c r="B431">
        <f t="shared" si="27"/>
        <v>2021</v>
      </c>
      <c r="C431" t="str">
        <f t="shared" si="24"/>
        <v>North Macedonia</v>
      </c>
      <c r="D431">
        <f t="shared" si="25"/>
        <v>2021</v>
      </c>
      <c r="E431">
        <f>VLOOKUP($C431,'Step 1'!$A$3:$K$74,MATCH(Levels!$D431,'Step 1'!$A$2:$K$2,0),FALSE)</f>
        <v>24.8</v>
      </c>
      <c r="F431">
        <f>VLOOKUP($C431,'Step 1'!$A$3:$U$74,MATCH(Levels!$D431,'Step 1'!$A$2:$K$2,0)+10,FALSE)</f>
        <v>1</v>
      </c>
      <c r="G431">
        <f>VLOOKUP($C431,'Step 1'!$A$3:$AE$74,MATCH(Levels!$D431,'Step 1'!$A$2:$K$2,0)+20,FALSE)</f>
        <v>28.1061668724846</v>
      </c>
    </row>
    <row r="432" spans="1:7" x14ac:dyDescent="0.45">
      <c r="A432">
        <f t="shared" si="26"/>
        <v>48</v>
      </c>
      <c r="B432">
        <f t="shared" si="27"/>
        <v>2022</v>
      </c>
      <c r="C432" t="str">
        <f t="shared" si="24"/>
        <v>North Macedonia</v>
      </c>
      <c r="D432">
        <f t="shared" si="25"/>
        <v>2022</v>
      </c>
      <c r="E432">
        <f>VLOOKUP($C432,'Step 1'!$A$3:$K$74,MATCH(Levels!$D432,'Step 1'!$A$2:$K$2,0),FALSE)</f>
        <v>27.1</v>
      </c>
      <c r="F432">
        <f>VLOOKUP($C432,'Step 1'!$A$3:$U$74,MATCH(Levels!$D432,'Step 1'!$A$2:$K$2,0)+10,FALSE)</f>
        <v>1</v>
      </c>
      <c r="G432">
        <f>VLOOKUP($C432,'Step 1'!$A$3:$AE$74,MATCH(Levels!$D432,'Step 1'!$A$2:$K$2,0)+20,FALSE)</f>
        <v>27.664109997133799</v>
      </c>
    </row>
    <row r="433" spans="1:7" x14ac:dyDescent="0.45">
      <c r="A433">
        <f t="shared" si="26"/>
        <v>48</v>
      </c>
      <c r="B433">
        <f t="shared" si="27"/>
        <v>2023</v>
      </c>
      <c r="C433" t="str">
        <f t="shared" si="24"/>
        <v>North Macedonia</v>
      </c>
      <c r="D433">
        <f t="shared" si="25"/>
        <v>2023</v>
      </c>
      <c r="E433">
        <f>VLOOKUP($C433,'Step 1'!$A$3:$K$74,MATCH(Levels!$D433,'Step 1'!$A$2:$K$2,0),FALSE)</f>
        <v>28.8</v>
      </c>
      <c r="F433">
        <f>VLOOKUP($C433,'Step 1'!$A$3:$U$74,MATCH(Levels!$D433,'Step 1'!$A$2:$K$2,0)+10,FALSE)</f>
        <v>1</v>
      </c>
      <c r="G433">
        <f>VLOOKUP($C433,'Step 1'!$A$3:$AE$74,MATCH(Levels!$D433,'Step 1'!$A$2:$K$2,0)+20,FALSE)</f>
        <v>27.903559738451399</v>
      </c>
    </row>
    <row r="434" spans="1:7" x14ac:dyDescent="0.45">
      <c r="A434">
        <f t="shared" si="26"/>
        <v>49</v>
      </c>
      <c r="B434">
        <f t="shared" si="27"/>
        <v>2015</v>
      </c>
      <c r="C434" t="str">
        <f t="shared" si="24"/>
        <v>Norway</v>
      </c>
      <c r="D434">
        <f t="shared" si="25"/>
        <v>2015</v>
      </c>
      <c r="E434">
        <f>VLOOKUP($C434,'Step 1'!$A$3:$K$74,MATCH(Levels!$D434,'Step 1'!$A$2:$K$2,0),FALSE)</f>
        <v>21</v>
      </c>
      <c r="F434">
        <f>VLOOKUP($C434,'Step 1'!$A$3:$U$74,MATCH(Levels!$D434,'Step 1'!$A$2:$K$2,0)+10,FALSE)</f>
        <v>2</v>
      </c>
      <c r="G434">
        <f>VLOOKUP($C434,'Step 1'!$A$3:$AE$74,MATCH(Levels!$D434,'Step 1'!$A$2:$K$2,0)+20,FALSE)</f>
        <v>69.891922989932993</v>
      </c>
    </row>
    <row r="435" spans="1:7" x14ac:dyDescent="0.45">
      <c r="A435">
        <f t="shared" si="26"/>
        <v>49</v>
      </c>
      <c r="B435">
        <f t="shared" si="27"/>
        <v>2016</v>
      </c>
      <c r="C435" t="str">
        <f t="shared" si="24"/>
        <v>Norway</v>
      </c>
      <c r="D435">
        <f t="shared" si="25"/>
        <v>2016</v>
      </c>
      <c r="E435">
        <f>VLOOKUP($C435,'Step 1'!$A$3:$K$74,MATCH(Levels!$D435,'Step 1'!$A$2:$K$2,0),FALSE)</f>
        <v>22.2</v>
      </c>
      <c r="F435">
        <f>VLOOKUP($C435,'Step 1'!$A$3:$U$74,MATCH(Levels!$D435,'Step 1'!$A$2:$K$2,0)+10,FALSE)</f>
        <v>2</v>
      </c>
      <c r="G435">
        <f>VLOOKUP($C435,'Step 1'!$A$3:$AE$74,MATCH(Levels!$D435,'Step 1'!$A$2:$K$2,0)+20,FALSE)</f>
        <v>75.355222265341396</v>
      </c>
    </row>
    <row r="436" spans="1:7" x14ac:dyDescent="0.45">
      <c r="A436">
        <f t="shared" si="26"/>
        <v>49</v>
      </c>
      <c r="B436">
        <f t="shared" si="27"/>
        <v>2017</v>
      </c>
      <c r="C436" t="str">
        <f t="shared" si="24"/>
        <v>Norway</v>
      </c>
      <c r="D436">
        <f t="shared" si="25"/>
        <v>2017</v>
      </c>
      <c r="E436">
        <f>VLOOKUP($C436,'Step 1'!$A$3:$K$74,MATCH(Levels!$D436,'Step 1'!$A$2:$K$2,0),FALSE)</f>
        <v>23.9</v>
      </c>
      <c r="F436">
        <f>VLOOKUP($C436,'Step 1'!$A$3:$U$74,MATCH(Levels!$D436,'Step 1'!$A$2:$K$2,0)+10,FALSE)</f>
        <v>2</v>
      </c>
      <c r="G436">
        <f>VLOOKUP($C436,'Step 1'!$A$3:$AE$74,MATCH(Levels!$D436,'Step 1'!$A$2:$K$2,0)+20,FALSE)</f>
        <v>74.873357562819507</v>
      </c>
    </row>
    <row r="437" spans="1:7" x14ac:dyDescent="0.45">
      <c r="A437">
        <f t="shared" si="26"/>
        <v>49</v>
      </c>
      <c r="B437">
        <f t="shared" si="27"/>
        <v>2018</v>
      </c>
      <c r="C437" t="str">
        <f t="shared" si="24"/>
        <v>Norway</v>
      </c>
      <c r="D437">
        <f t="shared" si="25"/>
        <v>2018</v>
      </c>
      <c r="E437">
        <f>VLOOKUP($C437,'Step 1'!$A$3:$K$74,MATCH(Levels!$D437,'Step 1'!$A$2:$K$2,0),FALSE)</f>
        <v>27.5</v>
      </c>
      <c r="F437">
        <f>VLOOKUP($C437,'Step 1'!$A$3:$U$74,MATCH(Levels!$D437,'Step 1'!$A$2:$K$2,0)+10,FALSE)</f>
        <v>1.8</v>
      </c>
      <c r="G437">
        <f>VLOOKUP($C437,'Step 1'!$A$3:$AE$74,MATCH(Levels!$D437,'Step 1'!$A$2:$K$2,0)+20,FALSE)</f>
        <v>76.337394618517607</v>
      </c>
    </row>
    <row r="438" spans="1:7" x14ac:dyDescent="0.45">
      <c r="A438">
        <f t="shared" si="26"/>
        <v>49</v>
      </c>
      <c r="B438">
        <f t="shared" si="27"/>
        <v>2019</v>
      </c>
      <c r="C438" t="str">
        <f t="shared" si="24"/>
        <v>Norway</v>
      </c>
      <c r="D438">
        <f t="shared" si="25"/>
        <v>2019</v>
      </c>
      <c r="E438">
        <f>VLOOKUP($C438,'Step 1'!$A$3:$K$74,MATCH(Levels!$D438,'Step 1'!$A$2:$K$2,0),FALSE)</f>
        <v>26.2</v>
      </c>
      <c r="F438">
        <f>VLOOKUP($C438,'Step 1'!$A$3:$U$74,MATCH(Levels!$D438,'Step 1'!$A$2:$K$2,0)+10,FALSE)</f>
        <v>1.8</v>
      </c>
      <c r="G438">
        <f>VLOOKUP($C438,'Step 1'!$A$3:$AE$74,MATCH(Levels!$D438,'Step 1'!$A$2:$K$2,0)+20,FALSE)</f>
        <v>75.558672391699801</v>
      </c>
    </row>
    <row r="439" spans="1:7" x14ac:dyDescent="0.45">
      <c r="A439">
        <f t="shared" si="26"/>
        <v>49</v>
      </c>
      <c r="B439">
        <f t="shared" si="27"/>
        <v>2020</v>
      </c>
      <c r="C439" t="str">
        <f t="shared" si="24"/>
        <v>Norway</v>
      </c>
      <c r="D439">
        <f t="shared" si="25"/>
        <v>2020</v>
      </c>
      <c r="E439">
        <f>VLOOKUP($C439,'Step 1'!$A$3:$K$74,MATCH(Levels!$D439,'Step 1'!$A$2:$K$2,0),FALSE)</f>
        <v>27.5</v>
      </c>
      <c r="F439">
        <f>VLOOKUP($C439,'Step 1'!$A$3:$U$74,MATCH(Levels!$D439,'Step 1'!$A$2:$K$2,0)+10,FALSE)</f>
        <v>1.7</v>
      </c>
      <c r="G439">
        <f>VLOOKUP($C439,'Step 1'!$A$3:$AE$74,MATCH(Levels!$D439,'Step 1'!$A$2:$K$2,0)+20,FALSE)</f>
        <v>77.490377831188695</v>
      </c>
    </row>
    <row r="440" spans="1:7" x14ac:dyDescent="0.45">
      <c r="A440">
        <f t="shared" si="26"/>
        <v>49</v>
      </c>
      <c r="B440">
        <f t="shared" si="27"/>
        <v>2021</v>
      </c>
      <c r="C440" t="str">
        <f t="shared" si="24"/>
        <v>Norway</v>
      </c>
      <c r="D440">
        <f t="shared" si="25"/>
        <v>2021</v>
      </c>
      <c r="E440">
        <f>VLOOKUP($C440,'Step 1'!$A$3:$K$74,MATCH(Levels!$D440,'Step 1'!$A$2:$K$2,0),FALSE)</f>
        <v>28</v>
      </c>
      <c r="F440">
        <f>VLOOKUP($C440,'Step 1'!$A$3:$U$74,MATCH(Levels!$D440,'Step 1'!$A$2:$K$2,0)+10,FALSE)</f>
        <v>1.8</v>
      </c>
      <c r="G440">
        <f>VLOOKUP($C440,'Step 1'!$A$3:$AE$74,MATCH(Levels!$D440,'Step 1'!$A$2:$K$2,0)+20,FALSE)</f>
        <v>77.344030081875204</v>
      </c>
    </row>
    <row r="441" spans="1:7" x14ac:dyDescent="0.45">
      <c r="A441">
        <f t="shared" si="26"/>
        <v>49</v>
      </c>
      <c r="B441">
        <f t="shared" si="27"/>
        <v>2022</v>
      </c>
      <c r="C441" t="str">
        <f t="shared" si="24"/>
        <v>Norway</v>
      </c>
      <c r="D441">
        <f t="shared" si="25"/>
        <v>2022</v>
      </c>
      <c r="E441">
        <f>VLOOKUP($C441,'Step 1'!$A$3:$K$74,MATCH(Levels!$D441,'Step 1'!$A$2:$K$2,0),FALSE)</f>
        <v>27.7</v>
      </c>
      <c r="F441">
        <f>VLOOKUP($C441,'Step 1'!$A$3:$U$74,MATCH(Levels!$D441,'Step 1'!$A$2:$K$2,0)+10,FALSE)</f>
        <v>1.9</v>
      </c>
      <c r="G441">
        <f>VLOOKUP($C441,'Step 1'!$A$3:$AE$74,MATCH(Levels!$D441,'Step 1'!$A$2:$K$2,0)+20,FALSE)</f>
        <v>56.168099591125603</v>
      </c>
    </row>
    <row r="442" spans="1:7" x14ac:dyDescent="0.45">
      <c r="A442">
        <f t="shared" si="26"/>
        <v>49</v>
      </c>
      <c r="B442">
        <f t="shared" si="27"/>
        <v>2023</v>
      </c>
      <c r="C442" t="str">
        <f t="shared" si="24"/>
        <v>Norway</v>
      </c>
      <c r="D442">
        <f t="shared" si="25"/>
        <v>2023</v>
      </c>
      <c r="E442">
        <f>VLOOKUP($C442,'Step 1'!$A$3:$K$74,MATCH(Levels!$D442,'Step 1'!$A$2:$K$2,0),FALSE)</f>
        <v>27.9</v>
      </c>
      <c r="F442">
        <f>VLOOKUP($C442,'Step 1'!$A$3:$U$74,MATCH(Levels!$D442,'Step 1'!$A$2:$K$2,0)+10,FALSE)</f>
        <v>1.9</v>
      </c>
      <c r="G442">
        <f>VLOOKUP($C442,'Step 1'!$A$3:$AE$74,MATCH(Levels!$D442,'Step 1'!$A$2:$K$2,0)+20,FALSE)</f>
        <v>55.998383709983599</v>
      </c>
    </row>
    <row r="443" spans="1:7" x14ac:dyDescent="0.45">
      <c r="A443">
        <f t="shared" si="26"/>
        <v>50</v>
      </c>
      <c r="B443">
        <f t="shared" si="27"/>
        <v>2015</v>
      </c>
      <c r="C443" t="str">
        <f t="shared" si="24"/>
        <v>Pakistan</v>
      </c>
      <c r="D443">
        <f t="shared" si="25"/>
        <v>2015</v>
      </c>
      <c r="E443">
        <f>VLOOKUP($C443,'Step 1'!$A$3:$K$74,MATCH(Levels!$D443,'Step 1'!$A$2:$K$2,0),FALSE)</f>
        <v>32.200000000000003</v>
      </c>
      <c r="F443">
        <f>VLOOKUP($C443,'Step 1'!$A$3:$U$74,MATCH(Levels!$D443,'Step 1'!$A$2:$K$2,0)+10,FALSE)</f>
        <v>0.4</v>
      </c>
      <c r="G443">
        <f>VLOOKUP($C443,'Step 1'!$A$3:$AE$74,MATCH(Levels!$D443,'Step 1'!$A$2:$K$2,0)+20,FALSE)</f>
        <v>3.0585829757997298</v>
      </c>
    </row>
    <row r="444" spans="1:7" x14ac:dyDescent="0.45">
      <c r="A444">
        <f t="shared" si="26"/>
        <v>50</v>
      </c>
      <c r="B444">
        <f t="shared" si="27"/>
        <v>2016</v>
      </c>
      <c r="C444" t="str">
        <f t="shared" si="24"/>
        <v>Pakistan</v>
      </c>
      <c r="D444">
        <f t="shared" si="25"/>
        <v>2016</v>
      </c>
      <c r="E444">
        <f>VLOOKUP($C444,'Step 1'!$A$3:$K$74,MATCH(Levels!$D444,'Step 1'!$A$2:$K$2,0),FALSE)</f>
        <v>29.8</v>
      </c>
      <c r="F444">
        <f>VLOOKUP($C444,'Step 1'!$A$3:$U$74,MATCH(Levels!$D444,'Step 1'!$A$2:$K$2,0)+10,FALSE)</f>
        <v>0.5</v>
      </c>
      <c r="G444">
        <f>VLOOKUP($C444,'Step 1'!$A$3:$AE$74,MATCH(Levels!$D444,'Step 1'!$A$2:$K$2,0)+20,FALSE)</f>
        <v>2.7216261239975501</v>
      </c>
    </row>
    <row r="445" spans="1:7" x14ac:dyDescent="0.45">
      <c r="A445">
        <f t="shared" si="26"/>
        <v>50</v>
      </c>
      <c r="B445">
        <f t="shared" si="27"/>
        <v>2017</v>
      </c>
      <c r="C445" t="str">
        <f t="shared" si="24"/>
        <v>Pakistan</v>
      </c>
      <c r="D445">
        <f t="shared" si="25"/>
        <v>2017</v>
      </c>
      <c r="E445">
        <f>VLOOKUP($C445,'Step 1'!$A$3:$K$74,MATCH(Levels!$D445,'Step 1'!$A$2:$K$2,0),FALSE)</f>
        <v>24.5</v>
      </c>
      <c r="F445">
        <f>VLOOKUP($C445,'Step 1'!$A$3:$U$74,MATCH(Levels!$D445,'Step 1'!$A$2:$K$2,0)+10,FALSE)</f>
        <v>0.6</v>
      </c>
      <c r="G445">
        <f>VLOOKUP($C445,'Step 1'!$A$3:$AE$74,MATCH(Levels!$D445,'Step 1'!$A$2:$K$2,0)+20,FALSE)</f>
        <v>2.2296910190736701</v>
      </c>
    </row>
    <row r="446" spans="1:7" x14ac:dyDescent="0.45">
      <c r="A446">
        <f t="shared" si="26"/>
        <v>50</v>
      </c>
      <c r="B446">
        <f t="shared" si="27"/>
        <v>2018</v>
      </c>
      <c r="C446" t="str">
        <f t="shared" si="24"/>
        <v>Pakistan</v>
      </c>
      <c r="D446">
        <f t="shared" si="25"/>
        <v>2018</v>
      </c>
      <c r="E446">
        <f>VLOOKUP($C446,'Step 1'!$A$3:$K$74,MATCH(Levels!$D446,'Step 1'!$A$2:$K$2,0),FALSE)</f>
        <v>22.6</v>
      </c>
      <c r="F446">
        <f>VLOOKUP($C446,'Step 1'!$A$3:$U$74,MATCH(Levels!$D446,'Step 1'!$A$2:$K$2,0)+10,FALSE)</f>
        <v>0.6</v>
      </c>
      <c r="G446">
        <f>VLOOKUP($C446,'Step 1'!$A$3:$AE$74,MATCH(Levels!$D446,'Step 1'!$A$2:$K$2,0)+20,FALSE)</f>
        <v>2.5202454963466101</v>
      </c>
    </row>
    <row r="447" spans="1:7" x14ac:dyDescent="0.45">
      <c r="A447">
        <f t="shared" si="26"/>
        <v>50</v>
      </c>
      <c r="B447">
        <f t="shared" si="27"/>
        <v>2019</v>
      </c>
      <c r="C447" t="str">
        <f t="shared" si="24"/>
        <v>Pakistan</v>
      </c>
      <c r="D447">
        <f t="shared" si="25"/>
        <v>2019</v>
      </c>
      <c r="E447">
        <f>VLOOKUP($C447,'Step 1'!$A$3:$K$74,MATCH(Levels!$D447,'Step 1'!$A$2:$K$2,0),FALSE)</f>
        <v>24.3</v>
      </c>
      <c r="F447">
        <f>VLOOKUP($C447,'Step 1'!$A$3:$U$74,MATCH(Levels!$D447,'Step 1'!$A$2:$K$2,0)+10,FALSE)</f>
        <v>0.5</v>
      </c>
      <c r="G447">
        <f>VLOOKUP($C447,'Step 1'!$A$3:$AE$74,MATCH(Levels!$D447,'Step 1'!$A$2:$K$2,0)+20,FALSE)</f>
        <v>2.9142683747776501</v>
      </c>
    </row>
    <row r="448" spans="1:7" x14ac:dyDescent="0.45">
      <c r="A448">
        <f t="shared" si="26"/>
        <v>50</v>
      </c>
      <c r="B448">
        <f t="shared" si="27"/>
        <v>2020</v>
      </c>
      <c r="C448" t="str">
        <f t="shared" si="24"/>
        <v>Pakistan</v>
      </c>
      <c r="D448">
        <f t="shared" si="25"/>
        <v>2020</v>
      </c>
      <c r="E448">
        <f>VLOOKUP($C448,'Step 1'!$A$3:$K$74,MATCH(Levels!$D448,'Step 1'!$A$2:$K$2,0),FALSE)</f>
        <v>20.5</v>
      </c>
      <c r="F448">
        <f>VLOOKUP($C448,'Step 1'!$A$3:$U$74,MATCH(Levels!$D448,'Step 1'!$A$2:$K$2,0)+10,FALSE)</f>
        <v>0.6</v>
      </c>
      <c r="G448">
        <f>VLOOKUP($C448,'Step 1'!$A$3:$AE$74,MATCH(Levels!$D448,'Step 1'!$A$2:$K$2,0)+20,FALSE)</f>
        <v>4.7204937258314903</v>
      </c>
    </row>
    <row r="449" spans="1:7" x14ac:dyDescent="0.45">
      <c r="A449">
        <f t="shared" si="26"/>
        <v>50</v>
      </c>
      <c r="B449">
        <f t="shared" si="27"/>
        <v>2021</v>
      </c>
      <c r="C449" t="str">
        <f t="shared" si="24"/>
        <v>Pakistan</v>
      </c>
      <c r="D449">
        <f t="shared" si="25"/>
        <v>2021</v>
      </c>
      <c r="E449">
        <f>VLOOKUP($C449,'Step 1'!$A$3:$K$74,MATCH(Levels!$D449,'Step 1'!$A$2:$K$2,0),FALSE)</f>
        <v>22.1</v>
      </c>
      <c r="F449">
        <f>VLOOKUP($C449,'Step 1'!$A$3:$U$74,MATCH(Levels!$D449,'Step 1'!$A$2:$K$2,0)+10,FALSE)</f>
        <v>0.5</v>
      </c>
      <c r="G449">
        <f>VLOOKUP($C449,'Step 1'!$A$3:$AE$74,MATCH(Levels!$D449,'Step 1'!$A$2:$K$2,0)+20,FALSE)</f>
        <v>1.9852786068625801</v>
      </c>
    </row>
    <row r="450" spans="1:7" x14ac:dyDescent="0.45">
      <c r="A450">
        <f t="shared" si="26"/>
        <v>50</v>
      </c>
      <c r="B450">
        <f t="shared" si="27"/>
        <v>2022</v>
      </c>
      <c r="C450" t="str">
        <f t="shared" si="24"/>
        <v>Pakistan</v>
      </c>
      <c r="D450">
        <f t="shared" si="25"/>
        <v>2022</v>
      </c>
      <c r="E450">
        <f>VLOOKUP($C450,'Step 1'!$A$3:$K$74,MATCH(Levels!$D450,'Step 1'!$A$2:$K$2,0),FALSE)</f>
        <v>26.2</v>
      </c>
      <c r="F450">
        <f>VLOOKUP($C450,'Step 1'!$A$3:$U$74,MATCH(Levels!$D450,'Step 1'!$A$2:$K$2,0)+10,FALSE)</f>
        <v>0.5</v>
      </c>
      <c r="G450">
        <f>VLOOKUP($C450,'Step 1'!$A$3:$AE$74,MATCH(Levels!$D450,'Step 1'!$A$2:$K$2,0)+20,FALSE)</f>
        <v>1.8396616285337699</v>
      </c>
    </row>
    <row r="451" spans="1:7" x14ac:dyDescent="0.45">
      <c r="A451">
        <f t="shared" si="26"/>
        <v>50</v>
      </c>
      <c r="B451">
        <f t="shared" si="27"/>
        <v>2023</v>
      </c>
      <c r="C451" t="str">
        <f t="shared" ref="C451:C514" si="28">VLOOKUP(A451,$M$4:$N$75,2,FALSE)</f>
        <v>Pakistan</v>
      </c>
      <c r="D451">
        <f t="shared" ref="D451:D514" si="29">B451</f>
        <v>2023</v>
      </c>
      <c r="E451">
        <f>VLOOKUP($C451,'Step 1'!$A$3:$K$74,MATCH(Levels!$D451,'Step 1'!$A$2:$K$2,0),FALSE)</f>
        <v>21.4</v>
      </c>
      <c r="F451">
        <f>VLOOKUP($C451,'Step 1'!$A$3:$U$74,MATCH(Levels!$D451,'Step 1'!$A$2:$K$2,0)+10,FALSE)</f>
        <v>0.5</v>
      </c>
      <c r="G451">
        <f>VLOOKUP($C451,'Step 1'!$A$3:$AE$74,MATCH(Levels!$D451,'Step 1'!$A$2:$K$2,0)+20,FALSE)</f>
        <v>1.60400063639015</v>
      </c>
    </row>
    <row r="452" spans="1:7" x14ac:dyDescent="0.45">
      <c r="A452">
        <f t="shared" si="26"/>
        <v>51</v>
      </c>
      <c r="B452">
        <f t="shared" si="27"/>
        <v>2015</v>
      </c>
      <c r="C452" t="str">
        <f t="shared" si="28"/>
        <v>Philippines</v>
      </c>
      <c r="D452">
        <f t="shared" si="29"/>
        <v>2015</v>
      </c>
      <c r="E452">
        <f>VLOOKUP($C452,'Step 1'!$A$3:$K$74,MATCH(Levels!$D452,'Step 1'!$A$2:$K$2,0),FALSE)</f>
        <v>36.200000000000003</v>
      </c>
      <c r="F452">
        <f>VLOOKUP($C452,'Step 1'!$A$3:$U$74,MATCH(Levels!$D452,'Step 1'!$A$2:$K$2,0)+10,FALSE)</f>
        <v>0.5</v>
      </c>
      <c r="G452">
        <f>VLOOKUP($C452,'Step 1'!$A$3:$AE$74,MATCH(Levels!$D452,'Step 1'!$A$2:$K$2,0)+20,FALSE)</f>
        <v>7.1571368072117103</v>
      </c>
    </row>
    <row r="453" spans="1:7" x14ac:dyDescent="0.45">
      <c r="A453">
        <f t="shared" si="26"/>
        <v>51</v>
      </c>
      <c r="B453">
        <f t="shared" si="27"/>
        <v>2016</v>
      </c>
      <c r="C453" t="str">
        <f t="shared" si="28"/>
        <v>Philippines</v>
      </c>
      <c r="D453">
        <f t="shared" si="29"/>
        <v>2016</v>
      </c>
      <c r="E453">
        <f>VLOOKUP($C453,'Step 1'!$A$3:$K$74,MATCH(Levels!$D453,'Step 1'!$A$2:$K$2,0),FALSE)</f>
        <v>33.299999999999997</v>
      </c>
      <c r="F453">
        <f>VLOOKUP($C453,'Step 1'!$A$3:$U$74,MATCH(Levels!$D453,'Step 1'!$A$2:$K$2,0)+10,FALSE)</f>
        <v>0.5</v>
      </c>
      <c r="G453">
        <f>VLOOKUP($C453,'Step 1'!$A$3:$AE$74,MATCH(Levels!$D453,'Step 1'!$A$2:$K$2,0)+20,FALSE)</f>
        <v>7.27086698938861</v>
      </c>
    </row>
    <row r="454" spans="1:7" x14ac:dyDescent="0.45">
      <c r="A454">
        <f t="shared" si="26"/>
        <v>51</v>
      </c>
      <c r="B454">
        <f t="shared" si="27"/>
        <v>2017</v>
      </c>
      <c r="C454" t="str">
        <f t="shared" si="28"/>
        <v>Philippines</v>
      </c>
      <c r="D454">
        <f t="shared" si="29"/>
        <v>2017</v>
      </c>
      <c r="E454">
        <f>VLOOKUP($C454,'Step 1'!$A$3:$K$74,MATCH(Levels!$D454,'Step 1'!$A$2:$K$2,0),FALSE)</f>
        <v>26.7</v>
      </c>
      <c r="F454">
        <f>VLOOKUP($C454,'Step 1'!$A$3:$U$74,MATCH(Levels!$D454,'Step 1'!$A$2:$K$2,0)+10,FALSE)</f>
        <v>0.6</v>
      </c>
      <c r="G454">
        <f>VLOOKUP($C454,'Step 1'!$A$3:$AE$74,MATCH(Levels!$D454,'Step 1'!$A$2:$K$2,0)+20,FALSE)</f>
        <v>7.2094333038899503</v>
      </c>
    </row>
    <row r="455" spans="1:7" x14ac:dyDescent="0.45">
      <c r="A455">
        <f t="shared" si="26"/>
        <v>51</v>
      </c>
      <c r="B455">
        <f t="shared" si="27"/>
        <v>2018</v>
      </c>
      <c r="C455" t="str">
        <f t="shared" si="28"/>
        <v>Philippines</v>
      </c>
      <c r="D455">
        <f t="shared" si="29"/>
        <v>2018</v>
      </c>
      <c r="E455">
        <f>VLOOKUP($C455,'Step 1'!$A$3:$K$74,MATCH(Levels!$D455,'Step 1'!$A$2:$K$2,0),FALSE)</f>
        <v>24</v>
      </c>
      <c r="F455">
        <f>VLOOKUP($C455,'Step 1'!$A$3:$U$74,MATCH(Levels!$D455,'Step 1'!$A$2:$K$2,0)+10,FALSE)</f>
        <v>0.6</v>
      </c>
      <c r="G455">
        <f>VLOOKUP($C455,'Step 1'!$A$3:$AE$74,MATCH(Levels!$D455,'Step 1'!$A$2:$K$2,0)+20,FALSE)</f>
        <v>7.0878436679303798</v>
      </c>
    </row>
    <row r="456" spans="1:7" x14ac:dyDescent="0.45">
      <c r="A456">
        <f t="shared" si="26"/>
        <v>51</v>
      </c>
      <c r="B456">
        <f t="shared" si="27"/>
        <v>2019</v>
      </c>
      <c r="C456" t="str">
        <f t="shared" si="28"/>
        <v>Philippines</v>
      </c>
      <c r="D456">
        <f t="shared" si="29"/>
        <v>2019</v>
      </c>
      <c r="E456">
        <f>VLOOKUP($C456,'Step 1'!$A$3:$K$74,MATCH(Levels!$D456,'Step 1'!$A$2:$K$2,0),FALSE)</f>
        <v>28.5</v>
      </c>
      <c r="F456">
        <f>VLOOKUP($C456,'Step 1'!$A$3:$U$74,MATCH(Levels!$D456,'Step 1'!$A$2:$K$2,0)+10,FALSE)</f>
        <v>0.5</v>
      </c>
      <c r="G456">
        <f>VLOOKUP($C456,'Step 1'!$A$3:$AE$74,MATCH(Levels!$D456,'Step 1'!$A$2:$K$2,0)+20,FALSE)</f>
        <v>7.2740541722047096</v>
      </c>
    </row>
    <row r="457" spans="1:7" x14ac:dyDescent="0.45">
      <c r="A457">
        <f t="shared" si="26"/>
        <v>51</v>
      </c>
      <c r="B457">
        <f t="shared" si="27"/>
        <v>2020</v>
      </c>
      <c r="C457" t="str">
        <f t="shared" si="28"/>
        <v>Philippines</v>
      </c>
      <c r="D457">
        <f t="shared" si="29"/>
        <v>2020</v>
      </c>
      <c r="E457">
        <f>VLOOKUP($C457,'Step 1'!$A$3:$K$74,MATCH(Levels!$D457,'Step 1'!$A$2:$K$2,0),FALSE)</f>
        <v>29</v>
      </c>
      <c r="F457">
        <f>VLOOKUP($C457,'Step 1'!$A$3:$U$74,MATCH(Levels!$D457,'Step 1'!$A$2:$K$2,0)+10,FALSE)</f>
        <v>0.4</v>
      </c>
      <c r="G457">
        <f>VLOOKUP($C457,'Step 1'!$A$3:$AE$74,MATCH(Levels!$D457,'Step 1'!$A$2:$K$2,0)+20,FALSE)</f>
        <v>8.0126030923539702</v>
      </c>
    </row>
    <row r="458" spans="1:7" x14ac:dyDescent="0.45">
      <c r="A458">
        <f t="shared" si="26"/>
        <v>51</v>
      </c>
      <c r="B458">
        <f t="shared" si="27"/>
        <v>2021</v>
      </c>
      <c r="C458" t="str">
        <f t="shared" si="28"/>
        <v>Philippines</v>
      </c>
      <c r="D458">
        <f t="shared" si="29"/>
        <v>2021</v>
      </c>
      <c r="E458">
        <f>VLOOKUP($C458,'Step 1'!$A$3:$K$74,MATCH(Levels!$D458,'Step 1'!$A$2:$K$2,0),FALSE)</f>
        <v>30.5</v>
      </c>
      <c r="F458">
        <f>VLOOKUP($C458,'Step 1'!$A$3:$U$74,MATCH(Levels!$D458,'Step 1'!$A$2:$K$2,0)+10,FALSE)</f>
        <v>0.3</v>
      </c>
      <c r="G458">
        <f>VLOOKUP($C458,'Step 1'!$A$3:$AE$74,MATCH(Levels!$D458,'Step 1'!$A$2:$K$2,0)+20,FALSE)</f>
        <v>8.2426739373878402</v>
      </c>
    </row>
    <row r="459" spans="1:7" x14ac:dyDescent="0.45">
      <c r="A459">
        <f t="shared" si="26"/>
        <v>51</v>
      </c>
      <c r="B459">
        <f t="shared" si="27"/>
        <v>2022</v>
      </c>
      <c r="C459" t="str">
        <f t="shared" si="28"/>
        <v>Philippines</v>
      </c>
      <c r="D459">
        <f t="shared" si="29"/>
        <v>2022</v>
      </c>
      <c r="E459">
        <f>VLOOKUP($C459,'Step 1'!$A$3:$K$74,MATCH(Levels!$D459,'Step 1'!$A$2:$K$2,0),FALSE)</f>
        <v>32.4</v>
      </c>
      <c r="F459">
        <f>VLOOKUP($C459,'Step 1'!$A$3:$U$74,MATCH(Levels!$D459,'Step 1'!$A$2:$K$2,0)+10,FALSE)</f>
        <v>0.3</v>
      </c>
      <c r="G459">
        <f>VLOOKUP($C459,'Step 1'!$A$3:$AE$74,MATCH(Levels!$D459,'Step 1'!$A$2:$K$2,0)+20,FALSE)</f>
        <v>7.75680536343509</v>
      </c>
    </row>
    <row r="460" spans="1:7" x14ac:dyDescent="0.45">
      <c r="A460">
        <f t="shared" ref="A460:A523" si="30">A451+1</f>
        <v>51</v>
      </c>
      <c r="B460">
        <f t="shared" ref="B460:B523" si="31">B451</f>
        <v>2023</v>
      </c>
      <c r="C460" t="str">
        <f t="shared" si="28"/>
        <v>Philippines</v>
      </c>
      <c r="D460">
        <f t="shared" si="29"/>
        <v>2023</v>
      </c>
      <c r="E460">
        <f>VLOOKUP($C460,'Step 1'!$A$3:$K$74,MATCH(Levels!$D460,'Step 1'!$A$2:$K$2,0),FALSE)</f>
        <v>28.8</v>
      </c>
      <c r="F460">
        <f>VLOOKUP($C460,'Step 1'!$A$3:$U$74,MATCH(Levels!$D460,'Step 1'!$A$2:$K$2,0)+10,FALSE)</f>
        <v>0.3</v>
      </c>
      <c r="G460">
        <f>VLOOKUP($C460,'Step 1'!$A$3:$AE$74,MATCH(Levels!$D460,'Step 1'!$A$2:$K$2,0)+20,FALSE)</f>
        <v>7.5456139252043002</v>
      </c>
    </row>
    <row r="461" spans="1:7" x14ac:dyDescent="0.45">
      <c r="A461">
        <f t="shared" si="30"/>
        <v>52</v>
      </c>
      <c r="B461">
        <f t="shared" si="31"/>
        <v>2015</v>
      </c>
      <c r="C461" t="str">
        <f t="shared" si="28"/>
        <v>Poland</v>
      </c>
      <c r="D461">
        <f t="shared" si="29"/>
        <v>2015</v>
      </c>
      <c r="E461">
        <f>VLOOKUP($C461,'Step 1'!$A$3:$K$74,MATCH(Levels!$D461,'Step 1'!$A$2:$K$2,0),FALSE)</f>
        <v>22.2</v>
      </c>
      <c r="F461">
        <f>VLOOKUP($C461,'Step 1'!$A$3:$U$74,MATCH(Levels!$D461,'Step 1'!$A$2:$K$2,0)+10,FALSE)</f>
        <v>1.3</v>
      </c>
      <c r="G461">
        <f>VLOOKUP($C461,'Step 1'!$A$3:$AE$74,MATCH(Levels!$D461,'Step 1'!$A$2:$K$2,0)+20,FALSE)</f>
        <v>30.658161468146101</v>
      </c>
    </row>
    <row r="462" spans="1:7" x14ac:dyDescent="0.45">
      <c r="A462">
        <f t="shared" si="30"/>
        <v>52</v>
      </c>
      <c r="B462">
        <f t="shared" si="31"/>
        <v>2016</v>
      </c>
      <c r="C462" t="str">
        <f t="shared" si="28"/>
        <v>Poland</v>
      </c>
      <c r="D462">
        <f t="shared" si="29"/>
        <v>2016</v>
      </c>
      <c r="E462">
        <f>VLOOKUP($C462,'Step 1'!$A$3:$K$74,MATCH(Levels!$D462,'Step 1'!$A$2:$K$2,0),FALSE)</f>
        <v>22.6</v>
      </c>
      <c r="F462">
        <f>VLOOKUP($C462,'Step 1'!$A$3:$U$74,MATCH(Levels!$D462,'Step 1'!$A$2:$K$2,0)+10,FALSE)</f>
        <v>1.2</v>
      </c>
      <c r="G462">
        <f>VLOOKUP($C462,'Step 1'!$A$3:$AE$74,MATCH(Levels!$D462,'Step 1'!$A$2:$K$2,0)+20,FALSE)</f>
        <v>30.959179462364101</v>
      </c>
    </row>
    <row r="463" spans="1:7" x14ac:dyDescent="0.45">
      <c r="A463">
        <f t="shared" si="30"/>
        <v>52</v>
      </c>
      <c r="B463">
        <f t="shared" si="31"/>
        <v>2017</v>
      </c>
      <c r="C463" t="str">
        <f t="shared" si="28"/>
        <v>Poland</v>
      </c>
      <c r="D463">
        <f t="shared" si="29"/>
        <v>2017</v>
      </c>
      <c r="E463">
        <f>VLOOKUP($C463,'Step 1'!$A$3:$K$74,MATCH(Levels!$D463,'Step 1'!$A$2:$K$2,0),FALSE)</f>
        <v>21.4</v>
      </c>
      <c r="F463">
        <f>VLOOKUP($C463,'Step 1'!$A$3:$U$74,MATCH(Levels!$D463,'Step 1'!$A$2:$K$2,0)+10,FALSE)</f>
        <v>1.4</v>
      </c>
      <c r="G463">
        <f>VLOOKUP($C463,'Step 1'!$A$3:$AE$74,MATCH(Levels!$D463,'Step 1'!$A$2:$K$2,0)+20,FALSE)</f>
        <v>29.404826192272498</v>
      </c>
    </row>
    <row r="464" spans="1:7" x14ac:dyDescent="0.45">
      <c r="A464">
        <f t="shared" si="30"/>
        <v>52</v>
      </c>
      <c r="B464">
        <f t="shared" si="31"/>
        <v>2018</v>
      </c>
      <c r="C464" t="str">
        <f t="shared" si="28"/>
        <v>Poland</v>
      </c>
      <c r="D464">
        <f t="shared" si="29"/>
        <v>2018</v>
      </c>
      <c r="E464">
        <f>VLOOKUP($C464,'Step 1'!$A$3:$K$74,MATCH(Levels!$D464,'Step 1'!$A$2:$K$2,0),FALSE)</f>
        <v>20.399999999999999</v>
      </c>
      <c r="F464">
        <f>VLOOKUP($C464,'Step 1'!$A$3:$U$74,MATCH(Levels!$D464,'Step 1'!$A$2:$K$2,0)+10,FALSE)</f>
        <v>1.4</v>
      </c>
      <c r="G464">
        <f>VLOOKUP($C464,'Step 1'!$A$3:$AE$74,MATCH(Levels!$D464,'Step 1'!$A$2:$K$2,0)+20,FALSE)</f>
        <v>27.079038002415601</v>
      </c>
    </row>
    <row r="465" spans="1:7" x14ac:dyDescent="0.45">
      <c r="A465">
        <f t="shared" si="30"/>
        <v>52</v>
      </c>
      <c r="B465">
        <f t="shared" si="31"/>
        <v>2019</v>
      </c>
      <c r="C465" t="str">
        <f t="shared" si="28"/>
        <v>Poland</v>
      </c>
      <c r="D465">
        <f t="shared" si="29"/>
        <v>2019</v>
      </c>
      <c r="E465">
        <f>VLOOKUP($C465,'Step 1'!$A$3:$K$74,MATCH(Levels!$D465,'Step 1'!$A$2:$K$2,0),FALSE)</f>
        <v>20.6</v>
      </c>
      <c r="F465">
        <f>VLOOKUP($C465,'Step 1'!$A$3:$U$74,MATCH(Levels!$D465,'Step 1'!$A$2:$K$2,0)+10,FALSE)</f>
        <v>1.4</v>
      </c>
      <c r="G465">
        <f>VLOOKUP($C465,'Step 1'!$A$3:$AE$74,MATCH(Levels!$D465,'Step 1'!$A$2:$K$2,0)+20,FALSE)</f>
        <v>27.3234859840978</v>
      </c>
    </row>
    <row r="466" spans="1:7" x14ac:dyDescent="0.45">
      <c r="A466">
        <f t="shared" si="30"/>
        <v>52</v>
      </c>
      <c r="B466">
        <f t="shared" si="31"/>
        <v>2020</v>
      </c>
      <c r="C466" t="str">
        <f t="shared" si="28"/>
        <v>Poland</v>
      </c>
      <c r="D466">
        <f t="shared" si="29"/>
        <v>2020</v>
      </c>
      <c r="E466">
        <f>VLOOKUP($C466,'Step 1'!$A$3:$K$74,MATCH(Levels!$D466,'Step 1'!$A$2:$K$2,0),FALSE)</f>
        <v>22.4</v>
      </c>
      <c r="F466">
        <f>VLOOKUP($C466,'Step 1'!$A$3:$U$74,MATCH(Levels!$D466,'Step 1'!$A$2:$K$2,0)+10,FALSE)</f>
        <v>1.2</v>
      </c>
      <c r="G466">
        <f>VLOOKUP($C466,'Step 1'!$A$3:$AE$74,MATCH(Levels!$D466,'Step 1'!$A$2:$K$2,0)+20,FALSE)</f>
        <v>28.941944238556001</v>
      </c>
    </row>
    <row r="467" spans="1:7" x14ac:dyDescent="0.45">
      <c r="A467">
        <f t="shared" si="30"/>
        <v>52</v>
      </c>
      <c r="B467">
        <f t="shared" si="31"/>
        <v>2021</v>
      </c>
      <c r="C467" t="str">
        <f t="shared" si="28"/>
        <v>Poland</v>
      </c>
      <c r="D467">
        <f t="shared" si="29"/>
        <v>2021</v>
      </c>
      <c r="E467">
        <f>VLOOKUP($C467,'Step 1'!$A$3:$K$74,MATCH(Levels!$D467,'Step 1'!$A$2:$K$2,0),FALSE)</f>
        <v>23.9</v>
      </c>
      <c r="F467">
        <f>VLOOKUP($C467,'Step 1'!$A$3:$U$74,MATCH(Levels!$D467,'Step 1'!$A$2:$K$2,0)+10,FALSE)</f>
        <v>0.9</v>
      </c>
      <c r="G467">
        <f>VLOOKUP($C467,'Step 1'!$A$3:$AE$74,MATCH(Levels!$D467,'Step 1'!$A$2:$K$2,0)+20,FALSE)</f>
        <v>26.941800945469002</v>
      </c>
    </row>
    <row r="468" spans="1:7" x14ac:dyDescent="0.45">
      <c r="A468">
        <f t="shared" si="30"/>
        <v>52</v>
      </c>
      <c r="B468">
        <f t="shared" si="31"/>
        <v>2022</v>
      </c>
      <c r="C468" t="str">
        <f t="shared" si="28"/>
        <v>Poland</v>
      </c>
      <c r="D468">
        <f t="shared" si="29"/>
        <v>2022</v>
      </c>
      <c r="E468">
        <f>VLOOKUP($C468,'Step 1'!$A$3:$K$74,MATCH(Levels!$D468,'Step 1'!$A$2:$K$2,0),FALSE)</f>
        <v>25.5</v>
      </c>
      <c r="F468">
        <f>VLOOKUP($C468,'Step 1'!$A$3:$U$74,MATCH(Levels!$D468,'Step 1'!$A$2:$K$2,0)+10,FALSE)</f>
        <v>1.2</v>
      </c>
      <c r="G468">
        <f>VLOOKUP($C468,'Step 1'!$A$3:$AE$74,MATCH(Levels!$D468,'Step 1'!$A$2:$K$2,0)+20,FALSE)</f>
        <v>24.7118380827004</v>
      </c>
    </row>
    <row r="469" spans="1:7" x14ac:dyDescent="0.45">
      <c r="A469">
        <f t="shared" si="30"/>
        <v>52</v>
      </c>
      <c r="B469">
        <f t="shared" si="31"/>
        <v>2023</v>
      </c>
      <c r="C469" t="str">
        <f t="shared" si="28"/>
        <v>Poland</v>
      </c>
      <c r="D469">
        <f t="shared" si="29"/>
        <v>2023</v>
      </c>
      <c r="E469">
        <f>VLOOKUP($C469,'Step 1'!$A$3:$K$74,MATCH(Levels!$D469,'Step 1'!$A$2:$K$2,0),FALSE)</f>
        <v>27.2</v>
      </c>
      <c r="F469">
        <f>VLOOKUP($C469,'Step 1'!$A$3:$U$74,MATCH(Levels!$D469,'Step 1'!$A$2:$K$2,0)+10,FALSE)</f>
        <v>0.8</v>
      </c>
      <c r="G469">
        <f>VLOOKUP($C469,'Step 1'!$A$3:$AE$74,MATCH(Levels!$D469,'Step 1'!$A$2:$K$2,0)+20,FALSE)</f>
        <v>22.732501128429099</v>
      </c>
    </row>
    <row r="470" spans="1:7" x14ac:dyDescent="0.45">
      <c r="A470">
        <f t="shared" si="30"/>
        <v>53</v>
      </c>
      <c r="B470">
        <f t="shared" si="31"/>
        <v>2015</v>
      </c>
      <c r="C470" t="str">
        <f t="shared" si="28"/>
        <v>Portugal</v>
      </c>
      <c r="D470">
        <f t="shared" si="29"/>
        <v>2015</v>
      </c>
      <c r="E470">
        <f>VLOOKUP($C470,'Step 1'!$A$3:$K$74,MATCH(Levels!$D470,'Step 1'!$A$2:$K$2,0),FALSE)</f>
        <v>17.8</v>
      </c>
      <c r="F470">
        <f>VLOOKUP($C470,'Step 1'!$A$3:$U$74,MATCH(Levels!$D470,'Step 1'!$A$2:$K$2,0)+10,FALSE)</f>
        <v>1.7</v>
      </c>
      <c r="G470">
        <f>VLOOKUP($C470,'Step 1'!$A$3:$AE$74,MATCH(Levels!$D470,'Step 1'!$A$2:$K$2,0)+20,FALSE)</f>
        <v>39.335183399751301</v>
      </c>
    </row>
    <row r="471" spans="1:7" x14ac:dyDescent="0.45">
      <c r="A471">
        <f t="shared" si="30"/>
        <v>53</v>
      </c>
      <c r="B471">
        <f t="shared" si="31"/>
        <v>2016</v>
      </c>
      <c r="C471" t="str">
        <f t="shared" si="28"/>
        <v>Portugal</v>
      </c>
      <c r="D471">
        <f t="shared" si="29"/>
        <v>2016</v>
      </c>
      <c r="E471">
        <f>VLOOKUP($C471,'Step 1'!$A$3:$K$74,MATCH(Levels!$D471,'Step 1'!$A$2:$K$2,0),FALSE)</f>
        <v>17.600000000000001</v>
      </c>
      <c r="F471">
        <f>VLOOKUP($C471,'Step 1'!$A$3:$U$74,MATCH(Levels!$D471,'Step 1'!$A$2:$K$2,0)+10,FALSE)</f>
        <v>1.6</v>
      </c>
      <c r="G471">
        <f>VLOOKUP($C471,'Step 1'!$A$3:$AE$74,MATCH(Levels!$D471,'Step 1'!$A$2:$K$2,0)+20,FALSE)</f>
        <v>41.490888037498202</v>
      </c>
    </row>
    <row r="472" spans="1:7" x14ac:dyDescent="0.45">
      <c r="A472">
        <f t="shared" si="30"/>
        <v>53</v>
      </c>
      <c r="B472">
        <f t="shared" si="31"/>
        <v>2017</v>
      </c>
      <c r="C472" t="str">
        <f t="shared" si="28"/>
        <v>Portugal</v>
      </c>
      <c r="D472">
        <f t="shared" si="29"/>
        <v>2017</v>
      </c>
      <c r="E472">
        <f>VLOOKUP($C472,'Step 1'!$A$3:$K$74,MATCH(Levels!$D472,'Step 1'!$A$2:$K$2,0),FALSE)</f>
        <v>16.8</v>
      </c>
      <c r="F472">
        <f>VLOOKUP($C472,'Step 1'!$A$3:$U$74,MATCH(Levels!$D472,'Step 1'!$A$2:$K$2,0)+10,FALSE)</f>
        <v>1.6</v>
      </c>
      <c r="G472">
        <f>VLOOKUP($C472,'Step 1'!$A$3:$AE$74,MATCH(Levels!$D472,'Step 1'!$A$2:$K$2,0)+20,FALSE)</f>
        <v>41.681202795399898</v>
      </c>
    </row>
    <row r="473" spans="1:7" x14ac:dyDescent="0.45">
      <c r="A473">
        <f t="shared" si="30"/>
        <v>53</v>
      </c>
      <c r="B473">
        <f t="shared" si="31"/>
        <v>2018</v>
      </c>
      <c r="C473" t="str">
        <f t="shared" si="28"/>
        <v>Portugal</v>
      </c>
      <c r="D473">
        <f t="shared" si="29"/>
        <v>2018</v>
      </c>
      <c r="E473">
        <f>VLOOKUP($C473,'Step 1'!$A$3:$K$74,MATCH(Levels!$D473,'Step 1'!$A$2:$K$2,0),FALSE)</f>
        <v>18.100000000000001</v>
      </c>
      <c r="F473">
        <f>VLOOKUP($C473,'Step 1'!$A$3:$U$74,MATCH(Levels!$D473,'Step 1'!$A$2:$K$2,0)+10,FALSE)</f>
        <v>1.5</v>
      </c>
      <c r="G473">
        <f>VLOOKUP($C473,'Step 1'!$A$3:$AE$74,MATCH(Levels!$D473,'Step 1'!$A$2:$K$2,0)+20,FALSE)</f>
        <v>42.216652447158403</v>
      </c>
    </row>
    <row r="474" spans="1:7" x14ac:dyDescent="0.45">
      <c r="A474">
        <f t="shared" si="30"/>
        <v>53</v>
      </c>
      <c r="B474">
        <f t="shared" si="31"/>
        <v>2019</v>
      </c>
      <c r="C474" t="str">
        <f t="shared" si="28"/>
        <v>Portugal</v>
      </c>
      <c r="D474">
        <f t="shared" si="29"/>
        <v>2019</v>
      </c>
      <c r="E474">
        <f>VLOOKUP($C474,'Step 1'!$A$3:$K$74,MATCH(Levels!$D474,'Step 1'!$A$2:$K$2,0),FALSE)</f>
        <v>20.2</v>
      </c>
      <c r="F474">
        <f>VLOOKUP($C474,'Step 1'!$A$3:$U$74,MATCH(Levels!$D474,'Step 1'!$A$2:$K$2,0)+10,FALSE)</f>
        <v>1.2</v>
      </c>
      <c r="G474">
        <f>VLOOKUP($C474,'Step 1'!$A$3:$AE$74,MATCH(Levels!$D474,'Step 1'!$A$2:$K$2,0)+20,FALSE)</f>
        <v>42.787284116719199</v>
      </c>
    </row>
    <row r="475" spans="1:7" x14ac:dyDescent="0.45">
      <c r="A475">
        <f t="shared" si="30"/>
        <v>53</v>
      </c>
      <c r="B475">
        <f t="shared" si="31"/>
        <v>2020</v>
      </c>
      <c r="C475" t="str">
        <f t="shared" si="28"/>
        <v>Portugal</v>
      </c>
      <c r="D475">
        <f t="shared" si="29"/>
        <v>2020</v>
      </c>
      <c r="E475">
        <f>VLOOKUP($C475,'Step 1'!$A$3:$K$74,MATCH(Levels!$D475,'Step 1'!$A$2:$K$2,0),FALSE)</f>
        <v>19.8</v>
      </c>
      <c r="F475">
        <f>VLOOKUP($C475,'Step 1'!$A$3:$U$74,MATCH(Levels!$D475,'Step 1'!$A$2:$K$2,0)+10,FALSE)</f>
        <v>1.3</v>
      </c>
      <c r="G475">
        <f>VLOOKUP($C475,'Step 1'!$A$3:$AE$74,MATCH(Levels!$D475,'Step 1'!$A$2:$K$2,0)+20,FALSE)</f>
        <v>42.546579616683601</v>
      </c>
    </row>
    <row r="476" spans="1:7" x14ac:dyDescent="0.45">
      <c r="A476">
        <f t="shared" si="30"/>
        <v>53</v>
      </c>
      <c r="B476">
        <f t="shared" si="31"/>
        <v>2021</v>
      </c>
      <c r="C476" t="str">
        <f t="shared" si="28"/>
        <v>Portugal</v>
      </c>
      <c r="D476">
        <f t="shared" si="29"/>
        <v>2021</v>
      </c>
      <c r="E476">
        <f>VLOOKUP($C476,'Step 1'!$A$3:$K$74,MATCH(Levels!$D476,'Step 1'!$A$2:$K$2,0),FALSE)</f>
        <v>20.9</v>
      </c>
      <c r="F476">
        <f>VLOOKUP($C476,'Step 1'!$A$3:$U$74,MATCH(Levels!$D476,'Step 1'!$A$2:$K$2,0)+10,FALSE)</f>
        <v>1.3</v>
      </c>
      <c r="G476">
        <f>VLOOKUP($C476,'Step 1'!$A$3:$AE$74,MATCH(Levels!$D476,'Step 1'!$A$2:$K$2,0)+20,FALSE)</f>
        <v>43.329054495108998</v>
      </c>
    </row>
    <row r="477" spans="1:7" x14ac:dyDescent="0.45">
      <c r="A477">
        <f t="shared" si="30"/>
        <v>53</v>
      </c>
      <c r="B477">
        <f t="shared" si="31"/>
        <v>2022</v>
      </c>
      <c r="C477" t="str">
        <f t="shared" si="28"/>
        <v>Portugal</v>
      </c>
      <c r="D477">
        <f t="shared" si="29"/>
        <v>2022</v>
      </c>
      <c r="E477">
        <f>VLOOKUP($C477,'Step 1'!$A$3:$K$74,MATCH(Levels!$D477,'Step 1'!$A$2:$K$2,0),FALSE)</f>
        <v>20.5</v>
      </c>
      <c r="F477">
        <f>VLOOKUP($C477,'Step 1'!$A$3:$U$74,MATCH(Levels!$D477,'Step 1'!$A$2:$K$2,0)+10,FALSE)</f>
        <v>1.3</v>
      </c>
      <c r="G477">
        <f>VLOOKUP($C477,'Step 1'!$A$3:$AE$74,MATCH(Levels!$D477,'Step 1'!$A$2:$K$2,0)+20,FALSE)</f>
        <v>43.579274374317201</v>
      </c>
    </row>
    <row r="478" spans="1:7" x14ac:dyDescent="0.45">
      <c r="A478">
        <f t="shared" si="30"/>
        <v>53</v>
      </c>
      <c r="B478">
        <f t="shared" si="31"/>
        <v>2023</v>
      </c>
      <c r="C478" t="str">
        <f t="shared" si="28"/>
        <v>Portugal</v>
      </c>
      <c r="D478">
        <f t="shared" si="29"/>
        <v>2023</v>
      </c>
      <c r="E478">
        <f>VLOOKUP($C478,'Step 1'!$A$3:$K$74,MATCH(Levels!$D478,'Step 1'!$A$2:$K$2,0),FALSE)</f>
        <v>18.399999999999999</v>
      </c>
      <c r="F478">
        <f>VLOOKUP($C478,'Step 1'!$A$3:$U$74,MATCH(Levels!$D478,'Step 1'!$A$2:$K$2,0)+10,FALSE)</f>
        <v>1.3</v>
      </c>
      <c r="G478">
        <f>VLOOKUP($C478,'Step 1'!$A$3:$AE$74,MATCH(Levels!$D478,'Step 1'!$A$2:$K$2,0)+20,FALSE)</f>
        <v>44.3687085952511</v>
      </c>
    </row>
    <row r="479" spans="1:7" x14ac:dyDescent="0.45">
      <c r="A479">
        <f t="shared" si="30"/>
        <v>54</v>
      </c>
      <c r="B479">
        <f t="shared" si="31"/>
        <v>2015</v>
      </c>
      <c r="C479" t="str">
        <f t="shared" si="28"/>
        <v>Romania</v>
      </c>
      <c r="D479">
        <f t="shared" si="29"/>
        <v>2015</v>
      </c>
      <c r="E479">
        <f>VLOOKUP($C479,'Step 1'!$A$3:$K$74,MATCH(Levels!$D479,'Step 1'!$A$2:$K$2,0),FALSE)</f>
        <v>20.2</v>
      </c>
      <c r="F479">
        <f>VLOOKUP($C479,'Step 1'!$A$3:$U$74,MATCH(Levels!$D479,'Step 1'!$A$2:$K$2,0)+10,FALSE)</f>
        <v>1.1000000000000001</v>
      </c>
      <c r="G479">
        <f>VLOOKUP($C479,'Step 1'!$A$3:$AE$74,MATCH(Levels!$D479,'Step 1'!$A$2:$K$2,0)+20,FALSE)</f>
        <v>24.643411929662399</v>
      </c>
    </row>
    <row r="480" spans="1:7" x14ac:dyDescent="0.45">
      <c r="A480">
        <f t="shared" si="30"/>
        <v>54</v>
      </c>
      <c r="B480">
        <f t="shared" si="31"/>
        <v>2016</v>
      </c>
      <c r="C480" t="str">
        <f t="shared" si="28"/>
        <v>Romania</v>
      </c>
      <c r="D480">
        <f t="shared" si="29"/>
        <v>2016</v>
      </c>
      <c r="E480">
        <f>VLOOKUP($C480,'Step 1'!$A$3:$K$74,MATCH(Levels!$D480,'Step 1'!$A$2:$K$2,0),FALSE)</f>
        <v>20.399999999999999</v>
      </c>
      <c r="F480">
        <f>VLOOKUP($C480,'Step 1'!$A$3:$U$74,MATCH(Levels!$D480,'Step 1'!$A$2:$K$2,0)+10,FALSE)</f>
        <v>1.1000000000000001</v>
      </c>
      <c r="G480">
        <f>VLOOKUP($C480,'Step 1'!$A$3:$AE$74,MATCH(Levels!$D480,'Step 1'!$A$2:$K$2,0)+20,FALSE)</f>
        <v>25.4484321972487</v>
      </c>
    </row>
    <row r="481" spans="1:7" x14ac:dyDescent="0.45">
      <c r="A481">
        <f t="shared" si="30"/>
        <v>54</v>
      </c>
      <c r="B481">
        <f t="shared" si="31"/>
        <v>2017</v>
      </c>
      <c r="C481" t="str">
        <f t="shared" si="28"/>
        <v>Romania</v>
      </c>
      <c r="D481">
        <f t="shared" si="29"/>
        <v>2017</v>
      </c>
      <c r="E481">
        <f>VLOOKUP($C481,'Step 1'!$A$3:$K$74,MATCH(Levels!$D481,'Step 1'!$A$2:$K$2,0),FALSE)</f>
        <v>20.399999999999999</v>
      </c>
      <c r="F481">
        <f>VLOOKUP($C481,'Step 1'!$A$3:$U$74,MATCH(Levels!$D481,'Step 1'!$A$2:$K$2,0)+10,FALSE)</f>
        <v>1.2</v>
      </c>
      <c r="G481">
        <f>VLOOKUP($C481,'Step 1'!$A$3:$AE$74,MATCH(Levels!$D481,'Step 1'!$A$2:$K$2,0)+20,FALSE)</f>
        <v>25.6576631617563</v>
      </c>
    </row>
    <row r="482" spans="1:7" x14ac:dyDescent="0.45">
      <c r="A482">
        <f t="shared" si="30"/>
        <v>54</v>
      </c>
      <c r="B482">
        <f t="shared" si="31"/>
        <v>2018</v>
      </c>
      <c r="C482" t="str">
        <f t="shared" si="28"/>
        <v>Romania</v>
      </c>
      <c r="D482">
        <f t="shared" si="29"/>
        <v>2018</v>
      </c>
      <c r="E482">
        <f>VLOOKUP($C482,'Step 1'!$A$3:$K$74,MATCH(Levels!$D482,'Step 1'!$A$2:$K$2,0),FALSE)</f>
        <v>20.8</v>
      </c>
      <c r="F482">
        <f>VLOOKUP($C482,'Step 1'!$A$3:$U$74,MATCH(Levels!$D482,'Step 1'!$A$2:$K$2,0)+10,FALSE)</f>
        <v>1.6</v>
      </c>
      <c r="G482">
        <f>VLOOKUP($C482,'Step 1'!$A$3:$AE$74,MATCH(Levels!$D482,'Step 1'!$A$2:$K$2,0)+20,FALSE)</f>
        <v>26.234624890796798</v>
      </c>
    </row>
    <row r="483" spans="1:7" x14ac:dyDescent="0.45">
      <c r="A483">
        <f t="shared" si="30"/>
        <v>54</v>
      </c>
      <c r="B483">
        <f t="shared" si="31"/>
        <v>2019</v>
      </c>
      <c r="C483" t="str">
        <f t="shared" si="28"/>
        <v>Romania</v>
      </c>
      <c r="D483">
        <f t="shared" si="29"/>
        <v>2019</v>
      </c>
      <c r="E483">
        <f>VLOOKUP($C483,'Step 1'!$A$3:$K$74,MATCH(Levels!$D483,'Step 1'!$A$2:$K$2,0),FALSE)</f>
        <v>22.7</v>
      </c>
      <c r="F483">
        <f>VLOOKUP($C483,'Step 1'!$A$3:$U$74,MATCH(Levels!$D483,'Step 1'!$A$2:$K$2,0)+10,FALSE)</f>
        <v>1.4</v>
      </c>
      <c r="G483">
        <f>VLOOKUP($C483,'Step 1'!$A$3:$AE$74,MATCH(Levels!$D483,'Step 1'!$A$2:$K$2,0)+20,FALSE)</f>
        <v>26.041142309624099</v>
      </c>
    </row>
    <row r="484" spans="1:7" x14ac:dyDescent="0.45">
      <c r="A484">
        <f t="shared" si="30"/>
        <v>54</v>
      </c>
      <c r="B484">
        <f t="shared" si="31"/>
        <v>2020</v>
      </c>
      <c r="C484" t="str">
        <f t="shared" si="28"/>
        <v>Romania</v>
      </c>
      <c r="D484">
        <f t="shared" si="29"/>
        <v>2020</v>
      </c>
      <c r="E484">
        <f>VLOOKUP($C484,'Step 1'!$A$3:$K$74,MATCH(Levels!$D484,'Step 1'!$A$2:$K$2,0),FALSE)</f>
        <v>22.7</v>
      </c>
      <c r="F484">
        <f>VLOOKUP($C484,'Step 1'!$A$3:$U$74,MATCH(Levels!$D484,'Step 1'!$A$2:$K$2,0)+10,FALSE)</f>
        <v>1.1000000000000001</v>
      </c>
      <c r="G484">
        <f>VLOOKUP($C484,'Step 1'!$A$3:$AE$74,MATCH(Levels!$D484,'Step 1'!$A$2:$K$2,0)+20,FALSE)</f>
        <v>24.9712111129984</v>
      </c>
    </row>
    <row r="485" spans="1:7" x14ac:dyDescent="0.45">
      <c r="A485">
        <f t="shared" si="30"/>
        <v>54</v>
      </c>
      <c r="B485">
        <f t="shared" si="31"/>
        <v>2021</v>
      </c>
      <c r="C485" t="str">
        <f t="shared" si="28"/>
        <v>Romania</v>
      </c>
      <c r="D485">
        <f t="shared" si="29"/>
        <v>2021</v>
      </c>
      <c r="E485">
        <f>VLOOKUP($C485,'Step 1'!$A$3:$K$74,MATCH(Levels!$D485,'Step 1'!$A$2:$K$2,0),FALSE)</f>
        <v>22.6</v>
      </c>
      <c r="F485">
        <f>VLOOKUP($C485,'Step 1'!$A$3:$U$74,MATCH(Levels!$D485,'Step 1'!$A$2:$K$2,0)+10,FALSE)</f>
        <v>1.1000000000000001</v>
      </c>
      <c r="G485">
        <f>VLOOKUP($C485,'Step 1'!$A$3:$AE$74,MATCH(Levels!$D485,'Step 1'!$A$2:$K$2,0)+20,FALSE)</f>
        <v>24.046793104098999</v>
      </c>
    </row>
    <row r="486" spans="1:7" x14ac:dyDescent="0.45">
      <c r="A486">
        <f t="shared" si="30"/>
        <v>54</v>
      </c>
      <c r="B486">
        <f t="shared" si="31"/>
        <v>2022</v>
      </c>
      <c r="C486" t="str">
        <f t="shared" si="28"/>
        <v>Romania</v>
      </c>
      <c r="D486">
        <f t="shared" si="29"/>
        <v>2022</v>
      </c>
      <c r="E486">
        <f>VLOOKUP($C486,'Step 1'!$A$3:$K$74,MATCH(Levels!$D486,'Step 1'!$A$2:$K$2,0),FALSE)</f>
        <v>22.9</v>
      </c>
      <c r="F486">
        <f>VLOOKUP($C486,'Step 1'!$A$3:$U$74,MATCH(Levels!$D486,'Step 1'!$A$2:$K$2,0)+10,FALSE)</f>
        <v>1.1000000000000001</v>
      </c>
      <c r="G486">
        <f>VLOOKUP($C486,'Step 1'!$A$3:$AE$74,MATCH(Levels!$D486,'Step 1'!$A$2:$K$2,0)+20,FALSE)</f>
        <v>22.223872228158001</v>
      </c>
    </row>
    <row r="487" spans="1:7" x14ac:dyDescent="0.45">
      <c r="A487">
        <f t="shared" si="30"/>
        <v>54</v>
      </c>
      <c r="B487">
        <f t="shared" si="31"/>
        <v>2023</v>
      </c>
      <c r="C487" t="str">
        <f t="shared" si="28"/>
        <v>Romania</v>
      </c>
      <c r="D487">
        <f t="shared" si="29"/>
        <v>2023</v>
      </c>
      <c r="E487">
        <f>VLOOKUP($C487,'Step 1'!$A$3:$K$74,MATCH(Levels!$D487,'Step 1'!$A$2:$K$2,0),FALSE)</f>
        <v>24.9</v>
      </c>
      <c r="F487">
        <f>VLOOKUP($C487,'Step 1'!$A$3:$U$74,MATCH(Levels!$D487,'Step 1'!$A$2:$K$2,0)+10,FALSE)</f>
        <v>1</v>
      </c>
      <c r="G487">
        <f>VLOOKUP($C487,'Step 1'!$A$3:$AE$74,MATCH(Levels!$D487,'Step 1'!$A$2:$K$2,0)+20,FALSE)</f>
        <v>22.223872228158001</v>
      </c>
    </row>
    <row r="488" spans="1:7" x14ac:dyDescent="0.45">
      <c r="A488">
        <f t="shared" si="30"/>
        <v>55</v>
      </c>
      <c r="B488">
        <f t="shared" si="31"/>
        <v>2015</v>
      </c>
      <c r="C488" t="str">
        <f t="shared" si="28"/>
        <v>Russia</v>
      </c>
      <c r="D488">
        <f t="shared" si="29"/>
        <v>2015</v>
      </c>
      <c r="E488">
        <f>VLOOKUP($C488,'Step 1'!$A$3:$K$74,MATCH(Levels!$D488,'Step 1'!$A$2:$K$2,0),FALSE)</f>
        <v>17</v>
      </c>
      <c r="F488">
        <f>VLOOKUP($C488,'Step 1'!$A$3:$U$74,MATCH(Levels!$D488,'Step 1'!$A$2:$K$2,0)+10,FALSE)</f>
        <v>0.5</v>
      </c>
      <c r="G488">
        <f>VLOOKUP($C488,'Step 1'!$A$3:$AE$74,MATCH(Levels!$D488,'Step 1'!$A$2:$K$2,0)+20,FALSE)</f>
        <v>6.8763900437112797</v>
      </c>
    </row>
    <row r="489" spans="1:7" x14ac:dyDescent="0.45">
      <c r="A489">
        <f t="shared" si="30"/>
        <v>55</v>
      </c>
      <c r="B489">
        <f t="shared" si="31"/>
        <v>2016</v>
      </c>
      <c r="C489" t="str">
        <f t="shared" si="28"/>
        <v>Russia</v>
      </c>
      <c r="D489">
        <f t="shared" si="29"/>
        <v>2016</v>
      </c>
      <c r="E489">
        <f>VLOOKUP($C489,'Step 1'!$A$3:$K$74,MATCH(Levels!$D489,'Step 1'!$A$2:$K$2,0),FALSE)</f>
        <v>15</v>
      </c>
      <c r="F489">
        <f>VLOOKUP($C489,'Step 1'!$A$3:$U$74,MATCH(Levels!$D489,'Step 1'!$A$2:$K$2,0)+10,FALSE)</f>
        <v>0.5</v>
      </c>
      <c r="G489">
        <f>VLOOKUP($C489,'Step 1'!$A$3:$AE$74,MATCH(Levels!$D489,'Step 1'!$A$2:$K$2,0)+20,FALSE)</f>
        <v>8.0472041906390501</v>
      </c>
    </row>
    <row r="490" spans="1:7" x14ac:dyDescent="0.45">
      <c r="A490">
        <f t="shared" si="30"/>
        <v>55</v>
      </c>
      <c r="B490">
        <f t="shared" si="31"/>
        <v>2017</v>
      </c>
      <c r="C490" t="str">
        <f t="shared" si="28"/>
        <v>Russia</v>
      </c>
      <c r="D490">
        <f t="shared" si="29"/>
        <v>2017</v>
      </c>
      <c r="E490">
        <f>VLOOKUP($C490,'Step 1'!$A$3:$K$74,MATCH(Levels!$D490,'Step 1'!$A$2:$K$2,0),FALSE)</f>
        <v>17.399999999999999</v>
      </c>
      <c r="F490">
        <f>VLOOKUP($C490,'Step 1'!$A$3:$U$74,MATCH(Levels!$D490,'Step 1'!$A$2:$K$2,0)+10,FALSE)</f>
        <v>0.5</v>
      </c>
      <c r="G490">
        <f>VLOOKUP($C490,'Step 1'!$A$3:$AE$74,MATCH(Levels!$D490,'Step 1'!$A$2:$K$2,0)+20,FALSE)</f>
        <v>8.8907103958839198</v>
      </c>
    </row>
    <row r="491" spans="1:7" x14ac:dyDescent="0.45">
      <c r="A491">
        <f t="shared" si="30"/>
        <v>55</v>
      </c>
      <c r="B491">
        <f t="shared" si="31"/>
        <v>2018</v>
      </c>
      <c r="C491" t="str">
        <f t="shared" si="28"/>
        <v>Russia</v>
      </c>
      <c r="D491">
        <f t="shared" si="29"/>
        <v>2018</v>
      </c>
      <c r="E491">
        <f>VLOOKUP($C491,'Step 1'!$A$3:$K$74,MATCH(Levels!$D491,'Step 1'!$A$2:$K$2,0),FALSE)</f>
        <v>15.9</v>
      </c>
      <c r="F491">
        <f>VLOOKUP($C491,'Step 1'!$A$3:$U$74,MATCH(Levels!$D491,'Step 1'!$A$2:$K$2,0)+10,FALSE)</f>
        <v>0.6</v>
      </c>
      <c r="G491">
        <f>VLOOKUP($C491,'Step 1'!$A$3:$AE$74,MATCH(Levels!$D491,'Step 1'!$A$2:$K$2,0)+20,FALSE)</f>
        <v>9.8092976087212893</v>
      </c>
    </row>
    <row r="492" spans="1:7" x14ac:dyDescent="0.45">
      <c r="A492">
        <f t="shared" si="30"/>
        <v>55</v>
      </c>
      <c r="B492">
        <f t="shared" si="31"/>
        <v>2019</v>
      </c>
      <c r="C492" t="str">
        <f t="shared" si="28"/>
        <v>Russia</v>
      </c>
      <c r="D492">
        <f t="shared" si="29"/>
        <v>2019</v>
      </c>
      <c r="E492">
        <f>VLOOKUP($C492,'Step 1'!$A$3:$K$74,MATCH(Levels!$D492,'Step 1'!$A$2:$K$2,0),FALSE)</f>
        <v>17.100000000000001</v>
      </c>
      <c r="F492">
        <f>VLOOKUP($C492,'Step 1'!$A$3:$U$74,MATCH(Levels!$D492,'Step 1'!$A$2:$K$2,0)+10,FALSE)</f>
        <v>0.7</v>
      </c>
      <c r="G492">
        <f>VLOOKUP($C492,'Step 1'!$A$3:$AE$74,MATCH(Levels!$D492,'Step 1'!$A$2:$K$2,0)+20,FALSE)</f>
        <v>11.0993337236429</v>
      </c>
    </row>
    <row r="493" spans="1:7" x14ac:dyDescent="0.45">
      <c r="A493">
        <f t="shared" si="30"/>
        <v>55</v>
      </c>
      <c r="B493">
        <f t="shared" si="31"/>
        <v>2020</v>
      </c>
      <c r="C493" t="str">
        <f t="shared" si="28"/>
        <v>Russia</v>
      </c>
      <c r="D493">
        <f t="shared" si="29"/>
        <v>2020</v>
      </c>
      <c r="E493">
        <f>VLOOKUP($C493,'Step 1'!$A$3:$K$74,MATCH(Levels!$D493,'Step 1'!$A$2:$K$2,0),FALSE)</f>
        <v>17</v>
      </c>
      <c r="F493">
        <f>VLOOKUP($C493,'Step 1'!$A$3:$U$74,MATCH(Levels!$D493,'Step 1'!$A$2:$K$2,0)+10,FALSE)</f>
        <v>0.8</v>
      </c>
      <c r="G493">
        <f>VLOOKUP($C493,'Step 1'!$A$3:$AE$74,MATCH(Levels!$D493,'Step 1'!$A$2:$K$2,0)+20,FALSE)</f>
        <v>11.690530124511699</v>
      </c>
    </row>
    <row r="494" spans="1:7" x14ac:dyDescent="0.45">
      <c r="A494">
        <f t="shared" si="30"/>
        <v>55</v>
      </c>
      <c r="B494">
        <f t="shared" si="31"/>
        <v>2021</v>
      </c>
      <c r="C494" t="str">
        <f t="shared" si="28"/>
        <v>Russia</v>
      </c>
      <c r="D494">
        <f t="shared" si="29"/>
        <v>2021</v>
      </c>
      <c r="E494">
        <f>VLOOKUP($C494,'Step 1'!$A$3:$K$74,MATCH(Levels!$D494,'Step 1'!$A$2:$K$2,0),FALSE)</f>
        <v>17.3</v>
      </c>
      <c r="F494">
        <f>VLOOKUP($C494,'Step 1'!$A$3:$U$74,MATCH(Levels!$D494,'Step 1'!$A$2:$K$2,0)+10,FALSE)</f>
        <v>0.8</v>
      </c>
      <c r="G494">
        <f>VLOOKUP($C494,'Step 1'!$A$3:$AE$74,MATCH(Levels!$D494,'Step 1'!$A$2:$K$2,0)+20,FALSE)</f>
        <v>14.7416877693895</v>
      </c>
    </row>
    <row r="495" spans="1:7" x14ac:dyDescent="0.45">
      <c r="A495">
        <f t="shared" si="30"/>
        <v>55</v>
      </c>
      <c r="B495">
        <f t="shared" si="31"/>
        <v>2022</v>
      </c>
      <c r="C495" t="str">
        <f t="shared" si="28"/>
        <v>Russia</v>
      </c>
      <c r="D495">
        <f t="shared" si="29"/>
        <v>2022</v>
      </c>
      <c r="E495">
        <f>VLOOKUP($C495,'Step 1'!$A$3:$K$74,MATCH(Levels!$D495,'Step 1'!$A$2:$K$2,0),FALSE)</f>
        <v>20.3</v>
      </c>
      <c r="F495">
        <f>VLOOKUP($C495,'Step 1'!$A$3:$U$74,MATCH(Levels!$D495,'Step 1'!$A$2:$K$2,0)+10,FALSE)</f>
        <v>0.6</v>
      </c>
      <c r="G495">
        <f>VLOOKUP($C495,'Step 1'!$A$3:$AE$74,MATCH(Levels!$D495,'Step 1'!$A$2:$K$2,0)+20,FALSE)</f>
        <v>14.7416877693895</v>
      </c>
    </row>
    <row r="496" spans="1:7" x14ac:dyDescent="0.45">
      <c r="A496">
        <f t="shared" si="30"/>
        <v>55</v>
      </c>
      <c r="B496">
        <f t="shared" si="31"/>
        <v>2023</v>
      </c>
      <c r="C496" t="str">
        <f t="shared" si="28"/>
        <v>Russia</v>
      </c>
      <c r="D496">
        <f t="shared" si="29"/>
        <v>2023</v>
      </c>
      <c r="E496">
        <f>VLOOKUP($C496,'Step 1'!$A$3:$K$74,MATCH(Levels!$D496,'Step 1'!$A$2:$K$2,0),FALSE)</f>
        <v>25.3</v>
      </c>
      <c r="F496">
        <f>VLOOKUP($C496,'Step 1'!$A$3:$U$74,MATCH(Levels!$D496,'Step 1'!$A$2:$K$2,0)+10,FALSE)</f>
        <v>0.5</v>
      </c>
      <c r="G496">
        <f>VLOOKUP($C496,'Step 1'!$A$3:$AE$74,MATCH(Levels!$D496,'Step 1'!$A$2:$K$2,0)+20,FALSE)</f>
        <v>11.8734608615416</v>
      </c>
    </row>
    <row r="497" spans="1:7" x14ac:dyDescent="0.45">
      <c r="A497">
        <f t="shared" si="30"/>
        <v>56</v>
      </c>
      <c r="B497">
        <f t="shared" si="31"/>
        <v>2015</v>
      </c>
      <c r="C497" t="str">
        <f t="shared" si="28"/>
        <v>Saudi Arabia</v>
      </c>
      <c r="D497">
        <f t="shared" si="29"/>
        <v>2015</v>
      </c>
      <c r="E497">
        <f>VLOOKUP($C497,'Step 1'!$A$3:$K$74,MATCH(Levels!$D497,'Step 1'!$A$2:$K$2,0),FALSE)</f>
        <v>15.1</v>
      </c>
      <c r="F497">
        <f>VLOOKUP($C497,'Step 1'!$A$3:$U$74,MATCH(Levels!$D497,'Step 1'!$A$2:$K$2,0)+10,FALSE)</f>
        <v>4.5999999999999996</v>
      </c>
      <c r="G497">
        <f>VLOOKUP($C497,'Step 1'!$A$3:$AE$74,MATCH(Levels!$D497,'Step 1'!$A$2:$K$2,0)+20,FALSE)</f>
        <v>7.1032371928523599</v>
      </c>
    </row>
    <row r="498" spans="1:7" x14ac:dyDescent="0.45">
      <c r="A498">
        <f t="shared" si="30"/>
        <v>56</v>
      </c>
      <c r="B498">
        <f t="shared" si="31"/>
        <v>2016</v>
      </c>
      <c r="C498" t="str">
        <f t="shared" si="28"/>
        <v>Saudi Arabia</v>
      </c>
      <c r="D498">
        <f t="shared" si="29"/>
        <v>2016</v>
      </c>
      <c r="E498">
        <f>VLOOKUP($C498,'Step 1'!$A$3:$K$74,MATCH(Levels!$D498,'Step 1'!$A$2:$K$2,0),FALSE)</f>
        <v>14.3</v>
      </c>
      <c r="F498">
        <f>VLOOKUP($C498,'Step 1'!$A$3:$U$74,MATCH(Levels!$D498,'Step 1'!$A$2:$K$2,0)+10,FALSE)</f>
        <v>4.9000000000000004</v>
      </c>
      <c r="G498">
        <f>VLOOKUP($C498,'Step 1'!$A$3:$AE$74,MATCH(Levels!$D498,'Step 1'!$A$2:$K$2,0)+20,FALSE)</f>
        <v>7.46606762725325</v>
      </c>
    </row>
    <row r="499" spans="1:7" x14ac:dyDescent="0.45">
      <c r="A499">
        <f t="shared" si="30"/>
        <v>56</v>
      </c>
      <c r="B499">
        <f t="shared" si="31"/>
        <v>2017</v>
      </c>
      <c r="C499" t="str">
        <f t="shared" si="28"/>
        <v>Saudi Arabia</v>
      </c>
      <c r="D499">
        <f t="shared" si="29"/>
        <v>2017</v>
      </c>
      <c r="E499">
        <f>VLOOKUP($C499,'Step 1'!$A$3:$K$74,MATCH(Levels!$D499,'Step 1'!$A$2:$K$2,0),FALSE)</f>
        <v>13.7</v>
      </c>
      <c r="F499">
        <f>VLOOKUP($C499,'Step 1'!$A$3:$U$74,MATCH(Levels!$D499,'Step 1'!$A$2:$K$2,0)+10,FALSE)</f>
        <v>4.7</v>
      </c>
      <c r="G499">
        <f>VLOOKUP($C499,'Step 1'!$A$3:$AE$74,MATCH(Levels!$D499,'Step 1'!$A$2:$K$2,0)+20,FALSE)</f>
        <v>8.3336404892918896</v>
      </c>
    </row>
    <row r="500" spans="1:7" x14ac:dyDescent="0.45">
      <c r="A500">
        <f t="shared" si="30"/>
        <v>56</v>
      </c>
      <c r="B500">
        <f t="shared" si="31"/>
        <v>2018</v>
      </c>
      <c r="C500" t="str">
        <f t="shared" si="28"/>
        <v>Saudi Arabia</v>
      </c>
      <c r="D500">
        <f t="shared" si="29"/>
        <v>2018</v>
      </c>
      <c r="E500">
        <f>VLOOKUP($C500,'Step 1'!$A$3:$K$74,MATCH(Levels!$D500,'Step 1'!$A$2:$K$2,0),FALSE)</f>
        <v>12.8</v>
      </c>
      <c r="F500">
        <f>VLOOKUP($C500,'Step 1'!$A$3:$U$74,MATCH(Levels!$D500,'Step 1'!$A$2:$K$2,0)+10,FALSE)</f>
        <v>5</v>
      </c>
      <c r="G500">
        <f>VLOOKUP($C500,'Step 1'!$A$3:$AE$74,MATCH(Levels!$D500,'Step 1'!$A$2:$K$2,0)+20,FALSE)</f>
        <v>9.1928048555819295</v>
      </c>
    </row>
    <row r="501" spans="1:7" x14ac:dyDescent="0.45">
      <c r="A501">
        <f t="shared" si="30"/>
        <v>56</v>
      </c>
      <c r="B501">
        <f t="shared" si="31"/>
        <v>2019</v>
      </c>
      <c r="C501" t="str">
        <f t="shared" si="28"/>
        <v>Saudi Arabia</v>
      </c>
      <c r="D501">
        <f t="shared" si="29"/>
        <v>2019</v>
      </c>
      <c r="E501">
        <f>VLOOKUP($C501,'Step 1'!$A$3:$K$74,MATCH(Levels!$D501,'Step 1'!$A$2:$K$2,0),FALSE)</f>
        <v>14.7</v>
      </c>
      <c r="F501">
        <f>VLOOKUP($C501,'Step 1'!$A$3:$U$74,MATCH(Levels!$D501,'Step 1'!$A$2:$K$2,0)+10,FALSE)</f>
        <v>4.8</v>
      </c>
      <c r="G501">
        <f>VLOOKUP($C501,'Step 1'!$A$3:$AE$74,MATCH(Levels!$D501,'Step 1'!$A$2:$K$2,0)+20,FALSE)</f>
        <v>12.1529156475088</v>
      </c>
    </row>
    <row r="502" spans="1:7" x14ac:dyDescent="0.45">
      <c r="A502">
        <f t="shared" si="30"/>
        <v>56</v>
      </c>
      <c r="B502">
        <f t="shared" si="31"/>
        <v>2020</v>
      </c>
      <c r="C502" t="str">
        <f t="shared" si="28"/>
        <v>Saudi Arabia</v>
      </c>
      <c r="D502">
        <f t="shared" si="29"/>
        <v>2020</v>
      </c>
      <c r="E502">
        <f>VLOOKUP($C502,'Step 1'!$A$3:$K$74,MATCH(Levels!$D502,'Step 1'!$A$2:$K$2,0),FALSE)</f>
        <v>13.8</v>
      </c>
      <c r="F502">
        <f>VLOOKUP($C502,'Step 1'!$A$3:$U$74,MATCH(Levels!$D502,'Step 1'!$A$2:$K$2,0)+10,FALSE)</f>
        <v>4.8</v>
      </c>
      <c r="G502">
        <f>VLOOKUP($C502,'Step 1'!$A$3:$AE$74,MATCH(Levels!$D502,'Step 1'!$A$2:$K$2,0)+20,FALSE)</f>
        <v>17.1686544804977</v>
      </c>
    </row>
    <row r="503" spans="1:7" x14ac:dyDescent="0.45">
      <c r="A503">
        <f t="shared" si="30"/>
        <v>56</v>
      </c>
      <c r="B503">
        <f t="shared" si="31"/>
        <v>2021</v>
      </c>
      <c r="C503" t="str">
        <f t="shared" si="28"/>
        <v>Saudi Arabia</v>
      </c>
      <c r="D503">
        <f t="shared" si="29"/>
        <v>2021</v>
      </c>
      <c r="E503">
        <f>VLOOKUP($C503,'Step 1'!$A$3:$K$74,MATCH(Levels!$D503,'Step 1'!$A$2:$K$2,0),FALSE)</f>
        <v>12.4</v>
      </c>
      <c r="F503">
        <f>VLOOKUP($C503,'Step 1'!$A$3:$U$74,MATCH(Levels!$D503,'Step 1'!$A$2:$K$2,0)+10,FALSE)</f>
        <v>5.3</v>
      </c>
      <c r="G503">
        <f>VLOOKUP($C503,'Step 1'!$A$3:$AE$74,MATCH(Levels!$D503,'Step 1'!$A$2:$K$2,0)+20,FALSE)</f>
        <v>20.984163317653401</v>
      </c>
    </row>
    <row r="504" spans="1:7" x14ac:dyDescent="0.45">
      <c r="A504">
        <f t="shared" si="30"/>
        <v>56</v>
      </c>
      <c r="B504">
        <f t="shared" si="31"/>
        <v>2022</v>
      </c>
      <c r="C504" t="str">
        <f t="shared" si="28"/>
        <v>Saudi Arabia</v>
      </c>
      <c r="D504">
        <f t="shared" si="29"/>
        <v>2022</v>
      </c>
      <c r="E504">
        <f>VLOOKUP($C504,'Step 1'!$A$3:$K$74,MATCH(Levels!$D504,'Step 1'!$A$2:$K$2,0),FALSE)</f>
        <v>13.8</v>
      </c>
      <c r="F504">
        <f>VLOOKUP($C504,'Step 1'!$A$3:$U$74,MATCH(Levels!$D504,'Step 1'!$A$2:$K$2,0)+10,FALSE)</f>
        <v>4.9000000000000004</v>
      </c>
      <c r="G504">
        <f>VLOOKUP($C504,'Step 1'!$A$3:$AE$74,MATCH(Levels!$D504,'Step 1'!$A$2:$K$2,0)+20,FALSE)</f>
        <v>22.9186734355056</v>
      </c>
    </row>
    <row r="505" spans="1:7" x14ac:dyDescent="0.45">
      <c r="A505">
        <f t="shared" si="30"/>
        <v>56</v>
      </c>
      <c r="B505">
        <f t="shared" si="31"/>
        <v>2023</v>
      </c>
      <c r="C505" t="str">
        <f t="shared" si="28"/>
        <v>Saudi Arabia</v>
      </c>
      <c r="D505">
        <f t="shared" si="29"/>
        <v>2023</v>
      </c>
      <c r="E505">
        <f>VLOOKUP($C505,'Step 1'!$A$3:$K$74,MATCH(Levels!$D505,'Step 1'!$A$2:$K$2,0),FALSE)</f>
        <v>14.5</v>
      </c>
      <c r="F505">
        <f>VLOOKUP($C505,'Step 1'!$A$3:$U$74,MATCH(Levels!$D505,'Step 1'!$A$2:$K$2,0)+10,FALSE)</f>
        <v>4.5</v>
      </c>
      <c r="G505">
        <f>VLOOKUP($C505,'Step 1'!$A$3:$AE$74,MATCH(Levels!$D505,'Step 1'!$A$2:$K$2,0)+20,FALSE)</f>
        <v>23.0213575926321</v>
      </c>
    </row>
    <row r="506" spans="1:7" x14ac:dyDescent="0.45">
      <c r="A506">
        <f t="shared" si="30"/>
        <v>57</v>
      </c>
      <c r="B506">
        <f t="shared" si="31"/>
        <v>2015</v>
      </c>
      <c r="C506" t="str">
        <f t="shared" si="28"/>
        <v>Slovakia</v>
      </c>
      <c r="D506">
        <f t="shared" si="29"/>
        <v>2015</v>
      </c>
      <c r="E506">
        <f>VLOOKUP($C506,'Step 1'!$A$3:$K$74,MATCH(Levels!$D506,'Step 1'!$A$2:$K$2,0),FALSE)</f>
        <v>16.600000000000001</v>
      </c>
      <c r="F506">
        <f>VLOOKUP($C506,'Step 1'!$A$3:$U$74,MATCH(Levels!$D506,'Step 1'!$A$2:$K$2,0)+10,FALSE)</f>
        <v>1.7</v>
      </c>
      <c r="G506">
        <f>VLOOKUP($C506,'Step 1'!$A$3:$AE$74,MATCH(Levels!$D506,'Step 1'!$A$2:$K$2,0)+20,FALSE)</f>
        <v>39.464335576850502</v>
      </c>
    </row>
    <row r="507" spans="1:7" x14ac:dyDescent="0.45">
      <c r="A507">
        <f t="shared" si="30"/>
        <v>57</v>
      </c>
      <c r="B507">
        <f t="shared" si="31"/>
        <v>2016</v>
      </c>
      <c r="C507" t="str">
        <f t="shared" si="28"/>
        <v>Slovakia</v>
      </c>
      <c r="D507">
        <f t="shared" si="29"/>
        <v>2016</v>
      </c>
      <c r="E507">
        <f>VLOOKUP($C507,'Step 1'!$A$3:$K$74,MATCH(Levels!$D507,'Step 1'!$A$2:$K$2,0),FALSE)</f>
        <v>15.8</v>
      </c>
      <c r="F507">
        <f>VLOOKUP($C507,'Step 1'!$A$3:$U$74,MATCH(Levels!$D507,'Step 1'!$A$2:$K$2,0)+10,FALSE)</f>
        <v>1.7</v>
      </c>
      <c r="G507">
        <f>VLOOKUP($C507,'Step 1'!$A$3:$AE$74,MATCH(Levels!$D507,'Step 1'!$A$2:$K$2,0)+20,FALSE)</f>
        <v>41.391941560419198</v>
      </c>
    </row>
    <row r="508" spans="1:7" x14ac:dyDescent="0.45">
      <c r="A508">
        <f t="shared" si="30"/>
        <v>57</v>
      </c>
      <c r="B508">
        <f t="shared" si="31"/>
        <v>2017</v>
      </c>
      <c r="C508" t="str">
        <f t="shared" si="28"/>
        <v>Slovakia</v>
      </c>
      <c r="D508">
        <f t="shared" si="29"/>
        <v>2017</v>
      </c>
      <c r="E508">
        <f>VLOOKUP($C508,'Step 1'!$A$3:$K$74,MATCH(Levels!$D508,'Step 1'!$A$2:$K$2,0),FALSE)</f>
        <v>17.8</v>
      </c>
      <c r="F508">
        <f>VLOOKUP($C508,'Step 1'!$A$3:$U$74,MATCH(Levels!$D508,'Step 1'!$A$2:$K$2,0)+10,FALSE)</f>
        <v>1.6</v>
      </c>
      <c r="G508">
        <f>VLOOKUP($C508,'Step 1'!$A$3:$AE$74,MATCH(Levels!$D508,'Step 1'!$A$2:$K$2,0)+20,FALSE)</f>
        <v>41.973911844333102</v>
      </c>
    </row>
    <row r="509" spans="1:7" x14ac:dyDescent="0.45">
      <c r="A509">
        <f t="shared" si="30"/>
        <v>57</v>
      </c>
      <c r="B509">
        <f t="shared" si="31"/>
        <v>2018</v>
      </c>
      <c r="C509" t="str">
        <f t="shared" si="28"/>
        <v>Slovakia</v>
      </c>
      <c r="D509">
        <f t="shared" si="29"/>
        <v>2018</v>
      </c>
      <c r="E509">
        <f>VLOOKUP($C509,'Step 1'!$A$3:$K$74,MATCH(Levels!$D509,'Step 1'!$A$2:$K$2,0),FALSE)</f>
        <v>18.100000000000001</v>
      </c>
      <c r="F509">
        <f>VLOOKUP($C509,'Step 1'!$A$3:$U$74,MATCH(Levels!$D509,'Step 1'!$A$2:$K$2,0)+10,FALSE)</f>
        <v>1.7</v>
      </c>
      <c r="G509">
        <f>VLOOKUP($C509,'Step 1'!$A$3:$AE$74,MATCH(Levels!$D509,'Step 1'!$A$2:$K$2,0)+20,FALSE)</f>
        <v>43.916223195497999</v>
      </c>
    </row>
    <row r="510" spans="1:7" x14ac:dyDescent="0.45">
      <c r="A510">
        <f t="shared" si="30"/>
        <v>57</v>
      </c>
      <c r="B510">
        <f t="shared" si="31"/>
        <v>2019</v>
      </c>
      <c r="C510" t="str">
        <f t="shared" si="28"/>
        <v>Slovakia</v>
      </c>
      <c r="D510">
        <f t="shared" si="29"/>
        <v>2019</v>
      </c>
      <c r="E510">
        <f>VLOOKUP($C510,'Step 1'!$A$3:$K$74,MATCH(Levels!$D510,'Step 1'!$A$2:$K$2,0),FALSE)</f>
        <v>18.5</v>
      </c>
      <c r="F510">
        <f>VLOOKUP($C510,'Step 1'!$A$3:$U$74,MATCH(Levels!$D510,'Step 1'!$A$2:$K$2,0)+10,FALSE)</f>
        <v>1.6</v>
      </c>
      <c r="G510">
        <f>VLOOKUP($C510,'Step 1'!$A$3:$AE$74,MATCH(Levels!$D510,'Step 1'!$A$2:$K$2,0)+20,FALSE)</f>
        <v>46.455501995299898</v>
      </c>
    </row>
    <row r="511" spans="1:7" x14ac:dyDescent="0.45">
      <c r="A511">
        <f t="shared" si="30"/>
        <v>57</v>
      </c>
      <c r="B511">
        <f t="shared" si="31"/>
        <v>2020</v>
      </c>
      <c r="C511" t="str">
        <f t="shared" si="28"/>
        <v>Slovakia</v>
      </c>
      <c r="D511">
        <f t="shared" si="29"/>
        <v>2020</v>
      </c>
      <c r="E511">
        <f>VLOOKUP($C511,'Step 1'!$A$3:$K$74,MATCH(Levels!$D511,'Step 1'!$A$2:$K$2,0),FALSE)</f>
        <v>19.600000000000001</v>
      </c>
      <c r="F511">
        <f>VLOOKUP($C511,'Step 1'!$A$3:$U$74,MATCH(Levels!$D511,'Step 1'!$A$2:$K$2,0)+10,FALSE)</f>
        <v>1.7</v>
      </c>
      <c r="G511">
        <f>VLOOKUP($C511,'Step 1'!$A$3:$AE$74,MATCH(Levels!$D511,'Step 1'!$A$2:$K$2,0)+20,FALSE)</f>
        <v>47.453681207137599</v>
      </c>
    </row>
    <row r="512" spans="1:7" x14ac:dyDescent="0.45">
      <c r="A512">
        <f t="shared" si="30"/>
        <v>57</v>
      </c>
      <c r="B512">
        <f t="shared" si="31"/>
        <v>2021</v>
      </c>
      <c r="C512" t="str">
        <f t="shared" si="28"/>
        <v>Slovakia</v>
      </c>
      <c r="D512">
        <f t="shared" si="29"/>
        <v>2021</v>
      </c>
      <c r="E512">
        <f>VLOOKUP($C512,'Step 1'!$A$3:$K$74,MATCH(Levels!$D512,'Step 1'!$A$2:$K$2,0),FALSE)</f>
        <v>22</v>
      </c>
      <c r="F512">
        <f>VLOOKUP($C512,'Step 1'!$A$3:$U$74,MATCH(Levels!$D512,'Step 1'!$A$2:$K$2,0)+10,FALSE)</f>
        <v>1.5</v>
      </c>
      <c r="G512">
        <f>VLOOKUP($C512,'Step 1'!$A$3:$AE$74,MATCH(Levels!$D512,'Step 1'!$A$2:$K$2,0)+20,FALSE)</f>
        <v>48.572482653126102</v>
      </c>
    </row>
    <row r="513" spans="1:7" x14ac:dyDescent="0.45">
      <c r="A513">
        <f t="shared" si="30"/>
        <v>57</v>
      </c>
      <c r="B513">
        <f t="shared" si="31"/>
        <v>2022</v>
      </c>
      <c r="C513" t="str">
        <f t="shared" si="28"/>
        <v>Slovakia</v>
      </c>
      <c r="D513">
        <f t="shared" si="29"/>
        <v>2022</v>
      </c>
      <c r="E513">
        <f>VLOOKUP($C513,'Step 1'!$A$3:$K$74,MATCH(Levels!$D513,'Step 1'!$A$2:$K$2,0),FALSE)</f>
        <v>23.4</v>
      </c>
      <c r="F513">
        <f>VLOOKUP($C513,'Step 1'!$A$3:$U$74,MATCH(Levels!$D513,'Step 1'!$A$2:$K$2,0)+10,FALSE)</f>
        <v>1.6</v>
      </c>
      <c r="G513">
        <f>VLOOKUP($C513,'Step 1'!$A$3:$AE$74,MATCH(Levels!$D513,'Step 1'!$A$2:$K$2,0)+20,FALSE)</f>
        <v>49.919937839596003</v>
      </c>
    </row>
    <row r="514" spans="1:7" x14ac:dyDescent="0.45">
      <c r="A514">
        <f t="shared" si="30"/>
        <v>57</v>
      </c>
      <c r="B514">
        <f t="shared" si="31"/>
        <v>2023</v>
      </c>
      <c r="C514" t="str">
        <f t="shared" si="28"/>
        <v>Slovakia</v>
      </c>
      <c r="D514">
        <f t="shared" si="29"/>
        <v>2023</v>
      </c>
      <c r="E514">
        <f>VLOOKUP($C514,'Step 1'!$A$3:$K$74,MATCH(Levels!$D514,'Step 1'!$A$2:$K$2,0),FALSE)</f>
        <v>26</v>
      </c>
      <c r="F514">
        <f>VLOOKUP($C514,'Step 1'!$A$3:$U$74,MATCH(Levels!$D514,'Step 1'!$A$2:$K$2,0)+10,FALSE)</f>
        <v>1.3</v>
      </c>
      <c r="G514">
        <f>VLOOKUP($C514,'Step 1'!$A$3:$AE$74,MATCH(Levels!$D514,'Step 1'!$A$2:$K$2,0)+20,FALSE)</f>
        <v>50.852541104275197</v>
      </c>
    </row>
    <row r="515" spans="1:7" x14ac:dyDescent="0.45">
      <c r="A515">
        <f t="shared" si="30"/>
        <v>58</v>
      </c>
      <c r="B515">
        <f t="shared" si="31"/>
        <v>2015</v>
      </c>
      <c r="C515" t="str">
        <f t="shared" ref="C515:C577" si="32">VLOOKUP(A515,$M$4:$N$75,2,FALSE)</f>
        <v>Slovenia</v>
      </c>
      <c r="D515">
        <f t="shared" ref="D515:D577" si="33">B515</f>
        <v>2015</v>
      </c>
      <c r="E515">
        <f>VLOOKUP($C515,'Step 1'!$A$3:$K$74,MATCH(Levels!$D515,'Step 1'!$A$2:$K$2,0),FALSE)</f>
        <v>28.3</v>
      </c>
      <c r="F515">
        <f>VLOOKUP($C515,'Step 1'!$A$3:$U$74,MATCH(Levels!$D515,'Step 1'!$A$2:$K$2,0)+10,FALSE)</f>
        <v>1.3</v>
      </c>
      <c r="G515">
        <f>VLOOKUP($C515,'Step 1'!$A$3:$AE$74,MATCH(Levels!$D515,'Step 1'!$A$2:$K$2,0)+20,FALSE)</f>
        <v>0</v>
      </c>
    </row>
    <row r="516" spans="1:7" x14ac:dyDescent="0.45">
      <c r="A516">
        <f t="shared" si="30"/>
        <v>58</v>
      </c>
      <c r="B516">
        <f t="shared" si="31"/>
        <v>2016</v>
      </c>
      <c r="C516" t="str">
        <f t="shared" si="32"/>
        <v>Slovenia</v>
      </c>
      <c r="D516">
        <f t="shared" si="33"/>
        <v>2016</v>
      </c>
      <c r="E516">
        <f>VLOOKUP($C516,'Step 1'!$A$3:$K$74,MATCH(Levels!$D516,'Step 1'!$A$2:$K$2,0),FALSE)</f>
        <v>25.9</v>
      </c>
      <c r="F516">
        <f>VLOOKUP($C516,'Step 1'!$A$3:$U$74,MATCH(Levels!$D516,'Step 1'!$A$2:$K$2,0)+10,FALSE)</f>
        <v>1.4</v>
      </c>
      <c r="G516">
        <f>VLOOKUP($C516,'Step 1'!$A$3:$AE$74,MATCH(Levels!$D516,'Step 1'!$A$2:$K$2,0)+20,FALSE)</f>
        <v>0</v>
      </c>
    </row>
    <row r="517" spans="1:7" x14ac:dyDescent="0.45">
      <c r="A517">
        <f t="shared" si="30"/>
        <v>58</v>
      </c>
      <c r="B517">
        <f t="shared" si="31"/>
        <v>2017</v>
      </c>
      <c r="C517" t="str">
        <f t="shared" si="32"/>
        <v>Slovenia</v>
      </c>
      <c r="D517">
        <f t="shared" si="33"/>
        <v>2017</v>
      </c>
      <c r="E517">
        <f>VLOOKUP($C517,'Step 1'!$A$3:$K$74,MATCH(Levels!$D517,'Step 1'!$A$2:$K$2,0),FALSE)</f>
        <v>23.8</v>
      </c>
      <c r="F517">
        <f>VLOOKUP($C517,'Step 1'!$A$3:$U$74,MATCH(Levels!$D517,'Step 1'!$A$2:$K$2,0)+10,FALSE)</f>
        <v>1.7</v>
      </c>
      <c r="G517">
        <f>VLOOKUP($C517,'Step 1'!$A$3:$AE$74,MATCH(Levels!$D517,'Step 1'!$A$2:$K$2,0)+20,FALSE)</f>
        <v>0</v>
      </c>
    </row>
    <row r="518" spans="1:7" x14ac:dyDescent="0.45">
      <c r="A518">
        <f t="shared" si="30"/>
        <v>58</v>
      </c>
      <c r="B518">
        <f t="shared" si="31"/>
        <v>2018</v>
      </c>
      <c r="C518" t="str">
        <f t="shared" si="32"/>
        <v>Slovenia</v>
      </c>
      <c r="D518">
        <f t="shared" si="33"/>
        <v>2018</v>
      </c>
      <c r="E518">
        <f>VLOOKUP($C518,'Step 1'!$A$3:$K$74,MATCH(Levels!$D518,'Step 1'!$A$2:$K$2,0),FALSE)</f>
        <v>24.1</v>
      </c>
      <c r="F518">
        <f>VLOOKUP($C518,'Step 1'!$A$3:$U$74,MATCH(Levels!$D518,'Step 1'!$A$2:$K$2,0)+10,FALSE)</f>
        <v>1.7</v>
      </c>
      <c r="G518">
        <f>VLOOKUP($C518,'Step 1'!$A$3:$AE$74,MATCH(Levels!$D518,'Step 1'!$A$2:$K$2,0)+20,FALSE)</f>
        <v>16.897643566906002</v>
      </c>
    </row>
    <row r="519" spans="1:7" x14ac:dyDescent="0.45">
      <c r="A519">
        <f t="shared" si="30"/>
        <v>58</v>
      </c>
      <c r="B519">
        <f t="shared" si="31"/>
        <v>2019</v>
      </c>
      <c r="C519" t="str">
        <f t="shared" si="32"/>
        <v>Slovenia</v>
      </c>
      <c r="D519">
        <f t="shared" si="33"/>
        <v>2019</v>
      </c>
      <c r="E519">
        <f>VLOOKUP($C519,'Step 1'!$A$3:$K$74,MATCH(Levels!$D519,'Step 1'!$A$2:$K$2,0),FALSE)</f>
        <v>26.6</v>
      </c>
      <c r="F519">
        <f>VLOOKUP($C519,'Step 1'!$A$3:$U$74,MATCH(Levels!$D519,'Step 1'!$A$2:$K$2,0)+10,FALSE)</f>
        <v>1.4</v>
      </c>
      <c r="G519">
        <f>VLOOKUP($C519,'Step 1'!$A$3:$AE$74,MATCH(Levels!$D519,'Step 1'!$A$2:$K$2,0)+20,FALSE)</f>
        <v>16.991968370172501</v>
      </c>
    </row>
    <row r="520" spans="1:7" x14ac:dyDescent="0.45">
      <c r="A520">
        <f t="shared" si="30"/>
        <v>58</v>
      </c>
      <c r="B520">
        <f t="shared" si="31"/>
        <v>2020</v>
      </c>
      <c r="C520" t="str">
        <f t="shared" si="32"/>
        <v>Slovenia</v>
      </c>
      <c r="D520">
        <f t="shared" si="33"/>
        <v>2020</v>
      </c>
      <c r="E520">
        <f>VLOOKUP($C520,'Step 1'!$A$3:$K$74,MATCH(Levels!$D520,'Step 1'!$A$2:$K$2,0),FALSE)</f>
        <v>26.1</v>
      </c>
      <c r="F520">
        <f>VLOOKUP($C520,'Step 1'!$A$3:$U$74,MATCH(Levels!$D520,'Step 1'!$A$2:$K$2,0)+10,FALSE)</f>
        <v>1.4</v>
      </c>
      <c r="G520">
        <f>VLOOKUP($C520,'Step 1'!$A$3:$AE$74,MATCH(Levels!$D520,'Step 1'!$A$2:$K$2,0)+20,FALSE)</f>
        <v>16.55428053576</v>
      </c>
    </row>
    <row r="521" spans="1:7" x14ac:dyDescent="0.45">
      <c r="A521">
        <f t="shared" si="30"/>
        <v>58</v>
      </c>
      <c r="B521">
        <f t="shared" si="31"/>
        <v>2021</v>
      </c>
      <c r="C521" t="str">
        <f t="shared" si="32"/>
        <v>Slovenia</v>
      </c>
      <c r="D521">
        <f t="shared" si="33"/>
        <v>2021</v>
      </c>
      <c r="E521">
        <f>VLOOKUP($C521,'Step 1'!$A$3:$K$74,MATCH(Levels!$D521,'Step 1'!$A$2:$K$2,0),FALSE)</f>
        <v>26.3</v>
      </c>
      <c r="F521">
        <f>VLOOKUP($C521,'Step 1'!$A$3:$U$74,MATCH(Levels!$D521,'Step 1'!$A$2:$K$2,0)+10,FALSE)</f>
        <v>1.4</v>
      </c>
      <c r="G521">
        <f>VLOOKUP($C521,'Step 1'!$A$3:$AE$74,MATCH(Levels!$D521,'Step 1'!$A$2:$K$2,0)+20,FALSE)</f>
        <v>16.307290065844501</v>
      </c>
    </row>
    <row r="522" spans="1:7" x14ac:dyDescent="0.45">
      <c r="A522">
        <f t="shared" si="30"/>
        <v>58</v>
      </c>
      <c r="B522">
        <f t="shared" si="31"/>
        <v>2022</v>
      </c>
      <c r="C522" t="str">
        <f t="shared" si="32"/>
        <v>Slovenia</v>
      </c>
      <c r="D522">
        <f t="shared" si="33"/>
        <v>2022</v>
      </c>
      <c r="E522">
        <f>VLOOKUP($C522,'Step 1'!$A$3:$K$74,MATCH(Levels!$D522,'Step 1'!$A$2:$K$2,0),FALSE)</f>
        <v>28.5</v>
      </c>
      <c r="F522">
        <f>VLOOKUP($C522,'Step 1'!$A$3:$U$74,MATCH(Levels!$D522,'Step 1'!$A$2:$K$2,0)+10,FALSE)</f>
        <v>1.4</v>
      </c>
      <c r="G522">
        <f>VLOOKUP($C522,'Step 1'!$A$3:$AE$74,MATCH(Levels!$D522,'Step 1'!$A$2:$K$2,0)+20,FALSE)</f>
        <v>16.8858314070538</v>
      </c>
    </row>
    <row r="523" spans="1:7" x14ac:dyDescent="0.45">
      <c r="A523">
        <f t="shared" si="30"/>
        <v>58</v>
      </c>
      <c r="B523">
        <f t="shared" si="31"/>
        <v>2023</v>
      </c>
      <c r="C523" t="str">
        <f t="shared" si="32"/>
        <v>Slovenia</v>
      </c>
      <c r="D523">
        <f t="shared" si="33"/>
        <v>2023</v>
      </c>
      <c r="E523">
        <f>VLOOKUP($C523,'Step 1'!$A$3:$K$74,MATCH(Levels!$D523,'Step 1'!$A$2:$K$2,0),FALSE)</f>
        <v>28.1</v>
      </c>
      <c r="F523">
        <f>VLOOKUP($C523,'Step 1'!$A$3:$U$74,MATCH(Levels!$D523,'Step 1'!$A$2:$K$2,0)+10,FALSE)</f>
        <v>1.3</v>
      </c>
      <c r="G523">
        <f>VLOOKUP($C523,'Step 1'!$A$3:$AE$74,MATCH(Levels!$D523,'Step 1'!$A$2:$K$2,0)+20,FALSE)</f>
        <v>16.338803404007301</v>
      </c>
    </row>
    <row r="524" spans="1:7" x14ac:dyDescent="0.45">
      <c r="A524">
        <f t="shared" ref="A524:A577" si="34">A515+1</f>
        <v>59</v>
      </c>
      <c r="B524">
        <f t="shared" ref="B524:B577" si="35">B515</f>
        <v>2015</v>
      </c>
      <c r="C524" t="str">
        <f t="shared" si="32"/>
        <v>South Africa</v>
      </c>
      <c r="D524">
        <f t="shared" si="33"/>
        <v>2015</v>
      </c>
      <c r="E524">
        <f>VLOOKUP($C524,'Step 1'!$A$3:$K$74,MATCH(Levels!$D524,'Step 1'!$A$2:$K$2,0),FALSE)</f>
        <v>10.4</v>
      </c>
      <c r="F524">
        <f>VLOOKUP($C524,'Step 1'!$A$3:$U$74,MATCH(Levels!$D524,'Step 1'!$A$2:$K$2,0)+10,FALSE)</f>
        <v>2.9</v>
      </c>
      <c r="G524">
        <f>VLOOKUP($C524,'Step 1'!$A$3:$AE$74,MATCH(Levels!$D524,'Step 1'!$A$2:$K$2,0)+20,FALSE)</f>
        <v>24.804778590254099</v>
      </c>
    </row>
    <row r="525" spans="1:7" x14ac:dyDescent="0.45">
      <c r="A525">
        <f t="shared" si="34"/>
        <v>59</v>
      </c>
      <c r="B525">
        <f t="shared" si="35"/>
        <v>2016</v>
      </c>
      <c r="C525" t="str">
        <f t="shared" si="32"/>
        <v>South Africa</v>
      </c>
      <c r="D525">
        <f t="shared" si="33"/>
        <v>2016</v>
      </c>
      <c r="E525">
        <f>VLOOKUP($C525,'Step 1'!$A$3:$K$74,MATCH(Levels!$D525,'Step 1'!$A$2:$K$2,0),FALSE)</f>
        <v>10.3</v>
      </c>
      <c r="F525">
        <f>VLOOKUP($C525,'Step 1'!$A$3:$U$74,MATCH(Levels!$D525,'Step 1'!$A$2:$K$2,0)+10,FALSE)</f>
        <v>2.7</v>
      </c>
      <c r="G525">
        <f>VLOOKUP($C525,'Step 1'!$A$3:$AE$74,MATCH(Levels!$D525,'Step 1'!$A$2:$K$2,0)+20,FALSE)</f>
        <v>24.833978875404298</v>
      </c>
    </row>
    <row r="526" spans="1:7" x14ac:dyDescent="0.45">
      <c r="A526">
        <f t="shared" si="34"/>
        <v>59</v>
      </c>
      <c r="B526">
        <f t="shared" si="35"/>
        <v>2017</v>
      </c>
      <c r="C526" t="str">
        <f t="shared" si="32"/>
        <v>South Africa</v>
      </c>
      <c r="D526">
        <f t="shared" si="33"/>
        <v>2017</v>
      </c>
      <c r="E526">
        <f>VLOOKUP($C526,'Step 1'!$A$3:$K$74,MATCH(Levels!$D526,'Step 1'!$A$2:$K$2,0),FALSE)</f>
        <v>10.5</v>
      </c>
      <c r="F526">
        <f>VLOOKUP($C526,'Step 1'!$A$3:$U$74,MATCH(Levels!$D526,'Step 1'!$A$2:$K$2,0)+10,FALSE)</f>
        <v>2.4</v>
      </c>
      <c r="G526">
        <f>VLOOKUP($C526,'Step 1'!$A$3:$AE$74,MATCH(Levels!$D526,'Step 1'!$A$2:$K$2,0)+20,FALSE)</f>
        <v>24.966917969740699</v>
      </c>
    </row>
    <row r="527" spans="1:7" x14ac:dyDescent="0.45">
      <c r="A527">
        <f t="shared" si="34"/>
        <v>59</v>
      </c>
      <c r="B527">
        <f t="shared" si="35"/>
        <v>2018</v>
      </c>
      <c r="C527" t="str">
        <f t="shared" si="32"/>
        <v>South Africa</v>
      </c>
      <c r="D527">
        <f t="shared" si="33"/>
        <v>2018</v>
      </c>
      <c r="E527">
        <f>VLOOKUP($C527,'Step 1'!$A$3:$K$74,MATCH(Levels!$D527,'Step 1'!$A$2:$K$2,0),FALSE)</f>
        <v>9.8000000000000007</v>
      </c>
      <c r="F527">
        <f>VLOOKUP($C527,'Step 1'!$A$3:$U$74,MATCH(Levels!$D527,'Step 1'!$A$2:$K$2,0)+10,FALSE)</f>
        <v>2.4</v>
      </c>
      <c r="G527">
        <f>VLOOKUP($C527,'Step 1'!$A$3:$AE$74,MATCH(Levels!$D527,'Step 1'!$A$2:$K$2,0)+20,FALSE)</f>
        <v>24.022094916229101</v>
      </c>
    </row>
    <row r="528" spans="1:7" x14ac:dyDescent="0.45">
      <c r="A528">
        <f t="shared" si="34"/>
        <v>59</v>
      </c>
      <c r="B528">
        <f t="shared" si="35"/>
        <v>2019</v>
      </c>
      <c r="C528" t="str">
        <f t="shared" si="32"/>
        <v>South Africa</v>
      </c>
      <c r="D528">
        <f t="shared" si="33"/>
        <v>2019</v>
      </c>
      <c r="E528">
        <f>VLOOKUP($C528,'Step 1'!$A$3:$K$74,MATCH(Levels!$D528,'Step 1'!$A$2:$K$2,0),FALSE)</f>
        <v>10.5</v>
      </c>
      <c r="F528">
        <f>VLOOKUP($C528,'Step 1'!$A$3:$U$74,MATCH(Levels!$D528,'Step 1'!$A$2:$K$2,0)+10,FALSE)</f>
        <v>2</v>
      </c>
      <c r="G528">
        <f>VLOOKUP($C528,'Step 1'!$A$3:$AE$74,MATCH(Levels!$D528,'Step 1'!$A$2:$K$2,0)+20,FALSE)</f>
        <v>24.196662238265201</v>
      </c>
    </row>
    <row r="529" spans="1:7" x14ac:dyDescent="0.45">
      <c r="A529">
        <f t="shared" si="34"/>
        <v>59</v>
      </c>
      <c r="B529">
        <f t="shared" si="35"/>
        <v>2020</v>
      </c>
      <c r="C529" t="str">
        <f t="shared" si="32"/>
        <v>South Africa</v>
      </c>
      <c r="D529">
        <f t="shared" si="33"/>
        <v>2020</v>
      </c>
      <c r="E529">
        <f>VLOOKUP($C529,'Step 1'!$A$3:$K$74,MATCH(Levels!$D529,'Step 1'!$A$2:$K$2,0),FALSE)</f>
        <v>10.1</v>
      </c>
      <c r="F529">
        <f>VLOOKUP($C529,'Step 1'!$A$3:$U$74,MATCH(Levels!$D529,'Step 1'!$A$2:$K$2,0)+10,FALSE)</f>
        <v>2.1</v>
      </c>
      <c r="G529">
        <f>VLOOKUP($C529,'Step 1'!$A$3:$AE$74,MATCH(Levels!$D529,'Step 1'!$A$2:$K$2,0)+20,FALSE)</f>
        <v>23.632153762458898</v>
      </c>
    </row>
    <row r="530" spans="1:7" x14ac:dyDescent="0.45">
      <c r="A530">
        <f t="shared" si="34"/>
        <v>59</v>
      </c>
      <c r="B530">
        <f t="shared" si="35"/>
        <v>2021</v>
      </c>
      <c r="C530" t="str">
        <f t="shared" si="32"/>
        <v>South Africa</v>
      </c>
      <c r="D530">
        <f t="shared" si="33"/>
        <v>2021</v>
      </c>
      <c r="E530">
        <f>VLOOKUP($C530,'Step 1'!$A$3:$K$74,MATCH(Levels!$D530,'Step 1'!$A$2:$K$2,0),FALSE)</f>
        <v>12</v>
      </c>
      <c r="F530">
        <f>VLOOKUP($C530,'Step 1'!$A$3:$U$74,MATCH(Levels!$D530,'Step 1'!$A$2:$K$2,0)+10,FALSE)</f>
        <v>2.2000000000000002</v>
      </c>
      <c r="G530">
        <f>VLOOKUP($C530,'Step 1'!$A$3:$AE$74,MATCH(Levels!$D530,'Step 1'!$A$2:$K$2,0)+20,FALSE)</f>
        <v>24.3219706127466</v>
      </c>
    </row>
    <row r="531" spans="1:7" x14ac:dyDescent="0.45">
      <c r="A531">
        <f t="shared" si="34"/>
        <v>59</v>
      </c>
      <c r="B531">
        <f t="shared" si="35"/>
        <v>2022</v>
      </c>
      <c r="C531" t="str">
        <f t="shared" si="32"/>
        <v>South Africa</v>
      </c>
      <c r="D531">
        <f t="shared" si="33"/>
        <v>2022</v>
      </c>
      <c r="E531">
        <f>VLOOKUP($C531,'Step 1'!$A$3:$K$74,MATCH(Levels!$D531,'Step 1'!$A$2:$K$2,0),FALSE)</f>
        <v>9.1999999999999993</v>
      </c>
      <c r="F531">
        <f>VLOOKUP($C531,'Step 1'!$A$3:$U$74,MATCH(Levels!$D531,'Step 1'!$A$2:$K$2,0)+10,FALSE)</f>
        <v>2.9</v>
      </c>
      <c r="G531">
        <f>VLOOKUP($C531,'Step 1'!$A$3:$AE$74,MATCH(Levels!$D531,'Step 1'!$A$2:$K$2,0)+20,FALSE)</f>
        <v>24.3219706127466</v>
      </c>
    </row>
    <row r="532" spans="1:7" x14ac:dyDescent="0.45">
      <c r="A532">
        <f t="shared" si="34"/>
        <v>59</v>
      </c>
      <c r="B532">
        <f t="shared" si="35"/>
        <v>2023</v>
      </c>
      <c r="C532" t="str">
        <f t="shared" si="32"/>
        <v>South Africa</v>
      </c>
      <c r="D532">
        <f t="shared" si="33"/>
        <v>2023</v>
      </c>
      <c r="E532">
        <f>VLOOKUP($C532,'Step 1'!$A$3:$K$74,MATCH(Levels!$D532,'Step 1'!$A$2:$K$2,0),FALSE)</f>
        <v>10.1</v>
      </c>
      <c r="F532">
        <f>VLOOKUP($C532,'Step 1'!$A$3:$U$74,MATCH(Levels!$D532,'Step 1'!$A$2:$K$2,0)+10,FALSE)</f>
        <v>2.8</v>
      </c>
      <c r="G532">
        <f>VLOOKUP($C532,'Step 1'!$A$3:$AE$74,MATCH(Levels!$D532,'Step 1'!$A$2:$K$2,0)+20,FALSE)</f>
        <v>24.3219706127466</v>
      </c>
    </row>
    <row r="533" spans="1:7" x14ac:dyDescent="0.45">
      <c r="A533">
        <f t="shared" si="34"/>
        <v>60</v>
      </c>
      <c r="B533">
        <f t="shared" si="35"/>
        <v>2015</v>
      </c>
      <c r="C533" t="str">
        <f t="shared" si="32"/>
        <v>South Korea</v>
      </c>
      <c r="D533">
        <f t="shared" si="33"/>
        <v>2015</v>
      </c>
      <c r="E533">
        <f>VLOOKUP($C533,'Step 1'!$A$3:$K$74,MATCH(Levels!$D533,'Step 1'!$A$2:$K$2,0),FALSE)</f>
        <v>45</v>
      </c>
      <c r="F533">
        <f>VLOOKUP($C533,'Step 1'!$A$3:$U$74,MATCH(Levels!$D533,'Step 1'!$A$2:$K$2,0)+10,FALSE)</f>
        <v>0.9</v>
      </c>
      <c r="G533">
        <f>VLOOKUP($C533,'Step 1'!$A$3:$AE$74,MATCH(Levels!$D533,'Step 1'!$A$2:$K$2,0)+20,FALSE)</f>
        <v>18.555510051138398</v>
      </c>
    </row>
    <row r="534" spans="1:7" x14ac:dyDescent="0.45">
      <c r="A534">
        <f t="shared" si="34"/>
        <v>60</v>
      </c>
      <c r="B534">
        <f t="shared" si="35"/>
        <v>2016</v>
      </c>
      <c r="C534" t="str">
        <f t="shared" si="32"/>
        <v>South Korea</v>
      </c>
      <c r="D534">
        <f t="shared" si="33"/>
        <v>2016</v>
      </c>
      <c r="E534">
        <f>VLOOKUP($C534,'Step 1'!$A$3:$K$74,MATCH(Levels!$D534,'Step 1'!$A$2:$K$2,0),FALSE)</f>
        <v>45.6</v>
      </c>
      <c r="F534">
        <f>VLOOKUP($C534,'Step 1'!$A$3:$U$74,MATCH(Levels!$D534,'Step 1'!$A$2:$K$2,0)+10,FALSE)</f>
        <v>0.9</v>
      </c>
      <c r="G534">
        <f>VLOOKUP($C534,'Step 1'!$A$3:$AE$74,MATCH(Levels!$D534,'Step 1'!$A$2:$K$2,0)+20,FALSE)</f>
        <v>17.975416372857602</v>
      </c>
    </row>
    <row r="535" spans="1:7" x14ac:dyDescent="0.45">
      <c r="A535">
        <f t="shared" si="34"/>
        <v>60</v>
      </c>
      <c r="B535">
        <f t="shared" si="35"/>
        <v>2017</v>
      </c>
      <c r="C535" t="str">
        <f t="shared" si="32"/>
        <v>South Korea</v>
      </c>
      <c r="D535">
        <f t="shared" si="33"/>
        <v>2017</v>
      </c>
      <c r="E535">
        <f>VLOOKUP($C535,'Step 1'!$A$3:$K$74,MATCH(Levels!$D535,'Step 1'!$A$2:$K$2,0),FALSE)</f>
        <v>49.1</v>
      </c>
      <c r="F535">
        <f>VLOOKUP($C535,'Step 1'!$A$3:$U$74,MATCH(Levels!$D535,'Step 1'!$A$2:$K$2,0)+10,FALSE)</f>
        <v>1.2</v>
      </c>
      <c r="G535">
        <f>VLOOKUP($C535,'Step 1'!$A$3:$AE$74,MATCH(Levels!$D535,'Step 1'!$A$2:$K$2,0)+20,FALSE)</f>
        <v>17.666453278549</v>
      </c>
    </row>
    <row r="536" spans="1:7" x14ac:dyDescent="0.45">
      <c r="A536">
        <f t="shared" si="34"/>
        <v>60</v>
      </c>
      <c r="B536">
        <f t="shared" si="35"/>
        <v>2018</v>
      </c>
      <c r="C536" t="str">
        <f t="shared" si="32"/>
        <v>South Korea</v>
      </c>
      <c r="D536">
        <f t="shared" si="33"/>
        <v>2018</v>
      </c>
      <c r="E536">
        <f>VLOOKUP($C536,'Step 1'!$A$3:$K$74,MATCH(Levels!$D536,'Step 1'!$A$2:$K$2,0),FALSE)</f>
        <v>55.7</v>
      </c>
      <c r="F536">
        <f>VLOOKUP($C536,'Step 1'!$A$3:$U$74,MATCH(Levels!$D536,'Step 1'!$A$2:$K$2,0)+10,FALSE)</f>
        <v>1</v>
      </c>
      <c r="G536">
        <f>VLOOKUP($C536,'Step 1'!$A$3:$AE$74,MATCH(Levels!$D536,'Step 1'!$A$2:$K$2,0)+20,FALSE)</f>
        <v>17.196979931713798</v>
      </c>
    </row>
    <row r="537" spans="1:7" x14ac:dyDescent="0.45">
      <c r="A537">
        <f t="shared" si="34"/>
        <v>60</v>
      </c>
      <c r="B537">
        <f t="shared" si="35"/>
        <v>2019</v>
      </c>
      <c r="C537" t="str">
        <f t="shared" si="32"/>
        <v>South Korea</v>
      </c>
      <c r="D537">
        <f t="shared" si="33"/>
        <v>2019</v>
      </c>
      <c r="E537">
        <f>VLOOKUP($C537,'Step 1'!$A$3:$K$74,MATCH(Levels!$D537,'Step 1'!$A$2:$K$2,0),FALSE)</f>
        <v>73.7</v>
      </c>
      <c r="F537">
        <f>VLOOKUP($C537,'Step 1'!$A$3:$U$74,MATCH(Levels!$D537,'Step 1'!$A$2:$K$2,0)+10,FALSE)</f>
        <v>0.8</v>
      </c>
      <c r="G537">
        <f>VLOOKUP($C537,'Step 1'!$A$3:$AE$74,MATCH(Levels!$D537,'Step 1'!$A$2:$K$2,0)+20,FALSE)</f>
        <v>16.982740179411699</v>
      </c>
    </row>
    <row r="538" spans="1:7" x14ac:dyDescent="0.45">
      <c r="A538">
        <f t="shared" si="34"/>
        <v>60</v>
      </c>
      <c r="B538">
        <f t="shared" si="35"/>
        <v>2020</v>
      </c>
      <c r="C538" t="str">
        <f t="shared" si="32"/>
        <v>South Korea</v>
      </c>
      <c r="D538">
        <f t="shared" si="33"/>
        <v>2020</v>
      </c>
      <c r="E538">
        <f>VLOOKUP($C538,'Step 1'!$A$3:$K$74,MATCH(Levels!$D538,'Step 1'!$A$2:$K$2,0),FALSE)</f>
        <v>67.3</v>
      </c>
      <c r="F538">
        <f>VLOOKUP($C538,'Step 1'!$A$3:$U$74,MATCH(Levels!$D538,'Step 1'!$A$2:$K$2,0)+10,FALSE)</f>
        <v>0.8</v>
      </c>
      <c r="G538">
        <f>VLOOKUP($C538,'Step 1'!$A$3:$AE$74,MATCH(Levels!$D538,'Step 1'!$A$2:$K$2,0)+20,FALSE)</f>
        <v>16.2083642315236</v>
      </c>
    </row>
    <row r="539" spans="1:7" x14ac:dyDescent="0.45">
      <c r="A539">
        <f t="shared" si="34"/>
        <v>60</v>
      </c>
      <c r="B539">
        <f t="shared" si="35"/>
        <v>2021</v>
      </c>
      <c r="C539" t="str">
        <f t="shared" si="32"/>
        <v>South Korea</v>
      </c>
      <c r="D539">
        <f t="shared" si="33"/>
        <v>2021</v>
      </c>
      <c r="E539">
        <f>VLOOKUP($C539,'Step 1'!$A$3:$K$74,MATCH(Levels!$D539,'Step 1'!$A$2:$K$2,0),FALSE)</f>
        <v>95.1</v>
      </c>
      <c r="F539">
        <f>VLOOKUP($C539,'Step 1'!$A$3:$U$74,MATCH(Levels!$D539,'Step 1'!$A$2:$K$2,0)+10,FALSE)</f>
        <v>0.6</v>
      </c>
      <c r="G539">
        <f>VLOOKUP($C539,'Step 1'!$A$3:$AE$74,MATCH(Levels!$D539,'Step 1'!$A$2:$K$2,0)+20,FALSE)</f>
        <v>15.387778818837299</v>
      </c>
    </row>
    <row r="540" spans="1:7" x14ac:dyDescent="0.45">
      <c r="A540">
        <f t="shared" si="34"/>
        <v>60</v>
      </c>
      <c r="B540">
        <f t="shared" si="35"/>
        <v>2022</v>
      </c>
      <c r="C540" t="str">
        <f t="shared" si="32"/>
        <v>South Korea</v>
      </c>
      <c r="D540">
        <f t="shared" si="33"/>
        <v>2022</v>
      </c>
      <c r="E540">
        <f>VLOOKUP($C540,'Step 1'!$A$3:$K$74,MATCH(Levels!$D540,'Step 1'!$A$2:$K$2,0),FALSE)</f>
        <v>124.4</v>
      </c>
      <c r="F540">
        <f>VLOOKUP($C540,'Step 1'!$A$3:$U$74,MATCH(Levels!$D540,'Step 1'!$A$2:$K$2,0)+10,FALSE)</f>
        <v>0.5</v>
      </c>
      <c r="G540">
        <f>VLOOKUP($C540,'Step 1'!$A$3:$AE$74,MATCH(Levels!$D540,'Step 1'!$A$2:$K$2,0)+20,FALSE)</f>
        <v>16.0512625711489</v>
      </c>
    </row>
    <row r="541" spans="1:7" x14ac:dyDescent="0.45">
      <c r="A541">
        <f t="shared" si="34"/>
        <v>60</v>
      </c>
      <c r="B541">
        <f t="shared" si="35"/>
        <v>2023</v>
      </c>
      <c r="C541" t="str">
        <f t="shared" si="32"/>
        <v>South Korea</v>
      </c>
      <c r="D541">
        <f t="shared" si="33"/>
        <v>2023</v>
      </c>
      <c r="E541">
        <f>VLOOKUP($C541,'Step 1'!$A$3:$K$74,MATCH(Levels!$D541,'Step 1'!$A$2:$K$2,0),FALSE)</f>
        <v>115.1</v>
      </c>
      <c r="F541">
        <f>VLOOKUP($C541,'Step 1'!$A$3:$U$74,MATCH(Levels!$D541,'Step 1'!$A$2:$K$2,0)+10,FALSE)</f>
        <v>0.5</v>
      </c>
      <c r="G541">
        <f>VLOOKUP($C541,'Step 1'!$A$3:$AE$74,MATCH(Levels!$D541,'Step 1'!$A$2:$K$2,0)+20,FALSE)</f>
        <v>16.0512625711489</v>
      </c>
    </row>
    <row r="542" spans="1:7" x14ac:dyDescent="0.45">
      <c r="A542">
        <f t="shared" si="34"/>
        <v>61</v>
      </c>
      <c r="B542">
        <f t="shared" si="35"/>
        <v>2015</v>
      </c>
      <c r="C542" t="str">
        <f t="shared" si="32"/>
        <v>Spain</v>
      </c>
      <c r="D542">
        <f t="shared" si="33"/>
        <v>2015</v>
      </c>
      <c r="E542">
        <f>VLOOKUP($C542,'Step 1'!$A$3:$K$74,MATCH(Levels!$D542,'Step 1'!$A$2:$K$2,0),FALSE)</f>
        <v>24.8</v>
      </c>
      <c r="F542">
        <f>VLOOKUP($C542,'Step 1'!$A$3:$U$74,MATCH(Levels!$D542,'Step 1'!$A$2:$K$2,0)+10,FALSE)</f>
        <v>1.7</v>
      </c>
      <c r="G542">
        <f>VLOOKUP($C542,'Step 1'!$A$3:$AE$74,MATCH(Levels!$D542,'Step 1'!$A$2:$K$2,0)+20,FALSE)</f>
        <v>16.138194407904699</v>
      </c>
    </row>
    <row r="543" spans="1:7" x14ac:dyDescent="0.45">
      <c r="A543">
        <f t="shared" si="34"/>
        <v>61</v>
      </c>
      <c r="B543">
        <f t="shared" si="35"/>
        <v>2016</v>
      </c>
      <c r="C543" t="str">
        <f t="shared" si="32"/>
        <v>Spain</v>
      </c>
      <c r="D543">
        <f t="shared" si="33"/>
        <v>2016</v>
      </c>
      <c r="E543">
        <f>VLOOKUP($C543,'Step 1'!$A$3:$K$74,MATCH(Levels!$D543,'Step 1'!$A$2:$K$2,0),FALSE)</f>
        <v>22.3</v>
      </c>
      <c r="F543">
        <f>VLOOKUP($C543,'Step 1'!$A$3:$U$74,MATCH(Levels!$D543,'Step 1'!$A$2:$K$2,0)+10,FALSE)</f>
        <v>1.8</v>
      </c>
      <c r="G543">
        <f>VLOOKUP($C543,'Step 1'!$A$3:$AE$74,MATCH(Levels!$D543,'Step 1'!$A$2:$K$2,0)+20,FALSE)</f>
        <v>16.1447824564254</v>
      </c>
    </row>
    <row r="544" spans="1:7" x14ac:dyDescent="0.45">
      <c r="A544">
        <f t="shared" si="34"/>
        <v>61</v>
      </c>
      <c r="B544">
        <f t="shared" si="35"/>
        <v>2017</v>
      </c>
      <c r="C544" t="str">
        <f t="shared" si="32"/>
        <v>Spain</v>
      </c>
      <c r="D544">
        <f t="shared" si="33"/>
        <v>2017</v>
      </c>
      <c r="E544">
        <f>VLOOKUP($C544,'Step 1'!$A$3:$K$74,MATCH(Levels!$D544,'Step 1'!$A$2:$K$2,0),FALSE)</f>
        <v>22.8</v>
      </c>
      <c r="F544">
        <f>VLOOKUP($C544,'Step 1'!$A$3:$U$74,MATCH(Levels!$D544,'Step 1'!$A$2:$K$2,0)+10,FALSE)</f>
        <v>1.9</v>
      </c>
      <c r="G544">
        <f>VLOOKUP($C544,'Step 1'!$A$3:$AE$74,MATCH(Levels!$D544,'Step 1'!$A$2:$K$2,0)+20,FALSE)</f>
        <v>34.439117154146999</v>
      </c>
    </row>
    <row r="545" spans="1:7" x14ac:dyDescent="0.45">
      <c r="A545">
        <f t="shared" si="34"/>
        <v>61</v>
      </c>
      <c r="B545">
        <f t="shared" si="35"/>
        <v>2018</v>
      </c>
      <c r="C545" t="str">
        <f t="shared" si="32"/>
        <v>Spain</v>
      </c>
      <c r="D545">
        <f t="shared" si="33"/>
        <v>2018</v>
      </c>
      <c r="E545">
        <f>VLOOKUP($C545,'Step 1'!$A$3:$K$74,MATCH(Levels!$D545,'Step 1'!$A$2:$K$2,0),FALSE)</f>
        <v>21.4</v>
      </c>
      <c r="F545">
        <f>VLOOKUP($C545,'Step 1'!$A$3:$U$74,MATCH(Levels!$D545,'Step 1'!$A$2:$K$2,0)+10,FALSE)</f>
        <v>2</v>
      </c>
      <c r="G545">
        <f>VLOOKUP($C545,'Step 1'!$A$3:$AE$74,MATCH(Levels!$D545,'Step 1'!$A$2:$K$2,0)+20,FALSE)</f>
        <v>33.291375636726997</v>
      </c>
    </row>
    <row r="546" spans="1:7" x14ac:dyDescent="0.45">
      <c r="A546">
        <f t="shared" si="34"/>
        <v>61</v>
      </c>
      <c r="B546">
        <f t="shared" si="35"/>
        <v>2019</v>
      </c>
      <c r="C546" t="str">
        <f t="shared" si="32"/>
        <v>Spain</v>
      </c>
      <c r="D546">
        <f t="shared" si="33"/>
        <v>2019</v>
      </c>
      <c r="E546">
        <f>VLOOKUP($C546,'Step 1'!$A$3:$K$74,MATCH(Levels!$D546,'Step 1'!$A$2:$K$2,0),FALSE)</f>
        <v>22.8</v>
      </c>
      <c r="F546">
        <f>VLOOKUP($C546,'Step 1'!$A$3:$U$74,MATCH(Levels!$D546,'Step 1'!$A$2:$K$2,0)+10,FALSE)</f>
        <v>1.7</v>
      </c>
      <c r="G546">
        <f>VLOOKUP($C546,'Step 1'!$A$3:$AE$74,MATCH(Levels!$D546,'Step 1'!$A$2:$K$2,0)+20,FALSE)</f>
        <v>32.937326344855599</v>
      </c>
    </row>
    <row r="547" spans="1:7" x14ac:dyDescent="0.45">
      <c r="A547">
        <f t="shared" si="34"/>
        <v>61</v>
      </c>
      <c r="B547">
        <f t="shared" si="35"/>
        <v>2020</v>
      </c>
      <c r="C547" t="str">
        <f t="shared" si="32"/>
        <v>Spain</v>
      </c>
      <c r="D547">
        <f t="shared" si="33"/>
        <v>2020</v>
      </c>
      <c r="E547">
        <f>VLOOKUP($C547,'Step 1'!$A$3:$K$74,MATCH(Levels!$D547,'Step 1'!$A$2:$K$2,0),FALSE)</f>
        <v>21.6</v>
      </c>
      <c r="F547">
        <f>VLOOKUP($C547,'Step 1'!$A$3:$U$74,MATCH(Levels!$D547,'Step 1'!$A$2:$K$2,0)+10,FALSE)</f>
        <v>1.7</v>
      </c>
      <c r="G547">
        <f>VLOOKUP($C547,'Step 1'!$A$3:$AE$74,MATCH(Levels!$D547,'Step 1'!$A$2:$K$2,0)+20,FALSE)</f>
        <v>29.9569074328695</v>
      </c>
    </row>
    <row r="548" spans="1:7" x14ac:dyDescent="0.45">
      <c r="A548">
        <f t="shared" si="34"/>
        <v>61</v>
      </c>
      <c r="B548">
        <f t="shared" si="35"/>
        <v>2021</v>
      </c>
      <c r="C548" t="str">
        <f t="shared" si="32"/>
        <v>Spain</v>
      </c>
      <c r="D548">
        <f t="shared" si="33"/>
        <v>2021</v>
      </c>
      <c r="E548">
        <f>VLOOKUP($C548,'Step 1'!$A$3:$K$74,MATCH(Levels!$D548,'Step 1'!$A$2:$K$2,0),FALSE)</f>
        <v>22.3</v>
      </c>
      <c r="F548">
        <f>VLOOKUP($C548,'Step 1'!$A$3:$U$74,MATCH(Levels!$D548,'Step 1'!$A$2:$K$2,0)+10,FALSE)</f>
        <v>1.7</v>
      </c>
      <c r="G548">
        <f>VLOOKUP($C548,'Step 1'!$A$3:$AE$74,MATCH(Levels!$D548,'Step 1'!$A$2:$K$2,0)+20,FALSE)</f>
        <v>29.415882350980201</v>
      </c>
    </row>
    <row r="549" spans="1:7" x14ac:dyDescent="0.45">
      <c r="A549">
        <f t="shared" si="34"/>
        <v>61</v>
      </c>
      <c r="B549">
        <f t="shared" si="35"/>
        <v>2022</v>
      </c>
      <c r="C549" t="str">
        <f t="shared" si="32"/>
        <v>Spain</v>
      </c>
      <c r="D549">
        <f t="shared" si="33"/>
        <v>2022</v>
      </c>
      <c r="E549">
        <f>VLOOKUP($C549,'Step 1'!$A$3:$K$74,MATCH(Levels!$D549,'Step 1'!$A$2:$K$2,0),FALSE)</f>
        <v>22.7</v>
      </c>
      <c r="F549">
        <f>VLOOKUP($C549,'Step 1'!$A$3:$U$74,MATCH(Levels!$D549,'Step 1'!$A$2:$K$2,0)+10,FALSE)</f>
        <v>1.8</v>
      </c>
      <c r="G549">
        <f>VLOOKUP($C549,'Step 1'!$A$3:$AE$74,MATCH(Levels!$D549,'Step 1'!$A$2:$K$2,0)+20,FALSE)</f>
        <v>34.044527520787398</v>
      </c>
    </row>
    <row r="550" spans="1:7" x14ac:dyDescent="0.45">
      <c r="A550">
        <f t="shared" si="34"/>
        <v>61</v>
      </c>
      <c r="B550">
        <f t="shared" si="35"/>
        <v>2023</v>
      </c>
      <c r="C550" t="str">
        <f t="shared" si="32"/>
        <v>Spain</v>
      </c>
      <c r="D550">
        <f t="shared" si="33"/>
        <v>2023</v>
      </c>
      <c r="E550">
        <f>VLOOKUP($C550,'Step 1'!$A$3:$K$74,MATCH(Levels!$D550,'Step 1'!$A$2:$K$2,0),FALSE)</f>
        <v>20.7</v>
      </c>
      <c r="F550">
        <f>VLOOKUP($C550,'Step 1'!$A$3:$U$74,MATCH(Levels!$D550,'Step 1'!$A$2:$K$2,0)+10,FALSE)</f>
        <v>2.1</v>
      </c>
      <c r="G550">
        <f>VLOOKUP($C550,'Step 1'!$A$3:$AE$74,MATCH(Levels!$D550,'Step 1'!$A$2:$K$2,0)+20,FALSE)</f>
        <v>32.5391019796105</v>
      </c>
    </row>
    <row r="551" spans="1:7" x14ac:dyDescent="0.45">
      <c r="A551">
        <f t="shared" si="34"/>
        <v>62</v>
      </c>
      <c r="B551">
        <f t="shared" si="35"/>
        <v>2015</v>
      </c>
      <c r="C551" t="str">
        <f t="shared" si="32"/>
        <v>Sri Lanka</v>
      </c>
      <c r="D551">
        <f t="shared" si="33"/>
        <v>2015</v>
      </c>
      <c r="E551">
        <f>VLOOKUP($C551,'Step 1'!$A$3:$K$74,MATCH(Levels!$D551,'Step 1'!$A$2:$K$2,0),FALSE)</f>
        <v>12.7</v>
      </c>
      <c r="F551">
        <f>VLOOKUP($C551,'Step 1'!$A$3:$U$74,MATCH(Levels!$D551,'Step 1'!$A$2:$K$2,0)+10,FALSE)</f>
        <v>0.5</v>
      </c>
      <c r="G551">
        <f>VLOOKUP($C551,'Step 1'!$A$3:$AE$74,MATCH(Levels!$D551,'Step 1'!$A$2:$K$2,0)+20,FALSE)</f>
        <v>0.63862798585326896</v>
      </c>
    </row>
    <row r="552" spans="1:7" x14ac:dyDescent="0.45">
      <c r="A552">
        <f t="shared" si="34"/>
        <v>62</v>
      </c>
      <c r="B552">
        <f t="shared" si="35"/>
        <v>2016</v>
      </c>
      <c r="C552" t="str">
        <f t="shared" si="32"/>
        <v>Sri Lanka</v>
      </c>
      <c r="D552">
        <f t="shared" si="33"/>
        <v>2016</v>
      </c>
      <c r="E552">
        <f>VLOOKUP($C552,'Step 1'!$A$3:$K$74,MATCH(Levels!$D552,'Step 1'!$A$2:$K$2,0),FALSE)</f>
        <v>17.8</v>
      </c>
      <c r="F552">
        <f>VLOOKUP($C552,'Step 1'!$A$3:$U$74,MATCH(Levels!$D552,'Step 1'!$A$2:$K$2,0)+10,FALSE)</f>
        <v>0.4</v>
      </c>
      <c r="G552">
        <f>VLOOKUP($C552,'Step 1'!$A$3:$AE$74,MATCH(Levels!$D552,'Step 1'!$A$2:$K$2,0)+20,FALSE)</f>
        <v>0.75285515171403306</v>
      </c>
    </row>
    <row r="553" spans="1:7" x14ac:dyDescent="0.45">
      <c r="A553">
        <f t="shared" si="34"/>
        <v>62</v>
      </c>
      <c r="B553">
        <f t="shared" si="35"/>
        <v>2017</v>
      </c>
      <c r="C553" t="str">
        <f t="shared" si="32"/>
        <v>Sri Lanka</v>
      </c>
      <c r="D553">
        <f t="shared" si="33"/>
        <v>2017</v>
      </c>
      <c r="E553">
        <f>VLOOKUP($C553,'Step 1'!$A$3:$K$74,MATCH(Levels!$D553,'Step 1'!$A$2:$K$2,0),FALSE)</f>
        <v>20.399999999999999</v>
      </c>
      <c r="F553">
        <f>VLOOKUP($C553,'Step 1'!$A$3:$U$74,MATCH(Levels!$D553,'Step 1'!$A$2:$K$2,0)+10,FALSE)</f>
        <v>0.4</v>
      </c>
      <c r="G553">
        <f>VLOOKUP($C553,'Step 1'!$A$3:$AE$74,MATCH(Levels!$D553,'Step 1'!$A$2:$K$2,0)+20,FALSE)</f>
        <v>0.764870538151042</v>
      </c>
    </row>
    <row r="554" spans="1:7" x14ac:dyDescent="0.45">
      <c r="A554">
        <f t="shared" si="34"/>
        <v>62</v>
      </c>
      <c r="B554">
        <f t="shared" si="35"/>
        <v>2018</v>
      </c>
      <c r="C554" t="str">
        <f t="shared" si="32"/>
        <v>Sri Lanka</v>
      </c>
      <c r="D554">
        <f t="shared" si="33"/>
        <v>2018</v>
      </c>
      <c r="E554" t="e">
        <f>VLOOKUP($C554,'Step 1'!$A$3:$K$74,MATCH(Levels!$D554,'Step 1'!$A$2:$K$2,0),FALSE)</f>
        <v>#N/A</v>
      </c>
      <c r="F554" t="e">
        <f>VLOOKUP($C554,'Step 1'!$A$3:$U$74,MATCH(Levels!$D554,'Step 1'!$A$2:$K$2,0)+10,FALSE)</f>
        <v>#N/A</v>
      </c>
      <c r="G554">
        <f>VLOOKUP($C554,'Step 1'!$A$3:$AE$74,MATCH(Levels!$D554,'Step 1'!$A$2:$K$2,0)+20,FALSE)</f>
        <v>0</v>
      </c>
    </row>
    <row r="555" spans="1:7" x14ac:dyDescent="0.45">
      <c r="A555">
        <f t="shared" si="34"/>
        <v>62</v>
      </c>
      <c r="B555">
        <f t="shared" si="35"/>
        <v>2019</v>
      </c>
      <c r="C555" t="str">
        <f t="shared" si="32"/>
        <v>Sri Lanka</v>
      </c>
      <c r="D555">
        <f t="shared" si="33"/>
        <v>2019</v>
      </c>
      <c r="E555">
        <f>VLOOKUP($C555,'Step 1'!$A$3:$K$74,MATCH(Levels!$D555,'Step 1'!$A$2:$K$2,0),FALSE)</f>
        <v>29.4</v>
      </c>
      <c r="F555">
        <f>VLOOKUP($C555,'Step 1'!$A$3:$U$74,MATCH(Levels!$D555,'Step 1'!$A$2:$K$2,0)+10,FALSE)</f>
        <v>0.2</v>
      </c>
      <c r="G555">
        <f>VLOOKUP($C555,'Step 1'!$A$3:$AE$74,MATCH(Levels!$D555,'Step 1'!$A$2:$K$2,0)+20,FALSE)</f>
        <v>0</v>
      </c>
    </row>
    <row r="556" spans="1:7" x14ac:dyDescent="0.45">
      <c r="A556">
        <f t="shared" si="34"/>
        <v>62</v>
      </c>
      <c r="B556">
        <f t="shared" si="35"/>
        <v>2020</v>
      </c>
      <c r="C556" t="str">
        <f t="shared" si="32"/>
        <v>Sri Lanka</v>
      </c>
      <c r="D556">
        <f t="shared" si="33"/>
        <v>2020</v>
      </c>
      <c r="E556">
        <f>VLOOKUP($C556,'Step 1'!$A$3:$K$74,MATCH(Levels!$D556,'Step 1'!$A$2:$K$2,0),FALSE)</f>
        <v>34.799999999999997</v>
      </c>
      <c r="F556">
        <f>VLOOKUP($C556,'Step 1'!$A$3:$U$74,MATCH(Levels!$D556,'Step 1'!$A$2:$K$2,0)+10,FALSE)</f>
        <v>0.2</v>
      </c>
      <c r="G556">
        <f>VLOOKUP($C556,'Step 1'!$A$3:$AE$74,MATCH(Levels!$D556,'Step 1'!$A$2:$K$2,0)+20,FALSE)</f>
        <v>0</v>
      </c>
    </row>
    <row r="557" spans="1:7" x14ac:dyDescent="0.45">
      <c r="A557">
        <f t="shared" si="34"/>
        <v>62</v>
      </c>
      <c r="B557">
        <f t="shared" si="35"/>
        <v>2021</v>
      </c>
      <c r="C557" t="str">
        <f t="shared" si="32"/>
        <v>Sri Lanka</v>
      </c>
      <c r="D557">
        <f t="shared" si="33"/>
        <v>2021</v>
      </c>
      <c r="E557">
        <f>VLOOKUP($C557,'Step 1'!$A$3:$K$74,MATCH(Levels!$D557,'Step 1'!$A$2:$K$2,0),FALSE)</f>
        <v>36.200000000000003</v>
      </c>
      <c r="F557">
        <f>VLOOKUP($C557,'Step 1'!$A$3:$U$74,MATCH(Levels!$D557,'Step 1'!$A$2:$K$2,0)+10,FALSE)</f>
        <v>0.2</v>
      </c>
      <c r="G557">
        <f>VLOOKUP($C557,'Step 1'!$A$3:$AE$74,MATCH(Levels!$D557,'Step 1'!$A$2:$K$2,0)+20,FALSE)</f>
        <v>0</v>
      </c>
    </row>
    <row r="558" spans="1:7" x14ac:dyDescent="0.45">
      <c r="A558">
        <f t="shared" si="34"/>
        <v>62</v>
      </c>
      <c r="B558">
        <f t="shared" si="35"/>
        <v>2022</v>
      </c>
      <c r="C558" t="str">
        <f t="shared" si="32"/>
        <v>Sri Lanka</v>
      </c>
      <c r="D558">
        <f t="shared" si="33"/>
        <v>2022</v>
      </c>
      <c r="E558">
        <f>VLOOKUP($C558,'Step 1'!$A$3:$K$74,MATCH(Levels!$D558,'Step 1'!$A$2:$K$2,0),FALSE)</f>
        <v>45.8</v>
      </c>
      <c r="F558">
        <f>VLOOKUP($C558,'Step 1'!$A$3:$U$74,MATCH(Levels!$D558,'Step 1'!$A$2:$K$2,0)+10,FALSE)</f>
        <v>0.2</v>
      </c>
      <c r="G558">
        <f>VLOOKUP($C558,'Step 1'!$A$3:$AE$74,MATCH(Levels!$D558,'Step 1'!$A$2:$K$2,0)+20,FALSE)</f>
        <v>0</v>
      </c>
    </row>
    <row r="559" spans="1:7" x14ac:dyDescent="0.45">
      <c r="A559">
        <f t="shared" si="34"/>
        <v>62</v>
      </c>
      <c r="B559">
        <f t="shared" si="35"/>
        <v>2023</v>
      </c>
      <c r="C559" t="str">
        <f t="shared" si="32"/>
        <v>Sri Lanka</v>
      </c>
      <c r="D559">
        <f t="shared" si="33"/>
        <v>2023</v>
      </c>
      <c r="E559">
        <f>VLOOKUP($C559,'Step 1'!$A$3:$K$74,MATCH(Levels!$D559,'Step 1'!$A$2:$K$2,0),FALSE)</f>
        <v>30.4</v>
      </c>
      <c r="F559">
        <f>VLOOKUP($C559,'Step 1'!$A$3:$U$74,MATCH(Levels!$D559,'Step 1'!$A$2:$K$2,0)+10,FALSE)</f>
        <v>0.2</v>
      </c>
      <c r="G559">
        <f>VLOOKUP($C559,'Step 1'!$A$3:$AE$74,MATCH(Levels!$D559,'Step 1'!$A$2:$K$2,0)+20,FALSE)</f>
        <v>0</v>
      </c>
    </row>
    <row r="560" spans="1:7" x14ac:dyDescent="0.45">
      <c r="A560">
        <f t="shared" si="34"/>
        <v>63</v>
      </c>
      <c r="B560">
        <f t="shared" si="35"/>
        <v>2015</v>
      </c>
      <c r="C560" t="str">
        <f t="shared" si="32"/>
        <v>Sweden</v>
      </c>
      <c r="D560">
        <f t="shared" si="33"/>
        <v>2015</v>
      </c>
      <c r="E560">
        <f>VLOOKUP($C560,'Step 1'!$A$3:$K$74,MATCH(Levels!$D560,'Step 1'!$A$2:$K$2,0),FALSE)</f>
        <v>31.9</v>
      </c>
      <c r="F560">
        <f>VLOOKUP($C560,'Step 1'!$A$3:$U$74,MATCH(Levels!$D560,'Step 1'!$A$2:$K$2,0)+10,FALSE)</f>
        <v>1.8</v>
      </c>
      <c r="G560">
        <f>VLOOKUP($C560,'Step 1'!$A$3:$AE$74,MATCH(Levels!$D560,'Step 1'!$A$2:$K$2,0)+20,FALSE)</f>
        <v>0</v>
      </c>
    </row>
    <row r="561" spans="1:7" x14ac:dyDescent="0.45">
      <c r="A561">
        <f t="shared" si="34"/>
        <v>63</v>
      </c>
      <c r="B561">
        <f t="shared" si="35"/>
        <v>2016</v>
      </c>
      <c r="C561" t="str">
        <f t="shared" si="32"/>
        <v>Sweden</v>
      </c>
      <c r="D561">
        <f t="shared" si="33"/>
        <v>2016</v>
      </c>
      <c r="E561">
        <f>VLOOKUP($C561,'Step 1'!$A$3:$K$74,MATCH(Levels!$D561,'Step 1'!$A$2:$K$2,0),FALSE)</f>
        <v>39.299999999999997</v>
      </c>
      <c r="F561">
        <f>VLOOKUP($C561,'Step 1'!$A$3:$U$74,MATCH(Levels!$D561,'Step 1'!$A$2:$K$2,0)+10,FALSE)</f>
        <v>1.4</v>
      </c>
      <c r="G561">
        <f>VLOOKUP($C561,'Step 1'!$A$3:$AE$74,MATCH(Levels!$D561,'Step 1'!$A$2:$K$2,0)+20,FALSE)</f>
        <v>37.0248713954458</v>
      </c>
    </row>
    <row r="562" spans="1:7" x14ac:dyDescent="0.45">
      <c r="A562">
        <f t="shared" si="34"/>
        <v>63</v>
      </c>
      <c r="B562">
        <f t="shared" si="35"/>
        <v>2017</v>
      </c>
      <c r="C562" t="str">
        <f t="shared" si="32"/>
        <v>Sweden</v>
      </c>
      <c r="D562">
        <f t="shared" si="33"/>
        <v>2017</v>
      </c>
      <c r="E562">
        <f>VLOOKUP($C562,'Step 1'!$A$3:$K$74,MATCH(Levels!$D562,'Step 1'!$A$2:$K$2,0),FALSE)</f>
        <v>39.700000000000003</v>
      </c>
      <c r="F562">
        <f>VLOOKUP($C562,'Step 1'!$A$3:$U$74,MATCH(Levels!$D562,'Step 1'!$A$2:$K$2,0)+10,FALSE)</f>
        <v>1.4</v>
      </c>
      <c r="G562">
        <f>VLOOKUP($C562,'Step 1'!$A$3:$AE$74,MATCH(Levels!$D562,'Step 1'!$A$2:$K$2,0)+20,FALSE)</f>
        <v>36.5989533493157</v>
      </c>
    </row>
    <row r="563" spans="1:7" x14ac:dyDescent="0.45">
      <c r="A563">
        <f t="shared" si="34"/>
        <v>63</v>
      </c>
      <c r="B563">
        <f t="shared" si="35"/>
        <v>2018</v>
      </c>
      <c r="C563" t="str">
        <f t="shared" si="32"/>
        <v>Sweden</v>
      </c>
      <c r="D563">
        <f t="shared" si="33"/>
        <v>2018</v>
      </c>
      <c r="E563">
        <f>VLOOKUP($C563,'Step 1'!$A$3:$K$74,MATCH(Levels!$D563,'Step 1'!$A$2:$K$2,0),FALSE)</f>
        <v>38.4</v>
      </c>
      <c r="F563">
        <f>VLOOKUP($C563,'Step 1'!$A$3:$U$74,MATCH(Levels!$D563,'Step 1'!$A$2:$K$2,0)+10,FALSE)</f>
        <v>1.6</v>
      </c>
      <c r="G563">
        <f>VLOOKUP($C563,'Step 1'!$A$3:$AE$74,MATCH(Levels!$D563,'Step 1'!$A$2:$K$2,0)+20,FALSE)</f>
        <v>38.824368646563897</v>
      </c>
    </row>
    <row r="564" spans="1:7" x14ac:dyDescent="0.45">
      <c r="A564">
        <f t="shared" si="34"/>
        <v>63</v>
      </c>
      <c r="B564">
        <f t="shared" si="35"/>
        <v>2019</v>
      </c>
      <c r="C564" t="str">
        <f t="shared" si="32"/>
        <v>Sweden</v>
      </c>
      <c r="D564">
        <f t="shared" si="33"/>
        <v>2019</v>
      </c>
      <c r="E564">
        <f>VLOOKUP($C564,'Step 1'!$A$3:$K$74,MATCH(Levels!$D564,'Step 1'!$A$2:$K$2,0),FALSE)</f>
        <v>35.9</v>
      </c>
      <c r="F564">
        <f>VLOOKUP($C564,'Step 1'!$A$3:$U$74,MATCH(Levels!$D564,'Step 1'!$A$2:$K$2,0)+10,FALSE)</f>
        <v>1.5</v>
      </c>
      <c r="G564">
        <f>VLOOKUP($C564,'Step 1'!$A$3:$AE$74,MATCH(Levels!$D564,'Step 1'!$A$2:$K$2,0)+20,FALSE)</f>
        <v>39.119131490349197</v>
      </c>
    </row>
    <row r="565" spans="1:7" x14ac:dyDescent="0.45">
      <c r="A565">
        <f t="shared" si="34"/>
        <v>63</v>
      </c>
      <c r="B565">
        <f t="shared" si="35"/>
        <v>2020</v>
      </c>
      <c r="C565" t="str">
        <f t="shared" si="32"/>
        <v>Sweden</v>
      </c>
      <c r="D565">
        <f t="shared" si="33"/>
        <v>2020</v>
      </c>
      <c r="E565">
        <f>VLOOKUP($C565,'Step 1'!$A$3:$K$74,MATCH(Levels!$D565,'Step 1'!$A$2:$K$2,0),FALSE)</f>
        <v>32.5</v>
      </c>
      <c r="F565">
        <f>VLOOKUP($C565,'Step 1'!$A$3:$U$74,MATCH(Levels!$D565,'Step 1'!$A$2:$K$2,0)+10,FALSE)</f>
        <v>1.6</v>
      </c>
      <c r="G565">
        <f>VLOOKUP($C565,'Step 1'!$A$3:$AE$74,MATCH(Levels!$D565,'Step 1'!$A$2:$K$2,0)+20,FALSE)</f>
        <v>38.563412568413199</v>
      </c>
    </row>
    <row r="566" spans="1:7" x14ac:dyDescent="0.45">
      <c r="A566">
        <f t="shared" si="34"/>
        <v>63</v>
      </c>
      <c r="B566">
        <f t="shared" si="35"/>
        <v>2021</v>
      </c>
      <c r="C566" t="str">
        <f t="shared" si="32"/>
        <v>Sweden</v>
      </c>
      <c r="D566">
        <f t="shared" si="33"/>
        <v>2021</v>
      </c>
      <c r="E566">
        <f>VLOOKUP($C566,'Step 1'!$A$3:$K$74,MATCH(Levels!$D566,'Step 1'!$A$2:$K$2,0),FALSE)</f>
        <v>31.3</v>
      </c>
      <c r="F566">
        <f>VLOOKUP($C566,'Step 1'!$A$3:$U$74,MATCH(Levels!$D566,'Step 1'!$A$2:$K$2,0)+10,FALSE)</f>
        <v>1.8</v>
      </c>
      <c r="G566">
        <f>VLOOKUP($C566,'Step 1'!$A$3:$AE$74,MATCH(Levels!$D566,'Step 1'!$A$2:$K$2,0)+20,FALSE)</f>
        <v>46.826872463813501</v>
      </c>
    </row>
    <row r="567" spans="1:7" x14ac:dyDescent="0.45">
      <c r="A567">
        <f t="shared" si="34"/>
        <v>63</v>
      </c>
      <c r="B567">
        <f t="shared" si="35"/>
        <v>2022</v>
      </c>
      <c r="C567" t="str">
        <f t="shared" si="32"/>
        <v>Sweden</v>
      </c>
      <c r="D567">
        <f t="shared" si="33"/>
        <v>2022</v>
      </c>
      <c r="E567">
        <f>VLOOKUP($C567,'Step 1'!$A$3:$K$74,MATCH(Levels!$D567,'Step 1'!$A$2:$K$2,0),FALSE)</f>
        <v>31</v>
      </c>
      <c r="F567">
        <f>VLOOKUP($C567,'Step 1'!$A$3:$U$74,MATCH(Levels!$D567,'Step 1'!$A$2:$K$2,0)+10,FALSE)</f>
        <v>2</v>
      </c>
      <c r="G567">
        <f>VLOOKUP($C567,'Step 1'!$A$3:$AE$74,MATCH(Levels!$D567,'Step 1'!$A$2:$K$2,0)+20,FALSE)</f>
        <v>44.285991851410202</v>
      </c>
    </row>
    <row r="568" spans="1:7" x14ac:dyDescent="0.45">
      <c r="A568">
        <f t="shared" si="34"/>
        <v>63</v>
      </c>
      <c r="B568">
        <f t="shared" si="35"/>
        <v>2023</v>
      </c>
      <c r="C568" t="str">
        <f t="shared" si="32"/>
        <v>Sweden</v>
      </c>
      <c r="D568">
        <f t="shared" si="33"/>
        <v>2023</v>
      </c>
      <c r="E568">
        <f>VLOOKUP($C568,'Step 1'!$A$3:$K$74,MATCH(Levels!$D568,'Step 1'!$A$2:$K$2,0),FALSE)</f>
        <v>36</v>
      </c>
      <c r="F568">
        <f>VLOOKUP($C568,'Step 1'!$A$3:$U$74,MATCH(Levels!$D568,'Step 1'!$A$2:$K$2,0)+10,FALSE)</f>
        <v>1.6</v>
      </c>
      <c r="G568">
        <f>VLOOKUP($C568,'Step 1'!$A$3:$AE$74,MATCH(Levels!$D568,'Step 1'!$A$2:$K$2,0)+20,FALSE)</f>
        <v>43.531453142503601</v>
      </c>
    </row>
    <row r="569" spans="1:7" x14ac:dyDescent="0.45">
      <c r="A569">
        <f t="shared" si="34"/>
        <v>64</v>
      </c>
      <c r="B569">
        <f t="shared" si="35"/>
        <v>2015</v>
      </c>
      <c r="C569" t="str">
        <f t="shared" si="32"/>
        <v>Switzerland</v>
      </c>
      <c r="D569">
        <f t="shared" si="33"/>
        <v>2015</v>
      </c>
      <c r="E569">
        <f>VLOOKUP($C569,'Step 1'!$A$3:$K$74,MATCH(Levels!$D569,'Step 1'!$A$2:$K$2,0),FALSE)</f>
        <v>31.7</v>
      </c>
      <c r="F569">
        <f>VLOOKUP($C569,'Step 1'!$A$3:$U$74,MATCH(Levels!$D569,'Step 1'!$A$2:$K$2,0)+10,FALSE)</f>
        <v>2.1</v>
      </c>
      <c r="G569">
        <f>VLOOKUP($C569,'Step 1'!$A$3:$AE$74,MATCH(Levels!$D569,'Step 1'!$A$2:$K$2,0)+20,FALSE)</f>
        <v>40.162230501825199</v>
      </c>
    </row>
    <row r="570" spans="1:7" x14ac:dyDescent="0.45">
      <c r="A570">
        <f t="shared" si="34"/>
        <v>64</v>
      </c>
      <c r="B570">
        <f t="shared" si="35"/>
        <v>2016</v>
      </c>
      <c r="C570" t="str">
        <f t="shared" si="32"/>
        <v>Switzerland</v>
      </c>
      <c r="D570">
        <f t="shared" si="33"/>
        <v>2016</v>
      </c>
      <c r="E570">
        <f>VLOOKUP($C570,'Step 1'!$A$3:$K$74,MATCH(Levels!$D570,'Step 1'!$A$2:$K$2,0),FALSE)</f>
        <v>32.700000000000003</v>
      </c>
      <c r="F570">
        <f>VLOOKUP($C570,'Step 1'!$A$3:$U$74,MATCH(Levels!$D570,'Step 1'!$A$2:$K$2,0)+10,FALSE)</f>
        <v>2</v>
      </c>
      <c r="G570">
        <f>VLOOKUP($C570,'Step 1'!$A$3:$AE$74,MATCH(Levels!$D570,'Step 1'!$A$2:$K$2,0)+20,FALSE)</f>
        <v>41.208127210265097</v>
      </c>
    </row>
    <row r="571" spans="1:7" x14ac:dyDescent="0.45">
      <c r="A571">
        <f t="shared" si="34"/>
        <v>64</v>
      </c>
      <c r="B571">
        <f t="shared" si="35"/>
        <v>2017</v>
      </c>
      <c r="C571" t="str">
        <f t="shared" si="32"/>
        <v>Switzerland</v>
      </c>
      <c r="D571">
        <f t="shared" si="33"/>
        <v>2017</v>
      </c>
      <c r="E571">
        <f>VLOOKUP($C571,'Step 1'!$A$3:$K$74,MATCH(Levels!$D571,'Step 1'!$A$2:$K$2,0),FALSE)</f>
        <v>33.200000000000003</v>
      </c>
      <c r="F571">
        <f>VLOOKUP($C571,'Step 1'!$A$3:$U$74,MATCH(Levels!$D571,'Step 1'!$A$2:$K$2,0)+10,FALSE)</f>
        <v>1.2</v>
      </c>
      <c r="G571">
        <f>VLOOKUP($C571,'Step 1'!$A$3:$AE$74,MATCH(Levels!$D571,'Step 1'!$A$2:$K$2,0)+20,FALSE)</f>
        <v>40.421961805063503</v>
      </c>
    </row>
    <row r="572" spans="1:7" x14ac:dyDescent="0.45">
      <c r="A572">
        <f t="shared" si="34"/>
        <v>64</v>
      </c>
      <c r="B572">
        <f t="shared" si="35"/>
        <v>2018</v>
      </c>
      <c r="C572" t="str">
        <f t="shared" si="32"/>
        <v>Switzerland</v>
      </c>
      <c r="D572">
        <f t="shared" si="33"/>
        <v>2018</v>
      </c>
      <c r="E572">
        <f>VLOOKUP($C572,'Step 1'!$A$3:$K$74,MATCH(Levels!$D572,'Step 1'!$A$2:$K$2,0),FALSE)</f>
        <v>37.700000000000003</v>
      </c>
      <c r="F572">
        <f>VLOOKUP($C572,'Step 1'!$A$3:$U$74,MATCH(Levels!$D572,'Step 1'!$A$2:$K$2,0)+10,FALSE)</f>
        <v>1.6</v>
      </c>
      <c r="G572">
        <f>VLOOKUP($C572,'Step 1'!$A$3:$AE$74,MATCH(Levels!$D572,'Step 1'!$A$2:$K$2,0)+20,FALSE)</f>
        <v>41.851702918577502</v>
      </c>
    </row>
    <row r="573" spans="1:7" x14ac:dyDescent="0.45">
      <c r="A573">
        <f t="shared" si="34"/>
        <v>64</v>
      </c>
      <c r="B573">
        <f t="shared" si="35"/>
        <v>2019</v>
      </c>
      <c r="C573" t="str">
        <f t="shared" si="32"/>
        <v>Switzerland</v>
      </c>
      <c r="D573">
        <f t="shared" si="33"/>
        <v>2019</v>
      </c>
      <c r="E573">
        <f>VLOOKUP($C573,'Step 1'!$A$3:$K$74,MATCH(Levels!$D573,'Step 1'!$A$2:$K$2,0),FALSE)</f>
        <v>35.299999999999997</v>
      </c>
      <c r="F573">
        <f>VLOOKUP($C573,'Step 1'!$A$3:$U$74,MATCH(Levels!$D573,'Step 1'!$A$2:$K$2,0)+10,FALSE)</f>
        <v>1.8</v>
      </c>
      <c r="G573">
        <f>VLOOKUP($C573,'Step 1'!$A$3:$AE$74,MATCH(Levels!$D573,'Step 1'!$A$2:$K$2,0)+20,FALSE)</f>
        <v>42.288143081999102</v>
      </c>
    </row>
    <row r="574" spans="1:7" x14ac:dyDescent="0.45">
      <c r="A574">
        <f t="shared" si="34"/>
        <v>64</v>
      </c>
      <c r="B574">
        <f t="shared" si="35"/>
        <v>2020</v>
      </c>
      <c r="C574" t="str">
        <f t="shared" si="32"/>
        <v>Switzerland</v>
      </c>
      <c r="D574">
        <f t="shared" si="33"/>
        <v>2020</v>
      </c>
      <c r="E574">
        <f>VLOOKUP($C574,'Step 1'!$A$3:$K$74,MATCH(Levels!$D574,'Step 1'!$A$2:$K$2,0),FALSE)</f>
        <v>33.700000000000003</v>
      </c>
      <c r="F574">
        <f>VLOOKUP($C574,'Step 1'!$A$3:$U$74,MATCH(Levels!$D574,'Step 1'!$A$2:$K$2,0)+10,FALSE)</f>
        <v>2</v>
      </c>
      <c r="G574">
        <f>VLOOKUP($C574,'Step 1'!$A$3:$AE$74,MATCH(Levels!$D574,'Step 1'!$A$2:$K$2,0)+20,FALSE)</f>
        <v>43.798703498344302</v>
      </c>
    </row>
    <row r="575" spans="1:7" x14ac:dyDescent="0.45">
      <c r="A575">
        <f t="shared" si="34"/>
        <v>64</v>
      </c>
      <c r="B575">
        <f t="shared" si="35"/>
        <v>2021</v>
      </c>
      <c r="C575" t="str">
        <f t="shared" si="32"/>
        <v>Switzerland</v>
      </c>
      <c r="D575">
        <f t="shared" si="33"/>
        <v>2021</v>
      </c>
      <c r="E575">
        <f>VLOOKUP($C575,'Step 1'!$A$3:$K$74,MATCH(Levels!$D575,'Step 1'!$A$2:$K$2,0),FALSE)</f>
        <v>34.5</v>
      </c>
      <c r="F575">
        <f>VLOOKUP($C575,'Step 1'!$A$3:$U$74,MATCH(Levels!$D575,'Step 1'!$A$2:$K$2,0)+10,FALSE)</f>
        <v>2.1</v>
      </c>
      <c r="G575">
        <f>VLOOKUP($C575,'Step 1'!$A$3:$AE$74,MATCH(Levels!$D575,'Step 1'!$A$2:$K$2,0)+20,FALSE)</f>
        <v>44.062978367793399</v>
      </c>
    </row>
    <row r="576" spans="1:7" x14ac:dyDescent="0.45">
      <c r="A576">
        <f t="shared" si="34"/>
        <v>64</v>
      </c>
      <c r="B576">
        <f t="shared" si="35"/>
        <v>2022</v>
      </c>
      <c r="C576" t="str">
        <f t="shared" si="32"/>
        <v>Switzerland</v>
      </c>
      <c r="D576">
        <f t="shared" si="33"/>
        <v>2022</v>
      </c>
      <c r="E576">
        <f>VLOOKUP($C576,'Step 1'!$A$3:$K$74,MATCH(Levels!$D576,'Step 1'!$A$2:$K$2,0),FALSE)</f>
        <v>34.200000000000003</v>
      </c>
      <c r="F576">
        <f>VLOOKUP($C576,'Step 1'!$A$3:$U$74,MATCH(Levels!$D576,'Step 1'!$A$2:$K$2,0)+10,FALSE)</f>
        <v>2.1</v>
      </c>
      <c r="G576">
        <f>VLOOKUP($C576,'Step 1'!$A$3:$AE$74,MATCH(Levels!$D576,'Step 1'!$A$2:$K$2,0)+20,FALSE)</f>
        <v>45.975310660093101</v>
      </c>
    </row>
    <row r="577" spans="1:7" x14ac:dyDescent="0.45">
      <c r="A577">
        <f t="shared" si="34"/>
        <v>64</v>
      </c>
      <c r="B577">
        <f t="shared" si="35"/>
        <v>2023</v>
      </c>
      <c r="C577" t="str">
        <f t="shared" si="32"/>
        <v>Switzerland</v>
      </c>
      <c r="D577">
        <f t="shared" si="33"/>
        <v>2023</v>
      </c>
      <c r="E577">
        <f>VLOOKUP($C577,'Step 1'!$A$3:$K$74,MATCH(Levels!$D577,'Step 1'!$A$2:$K$2,0),FALSE)</f>
        <v>35.9</v>
      </c>
      <c r="F577">
        <f>VLOOKUP($C577,'Step 1'!$A$3:$U$74,MATCH(Levels!$D577,'Step 1'!$A$2:$K$2,0)+10,FALSE)</f>
        <v>1.8</v>
      </c>
      <c r="G577">
        <f>VLOOKUP($C577,'Step 1'!$A$3:$AE$74,MATCH(Levels!$D577,'Step 1'!$A$2:$K$2,0)+20,FALSE)</f>
        <v>50.011974491337298</v>
      </c>
    </row>
    <row r="578" spans="1:7" x14ac:dyDescent="0.45">
      <c r="A578">
        <f>A569+1</f>
        <v>65</v>
      </c>
      <c r="B578">
        <f>B569</f>
        <v>2015</v>
      </c>
      <c r="C578" t="str">
        <f t="shared" ref="C578:C641" si="36">VLOOKUP(A578,$M$4:$N$75,2,FALSE)</f>
        <v>Thailand</v>
      </c>
      <c r="D578">
        <f t="shared" ref="D578:D641" si="37">B578</f>
        <v>2015</v>
      </c>
      <c r="E578">
        <f>VLOOKUP($C578,'Step 1'!$A$3:$K$74,MATCH(Levels!$D578,'Step 1'!$A$2:$K$2,0),FALSE)</f>
        <v>24.2</v>
      </c>
      <c r="F578">
        <f>VLOOKUP($C578,'Step 1'!$A$3:$U$74,MATCH(Levels!$D578,'Step 1'!$A$2:$K$2,0)+10,FALSE)</f>
        <v>0.6</v>
      </c>
      <c r="G578">
        <f>VLOOKUP($C578,'Step 1'!$A$3:$AE$74,MATCH(Levels!$D578,'Step 1'!$A$2:$K$2,0)+20,FALSE)</f>
        <v>14.953083397718601</v>
      </c>
    </row>
    <row r="579" spans="1:7" x14ac:dyDescent="0.45">
      <c r="A579">
        <f t="shared" ref="A579:A594" si="38">A570+1</f>
        <v>65</v>
      </c>
      <c r="B579">
        <f t="shared" ref="B579:B594" si="39">B570</f>
        <v>2016</v>
      </c>
      <c r="C579" t="str">
        <f t="shared" si="36"/>
        <v>Thailand</v>
      </c>
      <c r="D579">
        <f t="shared" si="37"/>
        <v>2016</v>
      </c>
      <c r="E579">
        <f>VLOOKUP($C579,'Step 1'!$A$3:$K$74,MATCH(Levels!$D579,'Step 1'!$A$2:$K$2,0),FALSE)</f>
        <v>23.1</v>
      </c>
      <c r="F579">
        <f>VLOOKUP($C579,'Step 1'!$A$3:$U$74,MATCH(Levels!$D579,'Step 1'!$A$2:$K$2,0)+10,FALSE)</f>
        <v>0.5</v>
      </c>
      <c r="G579">
        <f>VLOOKUP($C579,'Step 1'!$A$3:$AE$74,MATCH(Levels!$D579,'Step 1'!$A$2:$K$2,0)+20,FALSE)</f>
        <v>15.553184765641699</v>
      </c>
    </row>
    <row r="580" spans="1:7" x14ac:dyDescent="0.45">
      <c r="A580">
        <f t="shared" si="38"/>
        <v>65</v>
      </c>
      <c r="B580">
        <f t="shared" si="39"/>
        <v>2017</v>
      </c>
      <c r="C580" t="str">
        <f t="shared" si="36"/>
        <v>Thailand</v>
      </c>
      <c r="D580">
        <f t="shared" si="37"/>
        <v>2017</v>
      </c>
      <c r="E580">
        <f>VLOOKUP($C580,'Step 1'!$A$3:$K$74,MATCH(Levels!$D580,'Step 1'!$A$2:$K$2,0),FALSE)</f>
        <v>26.3</v>
      </c>
      <c r="F580">
        <f>VLOOKUP($C580,'Step 1'!$A$3:$U$74,MATCH(Levels!$D580,'Step 1'!$A$2:$K$2,0)+10,FALSE)</f>
        <v>0.5</v>
      </c>
      <c r="G580">
        <f>VLOOKUP($C580,'Step 1'!$A$3:$AE$74,MATCH(Levels!$D580,'Step 1'!$A$2:$K$2,0)+20,FALSE)</f>
        <v>15.1035002502569</v>
      </c>
    </row>
    <row r="581" spans="1:7" x14ac:dyDescent="0.45">
      <c r="A581">
        <f t="shared" si="38"/>
        <v>65</v>
      </c>
      <c r="B581">
        <f t="shared" si="39"/>
        <v>2018</v>
      </c>
      <c r="C581" t="str">
        <f t="shared" si="36"/>
        <v>Thailand</v>
      </c>
      <c r="D581">
        <f t="shared" si="37"/>
        <v>2018</v>
      </c>
      <c r="E581">
        <f>VLOOKUP($C581,'Step 1'!$A$3:$K$74,MATCH(Levels!$D581,'Step 1'!$A$2:$K$2,0),FALSE)</f>
        <v>26.6</v>
      </c>
      <c r="F581">
        <f>VLOOKUP($C581,'Step 1'!$A$3:$U$74,MATCH(Levels!$D581,'Step 1'!$A$2:$K$2,0)+10,FALSE)</f>
        <v>0.5</v>
      </c>
      <c r="G581">
        <f>VLOOKUP($C581,'Step 1'!$A$3:$AE$74,MATCH(Levels!$D581,'Step 1'!$A$2:$K$2,0)+20,FALSE)</f>
        <v>15.8219106459029</v>
      </c>
    </row>
    <row r="582" spans="1:7" x14ac:dyDescent="0.45">
      <c r="A582">
        <f t="shared" si="38"/>
        <v>65</v>
      </c>
      <c r="B582">
        <f t="shared" si="39"/>
        <v>2019</v>
      </c>
      <c r="C582" t="str">
        <f t="shared" si="36"/>
        <v>Thailand</v>
      </c>
      <c r="D582">
        <f t="shared" si="37"/>
        <v>2019</v>
      </c>
      <c r="E582">
        <f>VLOOKUP($C582,'Step 1'!$A$3:$K$74,MATCH(Levels!$D582,'Step 1'!$A$2:$K$2,0),FALSE)</f>
        <v>28.4</v>
      </c>
      <c r="F582">
        <f>VLOOKUP($C582,'Step 1'!$A$3:$U$74,MATCH(Levels!$D582,'Step 1'!$A$2:$K$2,0)+10,FALSE)</f>
        <v>0.5</v>
      </c>
      <c r="G582">
        <f>VLOOKUP($C582,'Step 1'!$A$3:$AE$74,MATCH(Levels!$D582,'Step 1'!$A$2:$K$2,0)+20,FALSE)</f>
        <v>16.142409891862499</v>
      </c>
    </row>
    <row r="583" spans="1:7" x14ac:dyDescent="0.45">
      <c r="A583">
        <f t="shared" si="38"/>
        <v>65</v>
      </c>
      <c r="B583">
        <f t="shared" si="39"/>
        <v>2020</v>
      </c>
      <c r="C583" t="str">
        <f t="shared" si="36"/>
        <v>Thailand</v>
      </c>
      <c r="D583">
        <f t="shared" si="37"/>
        <v>2020</v>
      </c>
      <c r="E583">
        <f>VLOOKUP($C583,'Step 1'!$A$3:$K$74,MATCH(Levels!$D583,'Step 1'!$A$2:$K$2,0),FALSE)</f>
        <v>31</v>
      </c>
      <c r="F583">
        <f>VLOOKUP($C583,'Step 1'!$A$3:$U$74,MATCH(Levels!$D583,'Step 1'!$A$2:$K$2,0)+10,FALSE)</f>
        <v>0.5</v>
      </c>
      <c r="G583">
        <f>VLOOKUP($C583,'Step 1'!$A$3:$AE$74,MATCH(Levels!$D583,'Step 1'!$A$2:$K$2,0)+20,FALSE)</f>
        <v>15.744772059447699</v>
      </c>
    </row>
    <row r="584" spans="1:7" x14ac:dyDescent="0.45">
      <c r="A584">
        <f t="shared" si="38"/>
        <v>65</v>
      </c>
      <c r="B584">
        <f t="shared" si="39"/>
        <v>2021</v>
      </c>
      <c r="C584" t="str">
        <f t="shared" si="36"/>
        <v>Thailand</v>
      </c>
      <c r="D584">
        <f t="shared" si="37"/>
        <v>2021</v>
      </c>
      <c r="E584">
        <f>VLOOKUP($C584,'Step 1'!$A$3:$K$74,MATCH(Levels!$D584,'Step 1'!$A$2:$K$2,0),FALSE)</f>
        <v>31.6</v>
      </c>
      <c r="F584">
        <f>VLOOKUP($C584,'Step 1'!$A$3:$U$74,MATCH(Levels!$D584,'Step 1'!$A$2:$K$2,0)+10,FALSE)</f>
        <v>0.6</v>
      </c>
      <c r="G584">
        <f>VLOOKUP($C584,'Step 1'!$A$3:$AE$74,MATCH(Levels!$D584,'Step 1'!$A$2:$K$2,0)+20,FALSE)</f>
        <v>15.5751546270986</v>
      </c>
    </row>
    <row r="585" spans="1:7" x14ac:dyDescent="0.45">
      <c r="A585">
        <f t="shared" si="38"/>
        <v>65</v>
      </c>
      <c r="B585">
        <f t="shared" si="39"/>
        <v>2022</v>
      </c>
      <c r="C585" t="str">
        <f t="shared" si="36"/>
        <v>Thailand</v>
      </c>
      <c r="D585">
        <f t="shared" si="37"/>
        <v>2022</v>
      </c>
      <c r="E585">
        <f>VLOOKUP($C585,'Step 1'!$A$3:$K$74,MATCH(Levels!$D585,'Step 1'!$A$2:$K$2,0),FALSE)</f>
        <v>31.2</v>
      </c>
      <c r="F585">
        <f>VLOOKUP($C585,'Step 1'!$A$3:$U$74,MATCH(Levels!$D585,'Step 1'!$A$2:$K$2,0)+10,FALSE)</f>
        <v>0.6</v>
      </c>
      <c r="G585">
        <f>VLOOKUP($C585,'Step 1'!$A$3:$AE$74,MATCH(Levels!$D585,'Step 1'!$A$2:$K$2,0)+20,FALSE)</f>
        <v>15.6231148893373</v>
      </c>
    </row>
    <row r="586" spans="1:7" x14ac:dyDescent="0.45">
      <c r="A586">
        <f t="shared" si="38"/>
        <v>65</v>
      </c>
      <c r="B586">
        <f t="shared" si="39"/>
        <v>2023</v>
      </c>
      <c r="C586" t="str">
        <f t="shared" si="36"/>
        <v>Thailand</v>
      </c>
      <c r="D586">
        <f t="shared" si="37"/>
        <v>2023</v>
      </c>
      <c r="E586">
        <f>VLOOKUP($C586,'Step 1'!$A$3:$K$74,MATCH(Levels!$D586,'Step 1'!$A$2:$K$2,0),FALSE)</f>
        <v>31.5</v>
      </c>
      <c r="F586">
        <f>VLOOKUP($C586,'Step 1'!$A$3:$U$74,MATCH(Levels!$D586,'Step 1'!$A$2:$K$2,0)+10,FALSE)</f>
        <v>0.5</v>
      </c>
      <c r="G586">
        <f>VLOOKUP($C586,'Step 1'!$A$3:$AE$74,MATCH(Levels!$D586,'Step 1'!$A$2:$K$2,0)+20,FALSE)</f>
        <v>15.6197507090119</v>
      </c>
    </row>
    <row r="587" spans="1:7" x14ac:dyDescent="0.45">
      <c r="A587">
        <f t="shared" si="38"/>
        <v>66</v>
      </c>
      <c r="B587">
        <f t="shared" si="39"/>
        <v>2015</v>
      </c>
      <c r="C587" t="str">
        <f t="shared" si="36"/>
        <v>Turkey</v>
      </c>
      <c r="D587">
        <f t="shared" si="37"/>
        <v>2015</v>
      </c>
      <c r="E587">
        <f>VLOOKUP($C587,'Step 1'!$A$3:$K$74,MATCH(Levels!$D587,'Step 1'!$A$2:$K$2,0),FALSE)</f>
        <v>17.600000000000001</v>
      </c>
      <c r="F587">
        <f>VLOOKUP($C587,'Step 1'!$A$3:$U$74,MATCH(Levels!$D587,'Step 1'!$A$2:$K$2,0)+10,FALSE)</f>
        <v>1.2</v>
      </c>
      <c r="G587">
        <f>VLOOKUP($C587,'Step 1'!$A$3:$AE$74,MATCH(Levels!$D587,'Step 1'!$A$2:$K$2,0)+20,FALSE)</f>
        <v>9.1232034272127596</v>
      </c>
    </row>
    <row r="588" spans="1:7" x14ac:dyDescent="0.45">
      <c r="A588">
        <f t="shared" si="38"/>
        <v>66</v>
      </c>
      <c r="B588">
        <f t="shared" si="39"/>
        <v>2016</v>
      </c>
      <c r="C588" t="str">
        <f t="shared" si="36"/>
        <v>Turkey</v>
      </c>
      <c r="D588">
        <f t="shared" si="37"/>
        <v>2016</v>
      </c>
      <c r="E588">
        <f>VLOOKUP($C588,'Step 1'!$A$3:$K$74,MATCH(Levels!$D588,'Step 1'!$A$2:$K$2,0),FALSE)</f>
        <v>18.600000000000001</v>
      </c>
      <c r="F588">
        <f>VLOOKUP($C588,'Step 1'!$A$3:$U$74,MATCH(Levels!$D588,'Step 1'!$A$2:$K$2,0)+10,FALSE)</f>
        <v>0.9</v>
      </c>
      <c r="G588">
        <f>VLOOKUP($C588,'Step 1'!$A$3:$AE$74,MATCH(Levels!$D588,'Step 1'!$A$2:$K$2,0)+20,FALSE)</f>
        <v>8.8497184550806303</v>
      </c>
    </row>
    <row r="589" spans="1:7" x14ac:dyDescent="0.45">
      <c r="A589">
        <f t="shared" si="38"/>
        <v>66</v>
      </c>
      <c r="B589">
        <f t="shared" si="39"/>
        <v>2017</v>
      </c>
      <c r="C589" t="str">
        <f t="shared" si="36"/>
        <v>Turkey</v>
      </c>
      <c r="D589">
        <f t="shared" si="37"/>
        <v>2017</v>
      </c>
      <c r="E589">
        <f>VLOOKUP($C589,'Step 1'!$A$3:$K$74,MATCH(Levels!$D589,'Step 1'!$A$2:$K$2,0),FALSE)</f>
        <v>18.399999999999999</v>
      </c>
      <c r="F589">
        <f>VLOOKUP($C589,'Step 1'!$A$3:$U$74,MATCH(Levels!$D589,'Step 1'!$A$2:$K$2,0)+10,FALSE)</f>
        <v>0.8</v>
      </c>
      <c r="G589">
        <f>VLOOKUP($C589,'Step 1'!$A$3:$AE$74,MATCH(Levels!$D589,'Step 1'!$A$2:$K$2,0)+20,FALSE)</f>
        <v>8.5843284277937606</v>
      </c>
    </row>
    <row r="590" spans="1:7" x14ac:dyDescent="0.45">
      <c r="A590">
        <f t="shared" si="38"/>
        <v>66</v>
      </c>
      <c r="B590">
        <f t="shared" si="39"/>
        <v>2018</v>
      </c>
      <c r="C590" t="str">
        <f t="shared" si="36"/>
        <v>Turkey</v>
      </c>
      <c r="D590">
        <f t="shared" si="37"/>
        <v>2018</v>
      </c>
      <c r="E590">
        <f>VLOOKUP($C590,'Step 1'!$A$3:$K$74,MATCH(Levels!$D590,'Step 1'!$A$2:$K$2,0),FALSE)</f>
        <v>19.2</v>
      </c>
      <c r="F590">
        <f>VLOOKUP($C590,'Step 1'!$A$3:$U$74,MATCH(Levels!$D590,'Step 1'!$A$2:$K$2,0)+10,FALSE)</f>
        <v>0.8</v>
      </c>
      <c r="G590">
        <f>VLOOKUP($C590,'Step 1'!$A$3:$AE$74,MATCH(Levels!$D590,'Step 1'!$A$2:$K$2,0)+20,FALSE)</f>
        <v>7.2496462694525601</v>
      </c>
    </row>
    <row r="591" spans="1:7" x14ac:dyDescent="0.45">
      <c r="A591">
        <f t="shared" si="38"/>
        <v>66</v>
      </c>
      <c r="B591">
        <f t="shared" si="39"/>
        <v>2019</v>
      </c>
      <c r="C591" t="str">
        <f t="shared" si="36"/>
        <v>Turkey</v>
      </c>
      <c r="D591">
        <f t="shared" si="37"/>
        <v>2019</v>
      </c>
      <c r="E591">
        <f>VLOOKUP($C591,'Step 1'!$A$3:$K$74,MATCH(Levels!$D591,'Step 1'!$A$2:$K$2,0),FALSE)</f>
        <v>20.399999999999999</v>
      </c>
      <c r="F591">
        <f>VLOOKUP($C591,'Step 1'!$A$3:$U$74,MATCH(Levels!$D591,'Step 1'!$A$2:$K$2,0)+10,FALSE)</f>
        <v>0.5</v>
      </c>
      <c r="G591">
        <f>VLOOKUP($C591,'Step 1'!$A$3:$AE$74,MATCH(Levels!$D591,'Step 1'!$A$2:$K$2,0)+20,FALSE)</f>
        <v>6.7074385505768204</v>
      </c>
    </row>
    <row r="592" spans="1:7" x14ac:dyDescent="0.45">
      <c r="A592">
        <f t="shared" si="38"/>
        <v>66</v>
      </c>
      <c r="B592">
        <f t="shared" si="39"/>
        <v>2020</v>
      </c>
      <c r="C592" t="str">
        <f t="shared" si="36"/>
        <v>Turkey</v>
      </c>
      <c r="D592">
        <f t="shared" si="37"/>
        <v>2020</v>
      </c>
      <c r="E592">
        <f>VLOOKUP($C592,'Step 1'!$A$3:$K$74,MATCH(Levels!$D592,'Step 1'!$A$2:$K$2,0),FALSE)</f>
        <v>18.100000000000001</v>
      </c>
      <c r="F592">
        <f>VLOOKUP($C592,'Step 1'!$A$3:$U$74,MATCH(Levels!$D592,'Step 1'!$A$2:$K$2,0)+10,FALSE)</f>
        <v>0.6</v>
      </c>
      <c r="G592">
        <f>VLOOKUP($C592,'Step 1'!$A$3:$AE$74,MATCH(Levels!$D592,'Step 1'!$A$2:$K$2,0)+20,FALSE)</f>
        <v>7.1561119814808798</v>
      </c>
    </row>
    <row r="593" spans="1:7" x14ac:dyDescent="0.45">
      <c r="A593">
        <f t="shared" si="38"/>
        <v>66</v>
      </c>
      <c r="B593">
        <f t="shared" si="39"/>
        <v>2021</v>
      </c>
      <c r="C593" t="str">
        <f t="shared" si="36"/>
        <v>Turkey</v>
      </c>
      <c r="D593">
        <f t="shared" si="37"/>
        <v>2021</v>
      </c>
      <c r="E593">
        <f>VLOOKUP($C593,'Step 1'!$A$3:$K$74,MATCH(Levels!$D593,'Step 1'!$A$2:$K$2,0),FALSE)</f>
        <v>19.2</v>
      </c>
      <c r="F593">
        <f>VLOOKUP($C593,'Step 1'!$A$3:$U$74,MATCH(Levels!$D593,'Step 1'!$A$2:$K$2,0)+10,FALSE)</f>
        <v>0.7</v>
      </c>
      <c r="G593">
        <f>VLOOKUP($C593,'Step 1'!$A$3:$AE$74,MATCH(Levels!$D593,'Step 1'!$A$2:$K$2,0)+20,FALSE)</f>
        <v>5.5827292869502196</v>
      </c>
    </row>
    <row r="594" spans="1:7" x14ac:dyDescent="0.45">
      <c r="A594">
        <f t="shared" si="38"/>
        <v>66</v>
      </c>
      <c r="B594">
        <f t="shared" si="39"/>
        <v>2022</v>
      </c>
      <c r="C594" t="str">
        <f t="shared" si="36"/>
        <v>Turkey</v>
      </c>
      <c r="D594">
        <f t="shared" si="37"/>
        <v>2022</v>
      </c>
      <c r="E594">
        <f>VLOOKUP($C594,'Step 1'!$A$3:$K$74,MATCH(Levels!$D594,'Step 1'!$A$2:$K$2,0),FALSE)</f>
        <v>17.7</v>
      </c>
      <c r="F594">
        <f>VLOOKUP($C594,'Step 1'!$A$3:$U$74,MATCH(Levels!$D594,'Step 1'!$A$2:$K$2,0)+10,FALSE)</f>
        <v>0.5</v>
      </c>
      <c r="G594">
        <f>VLOOKUP($C594,'Step 1'!$A$3:$AE$74,MATCH(Levels!$D594,'Step 1'!$A$2:$K$2,0)+20,FALSE)</f>
        <v>4.3737334812062301</v>
      </c>
    </row>
    <row r="595" spans="1:7" x14ac:dyDescent="0.45">
      <c r="A595">
        <f>A586+1</f>
        <v>66</v>
      </c>
      <c r="B595">
        <f>B586</f>
        <v>2023</v>
      </c>
      <c r="C595" t="str">
        <f t="shared" si="36"/>
        <v>Turkey</v>
      </c>
      <c r="D595">
        <f t="shared" si="37"/>
        <v>2023</v>
      </c>
      <c r="E595">
        <f>VLOOKUP($C595,'Step 1'!$A$3:$K$74,MATCH(Levels!$D595,'Step 1'!$A$2:$K$2,0),FALSE)</f>
        <v>17.8</v>
      </c>
      <c r="F595">
        <f>VLOOKUP($C595,'Step 1'!$A$3:$U$74,MATCH(Levels!$D595,'Step 1'!$A$2:$K$2,0)+10,FALSE)</f>
        <v>0.4</v>
      </c>
      <c r="G595">
        <f>VLOOKUP($C595,'Step 1'!$A$3:$AE$74,MATCH(Levels!$D595,'Step 1'!$A$2:$K$2,0)+20,FALSE)</f>
        <v>3.3899397904572899</v>
      </c>
    </row>
    <row r="596" spans="1:7" x14ac:dyDescent="0.45">
      <c r="A596">
        <f t="shared" ref="A596:A630" si="40">A587+1</f>
        <v>67</v>
      </c>
      <c r="B596">
        <f t="shared" ref="B596:B630" si="41">B587</f>
        <v>2015</v>
      </c>
      <c r="C596" t="str">
        <f t="shared" si="36"/>
        <v>Ukraine</v>
      </c>
      <c r="D596">
        <f t="shared" si="37"/>
        <v>2015</v>
      </c>
      <c r="E596">
        <f>VLOOKUP($C596,'Step 1'!$A$3:$K$74,MATCH(Levels!$D596,'Step 1'!$A$2:$K$2,0),FALSE)</f>
        <v>21.5</v>
      </c>
      <c r="F596">
        <f>VLOOKUP($C596,'Step 1'!$A$3:$U$74,MATCH(Levels!$D596,'Step 1'!$A$2:$K$2,0)+10,FALSE)</f>
        <v>0.2</v>
      </c>
      <c r="G596">
        <f>VLOOKUP($C596,'Step 1'!$A$3:$AE$74,MATCH(Levels!$D596,'Step 1'!$A$2:$K$2,0)+20,FALSE)</f>
        <v>6.3240700114150004</v>
      </c>
    </row>
    <row r="597" spans="1:7" x14ac:dyDescent="0.45">
      <c r="A597">
        <f t="shared" si="40"/>
        <v>67</v>
      </c>
      <c r="B597">
        <f t="shared" si="41"/>
        <v>2016</v>
      </c>
      <c r="C597" t="str">
        <f t="shared" si="36"/>
        <v>Ukraine</v>
      </c>
      <c r="D597">
        <f t="shared" si="37"/>
        <v>2016</v>
      </c>
      <c r="E597">
        <f>VLOOKUP($C597,'Step 1'!$A$3:$K$74,MATCH(Levels!$D597,'Step 1'!$A$2:$K$2,0),FALSE)</f>
        <v>20.6</v>
      </c>
      <c r="F597">
        <f>VLOOKUP($C597,'Step 1'!$A$3:$U$74,MATCH(Levels!$D597,'Step 1'!$A$2:$K$2,0)+10,FALSE)</f>
        <v>0.2</v>
      </c>
      <c r="G597">
        <f>VLOOKUP($C597,'Step 1'!$A$3:$AE$74,MATCH(Levels!$D597,'Step 1'!$A$2:$K$2,0)+20,FALSE)</f>
        <v>5.5943774459539499</v>
      </c>
    </row>
    <row r="598" spans="1:7" x14ac:dyDescent="0.45">
      <c r="A598">
        <f t="shared" si="40"/>
        <v>67</v>
      </c>
      <c r="B598">
        <f t="shared" si="41"/>
        <v>2017</v>
      </c>
      <c r="C598" t="str">
        <f t="shared" si="36"/>
        <v>Ukraine</v>
      </c>
      <c r="D598">
        <f t="shared" si="37"/>
        <v>2017</v>
      </c>
      <c r="E598">
        <f>VLOOKUP($C598,'Step 1'!$A$3:$K$74,MATCH(Levels!$D598,'Step 1'!$A$2:$K$2,0),FALSE)</f>
        <v>18.899999999999999</v>
      </c>
      <c r="F598">
        <f>VLOOKUP($C598,'Step 1'!$A$3:$U$74,MATCH(Levels!$D598,'Step 1'!$A$2:$K$2,0)+10,FALSE)</f>
        <v>0.2</v>
      </c>
      <c r="G598">
        <f>VLOOKUP($C598,'Step 1'!$A$3:$AE$74,MATCH(Levels!$D598,'Step 1'!$A$2:$K$2,0)+20,FALSE)</f>
        <v>4.4474085549629203</v>
      </c>
    </row>
    <row r="599" spans="1:7" x14ac:dyDescent="0.45">
      <c r="A599">
        <f t="shared" si="40"/>
        <v>67</v>
      </c>
      <c r="B599">
        <f t="shared" si="41"/>
        <v>2018</v>
      </c>
      <c r="C599" t="str">
        <f t="shared" si="36"/>
        <v>Ukraine</v>
      </c>
      <c r="D599">
        <f t="shared" si="37"/>
        <v>2018</v>
      </c>
      <c r="E599">
        <f>VLOOKUP($C599,'Step 1'!$A$3:$K$74,MATCH(Levels!$D599,'Step 1'!$A$2:$K$2,0),FALSE)</f>
        <v>16.600000000000001</v>
      </c>
      <c r="F599">
        <f>VLOOKUP($C599,'Step 1'!$A$3:$U$74,MATCH(Levels!$D599,'Step 1'!$A$2:$K$2,0)+10,FALSE)</f>
        <v>0.3</v>
      </c>
      <c r="G599">
        <f>VLOOKUP($C599,'Step 1'!$A$3:$AE$74,MATCH(Levels!$D599,'Step 1'!$A$2:$K$2,0)+20,FALSE)</f>
        <v>3.8349556882955098</v>
      </c>
    </row>
    <row r="600" spans="1:7" x14ac:dyDescent="0.45">
      <c r="A600">
        <f t="shared" si="40"/>
        <v>67</v>
      </c>
      <c r="B600">
        <f t="shared" si="41"/>
        <v>2019</v>
      </c>
      <c r="C600" t="str">
        <f t="shared" si="36"/>
        <v>Ukraine</v>
      </c>
      <c r="D600">
        <f t="shared" si="37"/>
        <v>2019</v>
      </c>
      <c r="E600">
        <f>VLOOKUP($C600,'Step 1'!$A$3:$K$74,MATCH(Levels!$D600,'Step 1'!$A$2:$K$2,0),FALSE)</f>
        <v>15.5</v>
      </c>
      <c r="F600">
        <f>VLOOKUP($C600,'Step 1'!$A$3:$U$74,MATCH(Levels!$D600,'Step 1'!$A$2:$K$2,0)+10,FALSE)</f>
        <v>0.3</v>
      </c>
      <c r="G600">
        <f>VLOOKUP($C600,'Step 1'!$A$3:$AE$74,MATCH(Levels!$D600,'Step 1'!$A$2:$K$2,0)+20,FALSE)</f>
        <v>3.1042987898377601</v>
      </c>
    </row>
    <row r="601" spans="1:7" x14ac:dyDescent="0.45">
      <c r="A601">
        <f t="shared" si="40"/>
        <v>67</v>
      </c>
      <c r="B601">
        <f t="shared" si="41"/>
        <v>2020</v>
      </c>
      <c r="C601" t="str">
        <f t="shared" si="36"/>
        <v>Ukraine</v>
      </c>
      <c r="D601">
        <f t="shared" si="37"/>
        <v>2020</v>
      </c>
      <c r="E601">
        <f>VLOOKUP($C601,'Step 1'!$A$3:$K$74,MATCH(Levels!$D601,'Step 1'!$A$2:$K$2,0),FALSE)</f>
        <v>15.5</v>
      </c>
      <c r="F601">
        <f>VLOOKUP($C601,'Step 1'!$A$3:$U$74,MATCH(Levels!$D601,'Step 1'!$A$2:$K$2,0)+10,FALSE)</f>
        <v>0.4</v>
      </c>
      <c r="G601">
        <f>VLOOKUP($C601,'Step 1'!$A$3:$AE$74,MATCH(Levels!$D601,'Step 1'!$A$2:$K$2,0)+20,FALSE)</f>
        <v>2.92138576647729</v>
      </c>
    </row>
    <row r="602" spans="1:7" x14ac:dyDescent="0.45">
      <c r="A602">
        <f t="shared" si="40"/>
        <v>67</v>
      </c>
      <c r="B602">
        <f t="shared" si="41"/>
        <v>2021</v>
      </c>
      <c r="C602" t="str">
        <f t="shared" si="36"/>
        <v>Ukraine</v>
      </c>
      <c r="D602">
        <f t="shared" si="37"/>
        <v>2021</v>
      </c>
      <c r="E602">
        <f>VLOOKUP($C602,'Step 1'!$A$3:$K$74,MATCH(Levels!$D602,'Step 1'!$A$2:$K$2,0),FALSE)</f>
        <v>14.7</v>
      </c>
      <c r="F602">
        <f>VLOOKUP($C602,'Step 1'!$A$3:$U$74,MATCH(Levels!$D602,'Step 1'!$A$2:$K$2,0)+10,FALSE)</f>
        <v>0.5</v>
      </c>
      <c r="G602">
        <f>VLOOKUP($C602,'Step 1'!$A$3:$AE$74,MATCH(Levels!$D602,'Step 1'!$A$2:$K$2,0)+20,FALSE)</f>
        <v>2.62469066837967</v>
      </c>
    </row>
    <row r="603" spans="1:7" x14ac:dyDescent="0.45">
      <c r="A603">
        <f t="shared" si="40"/>
        <v>67</v>
      </c>
      <c r="B603">
        <f t="shared" si="41"/>
        <v>2022</v>
      </c>
      <c r="C603" t="str">
        <f t="shared" si="36"/>
        <v>Ukraine</v>
      </c>
      <c r="D603">
        <f t="shared" si="37"/>
        <v>2022</v>
      </c>
      <c r="E603">
        <f>VLOOKUP($C603,'Step 1'!$A$3:$K$74,MATCH(Levels!$D603,'Step 1'!$A$2:$K$2,0),FALSE)</f>
        <v>16.399999999999999</v>
      </c>
      <c r="F603">
        <f>VLOOKUP($C603,'Step 1'!$A$3:$U$74,MATCH(Levels!$D603,'Step 1'!$A$2:$K$2,0)+10,FALSE)</f>
        <v>0.5</v>
      </c>
      <c r="G603">
        <f>VLOOKUP($C603,'Step 1'!$A$3:$AE$74,MATCH(Levels!$D603,'Step 1'!$A$2:$K$2,0)+20,FALSE)</f>
        <v>2.6323153559659098</v>
      </c>
    </row>
    <row r="604" spans="1:7" x14ac:dyDescent="0.45">
      <c r="A604">
        <f t="shared" si="40"/>
        <v>67</v>
      </c>
      <c r="B604">
        <f t="shared" si="41"/>
        <v>2023</v>
      </c>
      <c r="C604" t="str">
        <f t="shared" si="36"/>
        <v>Ukraine</v>
      </c>
      <c r="D604">
        <f t="shared" si="37"/>
        <v>2023</v>
      </c>
      <c r="E604">
        <f>VLOOKUP($C604,'Step 1'!$A$3:$K$74,MATCH(Levels!$D604,'Step 1'!$A$2:$K$2,0),FALSE)</f>
        <v>17.3</v>
      </c>
      <c r="F604">
        <f>VLOOKUP($C604,'Step 1'!$A$3:$U$74,MATCH(Levels!$D604,'Step 1'!$A$2:$K$2,0)+10,FALSE)</f>
        <v>0.5</v>
      </c>
      <c r="G604">
        <f>VLOOKUP($C604,'Step 1'!$A$3:$AE$74,MATCH(Levels!$D604,'Step 1'!$A$2:$K$2,0)+20,FALSE)</f>
        <v>3.1742157753750799</v>
      </c>
    </row>
    <row r="605" spans="1:7" x14ac:dyDescent="0.45">
      <c r="A605">
        <f t="shared" si="40"/>
        <v>68</v>
      </c>
      <c r="B605">
        <f t="shared" si="41"/>
        <v>2015</v>
      </c>
      <c r="C605" t="str">
        <f t="shared" si="36"/>
        <v>United Arab Emirates</v>
      </c>
      <c r="D605">
        <f t="shared" si="37"/>
        <v>2015</v>
      </c>
      <c r="E605">
        <f>VLOOKUP($C605,'Step 1'!$A$3:$K$74,MATCH(Levels!$D605,'Step 1'!$A$2:$K$2,0),FALSE)</f>
        <v>10.8</v>
      </c>
      <c r="F605">
        <f>VLOOKUP($C605,'Step 1'!$A$3:$U$74,MATCH(Levels!$D605,'Step 1'!$A$2:$K$2,0)+10,FALSE)</f>
        <v>2.1</v>
      </c>
      <c r="G605">
        <f>VLOOKUP($C605,'Step 1'!$A$3:$AE$74,MATCH(Levels!$D605,'Step 1'!$A$2:$K$2,0)+20,FALSE)</f>
        <v>5.9806213146804899</v>
      </c>
    </row>
    <row r="606" spans="1:7" x14ac:dyDescent="0.45">
      <c r="A606">
        <f t="shared" si="40"/>
        <v>68</v>
      </c>
      <c r="B606">
        <f t="shared" si="41"/>
        <v>2016</v>
      </c>
      <c r="C606" t="str">
        <f t="shared" si="36"/>
        <v>United Arab Emirates</v>
      </c>
      <c r="D606">
        <f t="shared" si="37"/>
        <v>2016</v>
      </c>
      <c r="E606">
        <f>VLOOKUP($C606,'Step 1'!$A$3:$K$74,MATCH(Levels!$D606,'Step 1'!$A$2:$K$2,0),FALSE)</f>
        <v>9.4</v>
      </c>
      <c r="F606">
        <f>VLOOKUP($C606,'Step 1'!$A$3:$U$74,MATCH(Levels!$D606,'Step 1'!$A$2:$K$2,0)+10,FALSE)</f>
        <v>2.4</v>
      </c>
      <c r="G606">
        <f>VLOOKUP($C606,'Step 1'!$A$3:$AE$74,MATCH(Levels!$D606,'Step 1'!$A$2:$K$2,0)+20,FALSE)</f>
        <v>6.0677196096281003</v>
      </c>
    </row>
    <row r="607" spans="1:7" x14ac:dyDescent="0.45">
      <c r="A607">
        <f t="shared" si="40"/>
        <v>68</v>
      </c>
      <c r="B607">
        <f t="shared" si="41"/>
        <v>2017</v>
      </c>
      <c r="C607" t="str">
        <f t="shared" si="36"/>
        <v>United Arab Emirates</v>
      </c>
      <c r="D607">
        <f t="shared" si="37"/>
        <v>2017</v>
      </c>
      <c r="E607">
        <f>VLOOKUP($C607,'Step 1'!$A$3:$K$74,MATCH(Levels!$D607,'Step 1'!$A$2:$K$2,0),FALSE)</f>
        <v>10.3</v>
      </c>
      <c r="F607">
        <f>VLOOKUP($C607,'Step 1'!$A$3:$U$74,MATCH(Levels!$D607,'Step 1'!$A$2:$K$2,0)+10,FALSE)</f>
        <v>2.4</v>
      </c>
      <c r="G607">
        <f>VLOOKUP($C607,'Step 1'!$A$3:$AE$74,MATCH(Levels!$D607,'Step 1'!$A$2:$K$2,0)+20,FALSE)</f>
        <v>4.4942158845618696</v>
      </c>
    </row>
    <row r="608" spans="1:7" x14ac:dyDescent="0.45">
      <c r="A608">
        <f t="shared" si="40"/>
        <v>68</v>
      </c>
      <c r="B608">
        <f t="shared" si="41"/>
        <v>2018</v>
      </c>
      <c r="C608" t="str">
        <f t="shared" si="36"/>
        <v>United Arab Emirates</v>
      </c>
      <c r="D608">
        <f t="shared" si="37"/>
        <v>2018</v>
      </c>
      <c r="E608">
        <f>VLOOKUP($C608,'Step 1'!$A$3:$K$74,MATCH(Levels!$D608,'Step 1'!$A$2:$K$2,0),FALSE)</f>
        <v>9.6999999999999993</v>
      </c>
      <c r="F608">
        <f>VLOOKUP($C608,'Step 1'!$A$3:$U$74,MATCH(Levels!$D608,'Step 1'!$A$2:$K$2,0)+10,FALSE)</f>
        <v>2.8</v>
      </c>
      <c r="G608">
        <f>VLOOKUP($C608,'Step 1'!$A$3:$AE$74,MATCH(Levels!$D608,'Step 1'!$A$2:$K$2,0)+20,FALSE)</f>
        <v>4.3460865906276798</v>
      </c>
    </row>
    <row r="609" spans="1:7" x14ac:dyDescent="0.45">
      <c r="A609">
        <f t="shared" si="40"/>
        <v>68</v>
      </c>
      <c r="B609">
        <f t="shared" si="41"/>
        <v>2019</v>
      </c>
      <c r="C609" t="str">
        <f t="shared" si="36"/>
        <v>United Arab Emirates</v>
      </c>
      <c r="D609">
        <f t="shared" si="37"/>
        <v>2019</v>
      </c>
      <c r="E609">
        <f>VLOOKUP($C609,'Step 1'!$A$3:$K$74,MATCH(Levels!$D609,'Step 1'!$A$2:$K$2,0),FALSE)</f>
        <v>9.8000000000000007</v>
      </c>
      <c r="F609">
        <f>VLOOKUP($C609,'Step 1'!$A$3:$U$74,MATCH(Levels!$D609,'Step 1'!$A$2:$K$2,0)+10,FALSE)</f>
        <v>3.2</v>
      </c>
      <c r="G609">
        <f>VLOOKUP($C609,'Step 1'!$A$3:$AE$74,MATCH(Levels!$D609,'Step 1'!$A$2:$K$2,0)+20,FALSE)</f>
        <v>3.8196997226531599</v>
      </c>
    </row>
    <row r="610" spans="1:7" x14ac:dyDescent="0.45">
      <c r="A610">
        <f t="shared" si="40"/>
        <v>68</v>
      </c>
      <c r="B610">
        <f t="shared" si="41"/>
        <v>2020</v>
      </c>
      <c r="C610" t="str">
        <f t="shared" si="36"/>
        <v>United Arab Emirates</v>
      </c>
      <c r="D610">
        <f t="shared" si="37"/>
        <v>2020</v>
      </c>
      <c r="E610">
        <f>VLOOKUP($C610,'Step 1'!$A$3:$K$74,MATCH(Levels!$D610,'Step 1'!$A$2:$K$2,0),FALSE)</f>
        <v>11.1</v>
      </c>
      <c r="F610">
        <f>VLOOKUP($C610,'Step 1'!$A$3:$U$74,MATCH(Levels!$D610,'Step 1'!$A$2:$K$2,0)+10,FALSE)</f>
        <v>2.5</v>
      </c>
      <c r="G610">
        <f>VLOOKUP($C610,'Step 1'!$A$3:$AE$74,MATCH(Levels!$D610,'Step 1'!$A$2:$K$2,0)+20,FALSE)</f>
        <v>4.4995092237227299</v>
      </c>
    </row>
    <row r="611" spans="1:7" x14ac:dyDescent="0.45">
      <c r="A611">
        <f t="shared" si="40"/>
        <v>68</v>
      </c>
      <c r="B611">
        <f t="shared" si="41"/>
        <v>2021</v>
      </c>
      <c r="C611" t="str">
        <f t="shared" si="36"/>
        <v>United Arab Emirates</v>
      </c>
      <c r="D611">
        <f t="shared" si="37"/>
        <v>2021</v>
      </c>
      <c r="E611">
        <f>VLOOKUP($C611,'Step 1'!$A$3:$K$74,MATCH(Levels!$D611,'Step 1'!$A$2:$K$2,0),FALSE)</f>
        <v>10.9</v>
      </c>
      <c r="F611">
        <f>VLOOKUP($C611,'Step 1'!$A$3:$U$74,MATCH(Levels!$D611,'Step 1'!$A$2:$K$2,0)+10,FALSE)</f>
        <v>2.7</v>
      </c>
      <c r="G611">
        <f>VLOOKUP($C611,'Step 1'!$A$3:$AE$74,MATCH(Levels!$D611,'Step 1'!$A$2:$K$2,0)+20,FALSE)</f>
        <v>4.6229596837581601</v>
      </c>
    </row>
    <row r="612" spans="1:7" x14ac:dyDescent="0.45">
      <c r="A612">
        <f t="shared" si="40"/>
        <v>68</v>
      </c>
      <c r="B612">
        <f t="shared" si="41"/>
        <v>2022</v>
      </c>
      <c r="C612" t="str">
        <f t="shared" si="36"/>
        <v>United Arab Emirates</v>
      </c>
      <c r="D612">
        <f t="shared" si="37"/>
        <v>2022</v>
      </c>
      <c r="E612">
        <f>VLOOKUP($C612,'Step 1'!$A$3:$K$74,MATCH(Levels!$D612,'Step 1'!$A$2:$K$2,0),FALSE)</f>
        <v>8.3000000000000007</v>
      </c>
      <c r="F612">
        <f>VLOOKUP($C612,'Step 1'!$A$3:$U$74,MATCH(Levels!$D612,'Step 1'!$A$2:$K$2,0)+10,FALSE)</f>
        <v>3.1</v>
      </c>
      <c r="G612">
        <f>VLOOKUP($C612,'Step 1'!$A$3:$AE$74,MATCH(Levels!$D612,'Step 1'!$A$2:$K$2,0)+20,FALSE)</f>
        <v>4.6379890507350803</v>
      </c>
    </row>
    <row r="613" spans="1:7" x14ac:dyDescent="0.45">
      <c r="A613">
        <f t="shared" si="40"/>
        <v>68</v>
      </c>
      <c r="B613">
        <f t="shared" si="41"/>
        <v>2023</v>
      </c>
      <c r="C613" t="str">
        <f t="shared" si="36"/>
        <v>United Arab Emirates</v>
      </c>
      <c r="D613">
        <f t="shared" si="37"/>
        <v>2023</v>
      </c>
      <c r="E613">
        <f>VLOOKUP($C613,'Step 1'!$A$3:$K$74,MATCH(Levels!$D613,'Step 1'!$A$2:$K$2,0),FALSE)</f>
        <v>8.1999999999999993</v>
      </c>
      <c r="F613">
        <f>VLOOKUP($C613,'Step 1'!$A$3:$U$74,MATCH(Levels!$D613,'Step 1'!$A$2:$K$2,0)+10,FALSE)</f>
        <v>4.8</v>
      </c>
      <c r="G613">
        <f>VLOOKUP($C613,'Step 1'!$A$3:$AE$74,MATCH(Levels!$D613,'Step 1'!$A$2:$K$2,0)+20,FALSE)</f>
        <v>4.82007547741906</v>
      </c>
    </row>
    <row r="614" spans="1:7" x14ac:dyDescent="0.45">
      <c r="A614">
        <f t="shared" si="40"/>
        <v>69</v>
      </c>
      <c r="B614">
        <f t="shared" si="41"/>
        <v>2015</v>
      </c>
      <c r="C614" t="str">
        <f t="shared" si="36"/>
        <v>United Kingdom</v>
      </c>
      <c r="D614">
        <f t="shared" si="37"/>
        <v>2015</v>
      </c>
      <c r="E614">
        <f>VLOOKUP($C614,'Step 1'!$A$3:$K$74,MATCH(Levels!$D614,'Step 1'!$A$2:$K$2,0),FALSE)</f>
        <v>22.5</v>
      </c>
      <c r="F614">
        <f>VLOOKUP($C614,'Step 1'!$A$3:$U$74,MATCH(Levels!$D614,'Step 1'!$A$2:$K$2,0)+10,FALSE)</f>
        <v>1.7</v>
      </c>
      <c r="G614">
        <f>VLOOKUP($C614,'Step 1'!$A$3:$AE$74,MATCH(Levels!$D614,'Step 1'!$A$2:$K$2,0)+20,FALSE)</f>
        <v>27.256578381270799</v>
      </c>
    </row>
    <row r="615" spans="1:7" x14ac:dyDescent="0.45">
      <c r="A615">
        <f t="shared" si="40"/>
        <v>69</v>
      </c>
      <c r="B615">
        <f t="shared" si="41"/>
        <v>2016</v>
      </c>
      <c r="C615" t="str">
        <f t="shared" si="36"/>
        <v>United Kingdom</v>
      </c>
      <c r="D615">
        <f t="shared" si="37"/>
        <v>2016</v>
      </c>
      <c r="E615">
        <f>VLOOKUP($C615,'Step 1'!$A$3:$K$74,MATCH(Levels!$D615,'Step 1'!$A$2:$K$2,0),FALSE)</f>
        <v>22.6</v>
      </c>
      <c r="F615">
        <f>VLOOKUP($C615,'Step 1'!$A$3:$U$74,MATCH(Levels!$D615,'Step 1'!$A$2:$K$2,0)+10,FALSE)</f>
        <v>1.5</v>
      </c>
      <c r="G615">
        <f>VLOOKUP($C615,'Step 1'!$A$3:$AE$74,MATCH(Levels!$D615,'Step 1'!$A$2:$K$2,0)+20,FALSE)</f>
        <v>59.903907889052498</v>
      </c>
    </row>
    <row r="616" spans="1:7" x14ac:dyDescent="0.45">
      <c r="A616">
        <f t="shared" si="40"/>
        <v>69</v>
      </c>
      <c r="B616">
        <f t="shared" si="41"/>
        <v>2017</v>
      </c>
      <c r="C616" t="str">
        <f t="shared" si="36"/>
        <v>United Kingdom</v>
      </c>
      <c r="D616">
        <f t="shared" si="37"/>
        <v>2017</v>
      </c>
      <c r="E616">
        <f>VLOOKUP($C616,'Step 1'!$A$3:$K$74,MATCH(Levels!$D616,'Step 1'!$A$2:$K$2,0),FALSE)</f>
        <v>24</v>
      </c>
      <c r="F616">
        <f>VLOOKUP($C616,'Step 1'!$A$3:$U$74,MATCH(Levels!$D616,'Step 1'!$A$2:$K$2,0)+10,FALSE)</f>
        <v>1.4</v>
      </c>
      <c r="G616">
        <f>VLOOKUP($C616,'Step 1'!$A$3:$AE$74,MATCH(Levels!$D616,'Step 1'!$A$2:$K$2,0)+20,FALSE)</f>
        <v>59.188634774938997</v>
      </c>
    </row>
    <row r="617" spans="1:7" x14ac:dyDescent="0.45">
      <c r="A617">
        <f t="shared" si="40"/>
        <v>69</v>
      </c>
      <c r="B617">
        <f t="shared" si="41"/>
        <v>2018</v>
      </c>
      <c r="C617" t="str">
        <f t="shared" si="36"/>
        <v>United Kingdom</v>
      </c>
      <c r="D617">
        <f t="shared" si="37"/>
        <v>2018</v>
      </c>
      <c r="E617">
        <f>VLOOKUP($C617,'Step 1'!$A$3:$K$74,MATCH(Levels!$D617,'Step 1'!$A$2:$K$2,0),FALSE)</f>
        <v>25.8</v>
      </c>
      <c r="F617">
        <f>VLOOKUP($C617,'Step 1'!$A$3:$U$74,MATCH(Levels!$D617,'Step 1'!$A$2:$K$2,0)+10,FALSE)</f>
        <v>1.6</v>
      </c>
      <c r="G617">
        <f>VLOOKUP($C617,'Step 1'!$A$3:$AE$74,MATCH(Levels!$D617,'Step 1'!$A$2:$K$2,0)+20,FALSE)</f>
        <v>50.677886194058601</v>
      </c>
    </row>
    <row r="618" spans="1:7" x14ac:dyDescent="0.45">
      <c r="A618">
        <f t="shared" si="40"/>
        <v>69</v>
      </c>
      <c r="B618">
        <f t="shared" si="41"/>
        <v>2019</v>
      </c>
      <c r="C618" t="str">
        <f t="shared" si="36"/>
        <v>United Kingdom</v>
      </c>
      <c r="D618">
        <f t="shared" si="37"/>
        <v>2019</v>
      </c>
      <c r="E618">
        <f>VLOOKUP($C618,'Step 1'!$A$3:$K$74,MATCH(Levels!$D618,'Step 1'!$A$2:$K$2,0),FALSE)</f>
        <v>25.2</v>
      </c>
      <c r="F618">
        <f>VLOOKUP($C618,'Step 1'!$A$3:$U$74,MATCH(Levels!$D618,'Step 1'!$A$2:$K$2,0)+10,FALSE)</f>
        <v>1.6</v>
      </c>
      <c r="G618">
        <f>VLOOKUP($C618,'Step 1'!$A$3:$AE$74,MATCH(Levels!$D618,'Step 1'!$A$2:$K$2,0)+20,FALSE)</f>
        <v>51.498345737662298</v>
      </c>
    </row>
    <row r="619" spans="1:7" x14ac:dyDescent="0.45">
      <c r="A619">
        <f t="shared" si="40"/>
        <v>69</v>
      </c>
      <c r="B619">
        <f t="shared" si="41"/>
        <v>2020</v>
      </c>
      <c r="C619" t="str">
        <f t="shared" si="36"/>
        <v>United Kingdom</v>
      </c>
      <c r="D619">
        <f t="shared" si="37"/>
        <v>2020</v>
      </c>
      <c r="E619">
        <f>VLOOKUP($C619,'Step 1'!$A$3:$K$74,MATCH(Levels!$D619,'Step 1'!$A$2:$K$2,0),FALSE)</f>
        <v>28.4</v>
      </c>
      <c r="F619">
        <f>VLOOKUP($C619,'Step 1'!$A$3:$U$74,MATCH(Levels!$D619,'Step 1'!$A$2:$K$2,0)+10,FALSE)</f>
        <v>1.5</v>
      </c>
      <c r="G619">
        <f>VLOOKUP($C619,'Step 1'!$A$3:$AE$74,MATCH(Levels!$D619,'Step 1'!$A$2:$K$2,0)+20,FALSE)</f>
        <v>45.511939931268103</v>
      </c>
    </row>
    <row r="620" spans="1:7" x14ac:dyDescent="0.45">
      <c r="A620">
        <f t="shared" si="40"/>
        <v>69</v>
      </c>
      <c r="B620">
        <f t="shared" si="41"/>
        <v>2021</v>
      </c>
      <c r="C620" t="str">
        <f t="shared" si="36"/>
        <v>United Kingdom</v>
      </c>
      <c r="D620">
        <f t="shared" si="37"/>
        <v>2021</v>
      </c>
      <c r="E620">
        <f>VLOOKUP($C620,'Step 1'!$A$3:$K$74,MATCH(Levels!$D620,'Step 1'!$A$2:$K$2,0),FALSE)</f>
        <v>27</v>
      </c>
      <c r="F620">
        <f>VLOOKUP($C620,'Step 1'!$A$3:$U$74,MATCH(Levels!$D620,'Step 1'!$A$2:$K$2,0)+10,FALSE)</f>
        <v>1.5</v>
      </c>
      <c r="G620">
        <f>VLOOKUP($C620,'Step 1'!$A$3:$AE$74,MATCH(Levels!$D620,'Step 1'!$A$2:$K$2,0)+20,FALSE)</f>
        <v>50.544157725969399</v>
      </c>
    </row>
    <row r="621" spans="1:7" x14ac:dyDescent="0.45">
      <c r="A621">
        <f t="shared" si="40"/>
        <v>69</v>
      </c>
      <c r="B621">
        <f t="shared" si="41"/>
        <v>2022</v>
      </c>
      <c r="C621" t="str">
        <f t="shared" si="36"/>
        <v>United Kingdom</v>
      </c>
      <c r="D621">
        <f t="shared" si="37"/>
        <v>2022</v>
      </c>
      <c r="E621">
        <f>VLOOKUP($C621,'Step 1'!$A$3:$K$74,MATCH(Levels!$D621,'Step 1'!$A$2:$K$2,0),FALSE)</f>
        <v>25.9</v>
      </c>
      <c r="F621">
        <f>VLOOKUP($C621,'Step 1'!$A$3:$U$74,MATCH(Levels!$D621,'Step 1'!$A$2:$K$2,0)+10,FALSE)</f>
        <v>1.7</v>
      </c>
      <c r="G621">
        <f>VLOOKUP($C621,'Step 1'!$A$3:$AE$74,MATCH(Levels!$D621,'Step 1'!$A$2:$K$2,0)+20,FALSE)</f>
        <v>48.981380278372598</v>
      </c>
    </row>
    <row r="622" spans="1:7" x14ac:dyDescent="0.45">
      <c r="A622">
        <f t="shared" si="40"/>
        <v>69</v>
      </c>
      <c r="B622">
        <f t="shared" si="41"/>
        <v>2023</v>
      </c>
      <c r="C622" t="str">
        <f t="shared" si="36"/>
        <v>United Kingdom</v>
      </c>
      <c r="D622">
        <f t="shared" si="37"/>
        <v>2023</v>
      </c>
      <c r="E622">
        <f>VLOOKUP($C622,'Step 1'!$A$3:$K$74,MATCH(Levels!$D622,'Step 1'!$A$2:$K$2,0),FALSE)</f>
        <v>22.5</v>
      </c>
      <c r="F622">
        <f>VLOOKUP($C622,'Step 1'!$A$3:$U$74,MATCH(Levels!$D622,'Step 1'!$A$2:$K$2,0)+10,FALSE)</f>
        <v>1.8</v>
      </c>
      <c r="G622">
        <f>VLOOKUP($C622,'Step 1'!$A$3:$AE$74,MATCH(Levels!$D622,'Step 1'!$A$2:$K$2,0)+20,FALSE)</f>
        <v>50.599706912850401</v>
      </c>
    </row>
    <row r="623" spans="1:7" x14ac:dyDescent="0.45">
      <c r="A623">
        <f t="shared" si="40"/>
        <v>70</v>
      </c>
      <c r="B623">
        <f t="shared" si="41"/>
        <v>2015</v>
      </c>
      <c r="C623" t="str">
        <f t="shared" si="36"/>
        <v>United States</v>
      </c>
      <c r="D623">
        <f t="shared" si="37"/>
        <v>2015</v>
      </c>
      <c r="E623">
        <f>VLOOKUP($C623,'Step 1'!$A$3:$K$74,MATCH(Levels!$D623,'Step 1'!$A$2:$K$2,0),FALSE)</f>
        <v>10.5</v>
      </c>
      <c r="F623">
        <f>VLOOKUP($C623,'Step 1'!$A$3:$U$74,MATCH(Levels!$D623,'Step 1'!$A$2:$K$2,0)+10,FALSE)</f>
        <v>4</v>
      </c>
      <c r="G623">
        <f>VLOOKUP($C623,'Step 1'!$A$3:$AE$74,MATCH(Levels!$D623,'Step 1'!$A$2:$K$2,0)+20,FALSE)</f>
        <v>31.5608208113198</v>
      </c>
    </row>
    <row r="624" spans="1:7" x14ac:dyDescent="0.45">
      <c r="A624">
        <f t="shared" si="40"/>
        <v>70</v>
      </c>
      <c r="B624">
        <f t="shared" si="41"/>
        <v>2016</v>
      </c>
      <c r="C624" t="str">
        <f t="shared" si="36"/>
        <v>United States</v>
      </c>
      <c r="D624">
        <f t="shared" si="37"/>
        <v>2016</v>
      </c>
      <c r="E624">
        <f>VLOOKUP($C624,'Step 1'!$A$3:$K$74,MATCH(Levels!$D624,'Step 1'!$A$2:$K$2,0),FALSE)</f>
        <v>9.1</v>
      </c>
      <c r="F624">
        <f>VLOOKUP($C624,'Step 1'!$A$3:$U$74,MATCH(Levels!$D624,'Step 1'!$A$2:$K$2,0)+10,FALSE)</f>
        <v>4</v>
      </c>
      <c r="G624">
        <f>VLOOKUP($C624,'Step 1'!$A$3:$AE$74,MATCH(Levels!$D624,'Step 1'!$A$2:$K$2,0)+20,FALSE)</f>
        <v>30.985761942375301</v>
      </c>
    </row>
    <row r="625" spans="1:7" x14ac:dyDescent="0.45">
      <c r="A625">
        <f t="shared" si="40"/>
        <v>70</v>
      </c>
      <c r="B625">
        <f t="shared" si="41"/>
        <v>2017</v>
      </c>
      <c r="C625" t="str">
        <f t="shared" si="36"/>
        <v>United States</v>
      </c>
      <c r="D625">
        <f t="shared" si="37"/>
        <v>2017</v>
      </c>
      <c r="E625">
        <f>VLOOKUP($C625,'Step 1'!$A$3:$K$74,MATCH(Levels!$D625,'Step 1'!$A$2:$K$2,0),FALSE)</f>
        <v>8.9</v>
      </c>
      <c r="F625">
        <f>VLOOKUP($C625,'Step 1'!$A$3:$U$74,MATCH(Levels!$D625,'Step 1'!$A$2:$K$2,0)+10,FALSE)</f>
        <v>4.2</v>
      </c>
      <c r="G625">
        <f>VLOOKUP($C625,'Step 1'!$A$3:$AE$74,MATCH(Levels!$D625,'Step 1'!$A$2:$K$2,0)+20,FALSE)</f>
        <v>30.401902011783999</v>
      </c>
    </row>
    <row r="626" spans="1:7" x14ac:dyDescent="0.45">
      <c r="A626">
        <f t="shared" si="40"/>
        <v>70</v>
      </c>
      <c r="B626">
        <f t="shared" si="41"/>
        <v>2018</v>
      </c>
      <c r="C626" t="str">
        <f t="shared" si="36"/>
        <v>United States</v>
      </c>
      <c r="D626">
        <f t="shared" si="37"/>
        <v>2018</v>
      </c>
      <c r="E626">
        <f>VLOOKUP($C626,'Step 1'!$A$3:$K$74,MATCH(Levels!$D626,'Step 1'!$A$2:$K$2,0),FALSE)</f>
        <v>9.3000000000000007</v>
      </c>
      <c r="F626">
        <f>VLOOKUP($C626,'Step 1'!$A$3:$U$74,MATCH(Levels!$D626,'Step 1'!$A$2:$K$2,0)+10,FALSE)</f>
        <v>4.0999999999999996</v>
      </c>
      <c r="G626">
        <f>VLOOKUP($C626,'Step 1'!$A$3:$AE$74,MATCH(Levels!$D626,'Step 1'!$A$2:$K$2,0)+20,FALSE)</f>
        <v>29.214139518151601</v>
      </c>
    </row>
    <row r="627" spans="1:7" x14ac:dyDescent="0.45">
      <c r="A627">
        <f t="shared" si="40"/>
        <v>70</v>
      </c>
      <c r="B627">
        <f t="shared" si="41"/>
        <v>2019</v>
      </c>
      <c r="C627" t="str">
        <f t="shared" si="36"/>
        <v>United States</v>
      </c>
      <c r="D627">
        <f t="shared" si="37"/>
        <v>2019</v>
      </c>
      <c r="E627">
        <f>VLOOKUP($C627,'Step 1'!$A$3:$K$74,MATCH(Levels!$D627,'Step 1'!$A$2:$K$2,0),FALSE)</f>
        <v>9.6</v>
      </c>
      <c r="F627">
        <f>VLOOKUP($C627,'Step 1'!$A$3:$U$74,MATCH(Levels!$D627,'Step 1'!$A$2:$K$2,0)+10,FALSE)</f>
        <v>3.7</v>
      </c>
      <c r="G627">
        <f>VLOOKUP($C627,'Step 1'!$A$3:$AE$74,MATCH(Levels!$D627,'Step 1'!$A$2:$K$2,0)+20,FALSE)</f>
        <v>29.374728908683501</v>
      </c>
    </row>
    <row r="628" spans="1:7" x14ac:dyDescent="0.45">
      <c r="A628">
        <f t="shared" si="40"/>
        <v>70</v>
      </c>
      <c r="B628">
        <f t="shared" si="41"/>
        <v>2020</v>
      </c>
      <c r="C628" t="str">
        <f t="shared" si="36"/>
        <v>United States</v>
      </c>
      <c r="D628">
        <f t="shared" si="37"/>
        <v>2020</v>
      </c>
      <c r="E628">
        <f>VLOOKUP($C628,'Step 1'!$A$3:$K$74,MATCH(Levels!$D628,'Step 1'!$A$2:$K$2,0),FALSE)</f>
        <v>9.6999999999999993</v>
      </c>
      <c r="F628">
        <f>VLOOKUP($C628,'Step 1'!$A$3:$U$74,MATCH(Levels!$D628,'Step 1'!$A$2:$K$2,0)+10,FALSE)</f>
        <v>3.8</v>
      </c>
      <c r="G628">
        <f>VLOOKUP($C628,'Step 1'!$A$3:$AE$74,MATCH(Levels!$D628,'Step 1'!$A$2:$K$2,0)+20,FALSE)</f>
        <v>28.244154300100199</v>
      </c>
    </row>
    <row r="629" spans="1:7" x14ac:dyDescent="0.45">
      <c r="A629">
        <f t="shared" si="40"/>
        <v>70</v>
      </c>
      <c r="B629">
        <f t="shared" si="41"/>
        <v>2021</v>
      </c>
      <c r="C629" t="str">
        <f t="shared" si="36"/>
        <v>United States</v>
      </c>
      <c r="D629">
        <f t="shared" si="37"/>
        <v>2021</v>
      </c>
      <c r="E629">
        <f>VLOOKUP($C629,'Step 1'!$A$3:$K$74,MATCH(Levels!$D629,'Step 1'!$A$2:$K$2,0),FALSE)</f>
        <v>12.6</v>
      </c>
      <c r="F629">
        <f>VLOOKUP($C629,'Step 1'!$A$3:$U$74,MATCH(Levels!$D629,'Step 1'!$A$2:$K$2,0)+10,FALSE)</f>
        <v>3.4</v>
      </c>
      <c r="G629">
        <f>VLOOKUP($C629,'Step 1'!$A$3:$AE$74,MATCH(Levels!$D629,'Step 1'!$A$2:$K$2,0)+20,FALSE)</f>
        <v>28.337354769726701</v>
      </c>
    </row>
    <row r="630" spans="1:7" x14ac:dyDescent="0.45">
      <c r="A630">
        <f t="shared" si="40"/>
        <v>70</v>
      </c>
      <c r="B630">
        <f t="shared" si="41"/>
        <v>2022</v>
      </c>
      <c r="C630" t="str">
        <f t="shared" si="36"/>
        <v>United States</v>
      </c>
      <c r="D630">
        <f t="shared" si="37"/>
        <v>2022</v>
      </c>
      <c r="E630">
        <f>VLOOKUP($C630,'Step 1'!$A$3:$K$74,MATCH(Levels!$D630,'Step 1'!$A$2:$K$2,0),FALSE)</f>
        <v>12.5</v>
      </c>
      <c r="F630">
        <f>VLOOKUP($C630,'Step 1'!$A$3:$U$74,MATCH(Levels!$D630,'Step 1'!$A$2:$K$2,0)+10,FALSE)</f>
        <v>3.5</v>
      </c>
      <c r="G630">
        <f>VLOOKUP($C630,'Step 1'!$A$3:$AE$74,MATCH(Levels!$D630,'Step 1'!$A$2:$K$2,0)+20,FALSE)</f>
        <v>28.100178804643399</v>
      </c>
    </row>
    <row r="631" spans="1:7" x14ac:dyDescent="0.45">
      <c r="A631">
        <f>A622+1</f>
        <v>70</v>
      </c>
      <c r="B631">
        <f>B622</f>
        <v>2023</v>
      </c>
      <c r="C631" t="str">
        <f t="shared" si="36"/>
        <v>United States</v>
      </c>
      <c r="D631">
        <f t="shared" si="37"/>
        <v>2023</v>
      </c>
      <c r="E631">
        <f>VLOOKUP($C631,'Step 1'!$A$3:$K$74,MATCH(Levels!$D631,'Step 1'!$A$2:$K$2,0),FALSE)</f>
        <v>12.2</v>
      </c>
      <c r="F631">
        <f>VLOOKUP($C631,'Step 1'!$A$3:$U$74,MATCH(Levels!$D631,'Step 1'!$A$2:$K$2,0)+10,FALSE)</f>
        <v>2.8</v>
      </c>
      <c r="G631">
        <f>VLOOKUP($C631,'Step 1'!$A$3:$AE$74,MATCH(Levels!$D631,'Step 1'!$A$2:$K$2,0)+20,FALSE)</f>
        <v>28.4278147424147</v>
      </c>
    </row>
    <row r="632" spans="1:7" x14ac:dyDescent="0.45">
      <c r="A632">
        <f t="shared" ref="A632:A645" si="42">A623+1</f>
        <v>71</v>
      </c>
      <c r="B632">
        <f t="shared" ref="B632:B645" si="43">B623</f>
        <v>2015</v>
      </c>
      <c r="C632" t="str">
        <f t="shared" si="36"/>
        <v>Uruguay</v>
      </c>
      <c r="D632">
        <f t="shared" si="37"/>
        <v>2015</v>
      </c>
      <c r="E632">
        <f>VLOOKUP($C632,'Step 1'!$A$3:$K$74,MATCH(Levels!$D632,'Step 1'!$A$2:$K$2,0),FALSE)</f>
        <v>19.100000000000001</v>
      </c>
      <c r="F632">
        <f>VLOOKUP($C632,'Step 1'!$A$3:$U$74,MATCH(Levels!$D632,'Step 1'!$A$2:$K$2,0)+10,FALSE)</f>
        <v>0.8</v>
      </c>
      <c r="G632">
        <f>VLOOKUP($C632,'Step 1'!$A$3:$AE$74,MATCH(Levels!$D632,'Step 1'!$A$2:$K$2,0)+20,FALSE)</f>
        <v>0</v>
      </c>
    </row>
    <row r="633" spans="1:7" x14ac:dyDescent="0.45">
      <c r="A633">
        <f t="shared" si="42"/>
        <v>71</v>
      </c>
      <c r="B633">
        <f t="shared" si="43"/>
        <v>2016</v>
      </c>
      <c r="C633" t="str">
        <f t="shared" si="36"/>
        <v>Uruguay</v>
      </c>
      <c r="D633">
        <f t="shared" si="37"/>
        <v>2016</v>
      </c>
      <c r="E633">
        <f>VLOOKUP($C633,'Step 1'!$A$3:$K$74,MATCH(Levels!$D633,'Step 1'!$A$2:$K$2,0),FALSE)</f>
        <v>21.4</v>
      </c>
      <c r="F633">
        <f>VLOOKUP($C633,'Step 1'!$A$3:$U$74,MATCH(Levels!$D633,'Step 1'!$A$2:$K$2,0)+10,FALSE)</f>
        <v>0.7</v>
      </c>
      <c r="G633">
        <f>VLOOKUP($C633,'Step 1'!$A$3:$AE$74,MATCH(Levels!$D633,'Step 1'!$A$2:$K$2,0)+20,FALSE)</f>
        <v>0</v>
      </c>
    </row>
    <row r="634" spans="1:7" x14ac:dyDescent="0.45">
      <c r="A634">
        <f t="shared" si="42"/>
        <v>71</v>
      </c>
      <c r="B634">
        <f t="shared" si="43"/>
        <v>2017</v>
      </c>
      <c r="C634" t="str">
        <f t="shared" si="36"/>
        <v>Uruguay</v>
      </c>
      <c r="D634">
        <f t="shared" si="37"/>
        <v>2017</v>
      </c>
      <c r="E634">
        <f>VLOOKUP($C634,'Step 1'!$A$3:$K$74,MATCH(Levels!$D634,'Step 1'!$A$2:$K$2,0),FALSE)</f>
        <v>22.4</v>
      </c>
      <c r="F634">
        <f>VLOOKUP($C634,'Step 1'!$A$3:$U$74,MATCH(Levels!$D634,'Step 1'!$A$2:$K$2,0)+10,FALSE)</f>
        <v>0.5</v>
      </c>
      <c r="G634">
        <f>VLOOKUP($C634,'Step 1'!$A$3:$AE$74,MATCH(Levels!$D634,'Step 1'!$A$2:$K$2,0)+20,FALSE)</f>
        <v>0</v>
      </c>
    </row>
    <row r="635" spans="1:7" x14ac:dyDescent="0.45">
      <c r="A635">
        <f t="shared" si="42"/>
        <v>71</v>
      </c>
      <c r="B635">
        <f t="shared" si="43"/>
        <v>2018</v>
      </c>
      <c r="C635" t="str">
        <f t="shared" si="36"/>
        <v>Uruguay</v>
      </c>
      <c r="D635">
        <f t="shared" si="37"/>
        <v>2018</v>
      </c>
      <c r="E635">
        <f>VLOOKUP($C635,'Step 1'!$A$3:$K$74,MATCH(Levels!$D635,'Step 1'!$A$2:$K$2,0),FALSE)</f>
        <v>20.100000000000001</v>
      </c>
      <c r="F635">
        <f>VLOOKUP($C635,'Step 1'!$A$3:$U$74,MATCH(Levels!$D635,'Step 1'!$A$2:$K$2,0)+10,FALSE)</f>
        <v>0.5</v>
      </c>
      <c r="G635">
        <f>VLOOKUP($C635,'Step 1'!$A$3:$AE$74,MATCH(Levels!$D635,'Step 1'!$A$2:$K$2,0)+20,FALSE)</f>
        <v>0</v>
      </c>
    </row>
    <row r="636" spans="1:7" x14ac:dyDescent="0.45">
      <c r="A636">
        <f t="shared" si="42"/>
        <v>71</v>
      </c>
      <c r="B636">
        <f t="shared" si="43"/>
        <v>2019</v>
      </c>
      <c r="C636" t="str">
        <f t="shared" si="36"/>
        <v>Uruguay</v>
      </c>
      <c r="D636">
        <f t="shared" si="37"/>
        <v>2019</v>
      </c>
      <c r="E636">
        <f>VLOOKUP($C636,'Step 1'!$A$3:$K$74,MATCH(Levels!$D636,'Step 1'!$A$2:$K$2,0),FALSE)</f>
        <v>23.5</v>
      </c>
      <c r="F636">
        <f>VLOOKUP($C636,'Step 1'!$A$3:$U$74,MATCH(Levels!$D636,'Step 1'!$A$2:$K$2,0)+10,FALSE)</f>
        <v>0.7</v>
      </c>
      <c r="G636">
        <f>VLOOKUP($C636,'Step 1'!$A$3:$AE$74,MATCH(Levels!$D636,'Step 1'!$A$2:$K$2,0)+20,FALSE)</f>
        <v>0</v>
      </c>
    </row>
    <row r="637" spans="1:7" x14ac:dyDescent="0.45">
      <c r="A637">
        <f t="shared" si="42"/>
        <v>71</v>
      </c>
      <c r="B637">
        <f t="shared" si="43"/>
        <v>2020</v>
      </c>
      <c r="C637" t="str">
        <f t="shared" si="36"/>
        <v>Uruguay</v>
      </c>
      <c r="D637">
        <f t="shared" si="37"/>
        <v>2020</v>
      </c>
      <c r="E637">
        <f>VLOOKUP($C637,'Step 1'!$A$3:$K$74,MATCH(Levels!$D637,'Step 1'!$A$2:$K$2,0),FALSE)</f>
        <v>25.2</v>
      </c>
      <c r="F637">
        <f>VLOOKUP($C637,'Step 1'!$A$3:$U$74,MATCH(Levels!$D637,'Step 1'!$A$2:$K$2,0)+10,FALSE)</f>
        <v>0.6</v>
      </c>
      <c r="G637">
        <f>VLOOKUP($C637,'Step 1'!$A$3:$AE$74,MATCH(Levels!$D637,'Step 1'!$A$2:$K$2,0)+20,FALSE)</f>
        <v>0</v>
      </c>
    </row>
    <row r="638" spans="1:7" x14ac:dyDescent="0.45">
      <c r="A638">
        <f t="shared" si="42"/>
        <v>71</v>
      </c>
      <c r="B638">
        <f t="shared" si="43"/>
        <v>2021</v>
      </c>
      <c r="C638" t="str">
        <f t="shared" si="36"/>
        <v>Uruguay</v>
      </c>
      <c r="D638">
        <f t="shared" si="37"/>
        <v>2021</v>
      </c>
      <c r="E638">
        <f>VLOOKUP($C638,'Step 1'!$A$3:$K$74,MATCH(Levels!$D638,'Step 1'!$A$2:$K$2,0),FALSE)</f>
        <v>25.9</v>
      </c>
      <c r="F638">
        <f>VLOOKUP($C638,'Step 1'!$A$3:$U$74,MATCH(Levels!$D638,'Step 1'!$A$2:$K$2,0)+10,FALSE)</f>
        <v>0.6</v>
      </c>
      <c r="G638">
        <f>VLOOKUP($C638,'Step 1'!$A$3:$AE$74,MATCH(Levels!$D638,'Step 1'!$A$2:$K$2,0)+20,FALSE)</f>
        <v>0</v>
      </c>
    </row>
    <row r="639" spans="1:7" x14ac:dyDescent="0.45">
      <c r="A639">
        <f t="shared" si="42"/>
        <v>71</v>
      </c>
      <c r="B639">
        <f t="shared" si="43"/>
        <v>2022</v>
      </c>
      <c r="C639" t="str">
        <f t="shared" si="36"/>
        <v>Uruguay</v>
      </c>
      <c r="D639">
        <f t="shared" si="37"/>
        <v>2022</v>
      </c>
      <c r="E639">
        <f>VLOOKUP($C639,'Step 1'!$A$3:$K$74,MATCH(Levels!$D639,'Step 1'!$A$2:$K$2,0),FALSE)</f>
        <v>31.3</v>
      </c>
      <c r="F639">
        <f>VLOOKUP($C639,'Step 1'!$A$3:$U$74,MATCH(Levels!$D639,'Step 1'!$A$2:$K$2,0)+10,FALSE)</f>
        <v>0.5</v>
      </c>
      <c r="G639">
        <f>VLOOKUP($C639,'Step 1'!$A$3:$AE$74,MATCH(Levels!$D639,'Step 1'!$A$2:$K$2,0)+20,FALSE)</f>
        <v>0</v>
      </c>
    </row>
    <row r="640" spans="1:7" x14ac:dyDescent="0.45">
      <c r="A640">
        <f t="shared" si="42"/>
        <v>71</v>
      </c>
      <c r="B640">
        <f t="shared" si="43"/>
        <v>2023</v>
      </c>
      <c r="C640" t="str">
        <f t="shared" si="36"/>
        <v>Uruguay</v>
      </c>
      <c r="D640">
        <f t="shared" si="37"/>
        <v>2023</v>
      </c>
      <c r="E640">
        <f>VLOOKUP($C640,'Step 1'!$A$3:$K$74,MATCH(Levels!$D640,'Step 1'!$A$2:$K$2,0),FALSE)</f>
        <v>24.4</v>
      </c>
      <c r="F640">
        <f>VLOOKUP($C640,'Step 1'!$A$3:$U$74,MATCH(Levels!$D640,'Step 1'!$A$2:$K$2,0)+10,FALSE)</f>
        <v>0.6</v>
      </c>
      <c r="G640">
        <f>VLOOKUP($C640,'Step 1'!$A$3:$AE$74,MATCH(Levels!$D640,'Step 1'!$A$2:$K$2,0)+20,FALSE)</f>
        <v>14.568642179859101</v>
      </c>
    </row>
    <row r="641" spans="1:7" x14ac:dyDescent="0.45">
      <c r="A641">
        <f t="shared" si="42"/>
        <v>72</v>
      </c>
      <c r="B641">
        <f t="shared" si="43"/>
        <v>2015</v>
      </c>
      <c r="C641" t="str">
        <f t="shared" si="36"/>
        <v>Uzbekistan</v>
      </c>
      <c r="D641">
        <f t="shared" si="37"/>
        <v>2015</v>
      </c>
      <c r="E641">
        <f>VLOOKUP($C641,'Step 1'!$A$3:$K$74,MATCH(Levels!$D641,'Step 1'!$A$2:$K$2,0),FALSE)</f>
        <v>14.7</v>
      </c>
      <c r="F641">
        <f>VLOOKUP($C641,'Step 1'!$A$3:$U$74,MATCH(Levels!$D641,'Step 1'!$A$2:$K$2,0)+10,FALSE)</f>
        <v>0.3</v>
      </c>
      <c r="G641">
        <f>VLOOKUP($C641,'Step 1'!$A$3:$AE$74,MATCH(Levels!$D641,'Step 1'!$A$2:$K$2,0)+20,FALSE)</f>
        <v>0</v>
      </c>
    </row>
    <row r="642" spans="1:7" x14ac:dyDescent="0.45">
      <c r="A642">
        <f t="shared" si="42"/>
        <v>72</v>
      </c>
      <c r="B642">
        <f t="shared" si="43"/>
        <v>2016</v>
      </c>
      <c r="C642" t="str">
        <f t="shared" ref="C642:C649" si="44">VLOOKUP(A642,$M$4:$N$75,2,FALSE)</f>
        <v>Uzbekistan</v>
      </c>
      <c r="D642">
        <f t="shared" ref="D642:D649" si="45">B642</f>
        <v>2016</v>
      </c>
      <c r="E642">
        <f>VLOOKUP($C642,'Step 1'!$A$3:$K$74,MATCH(Levels!$D642,'Step 1'!$A$2:$K$2,0),FALSE)</f>
        <v>15.4</v>
      </c>
      <c r="F642">
        <f>VLOOKUP($C642,'Step 1'!$A$3:$U$74,MATCH(Levels!$D642,'Step 1'!$A$2:$K$2,0)+10,FALSE)</f>
        <v>0.3</v>
      </c>
      <c r="G642">
        <f>VLOOKUP($C642,'Step 1'!$A$3:$AE$74,MATCH(Levels!$D642,'Step 1'!$A$2:$K$2,0)+20,FALSE)</f>
        <v>0</v>
      </c>
    </row>
    <row r="643" spans="1:7" x14ac:dyDescent="0.45">
      <c r="A643">
        <f t="shared" si="42"/>
        <v>72</v>
      </c>
      <c r="B643">
        <f t="shared" si="43"/>
        <v>2017</v>
      </c>
      <c r="C643" t="str">
        <f t="shared" si="44"/>
        <v>Uzbekistan</v>
      </c>
      <c r="D643">
        <f t="shared" si="45"/>
        <v>2017</v>
      </c>
      <c r="E643" t="e">
        <f>VLOOKUP($C643,'Step 1'!$A$3:$K$74,MATCH(Levels!$D643,'Step 1'!$A$2:$K$2,0),FALSE)</f>
        <v>#N/A</v>
      </c>
      <c r="F643" t="e">
        <f>VLOOKUP($C643,'Step 1'!$A$3:$U$74,MATCH(Levels!$D643,'Step 1'!$A$2:$K$2,0)+10,FALSE)</f>
        <v>#N/A</v>
      </c>
      <c r="G643">
        <f>VLOOKUP($C643,'Step 1'!$A$3:$AE$74,MATCH(Levels!$D643,'Step 1'!$A$2:$K$2,0)+20,FALSE)</f>
        <v>0</v>
      </c>
    </row>
    <row r="644" spans="1:7" x14ac:dyDescent="0.45">
      <c r="A644">
        <f t="shared" si="42"/>
        <v>72</v>
      </c>
      <c r="B644">
        <f t="shared" si="43"/>
        <v>2018</v>
      </c>
      <c r="C644" t="str">
        <f t="shared" si="44"/>
        <v>Uzbekistan</v>
      </c>
      <c r="D644">
        <f t="shared" si="45"/>
        <v>2018</v>
      </c>
      <c r="E644" t="e">
        <f>VLOOKUP($C644,'Step 1'!$A$3:$K$74,MATCH(Levels!$D644,'Step 1'!$A$2:$K$2,0),FALSE)</f>
        <v>#N/A</v>
      </c>
      <c r="F644" t="e">
        <f>VLOOKUP($C644,'Step 1'!$A$3:$U$74,MATCH(Levels!$D644,'Step 1'!$A$2:$K$2,0)+10,FALSE)</f>
        <v>#N/A</v>
      </c>
      <c r="G644">
        <f>VLOOKUP($C644,'Step 1'!$A$3:$AE$74,MATCH(Levels!$D644,'Step 1'!$A$2:$K$2,0)+20,FALSE)</f>
        <v>0</v>
      </c>
    </row>
    <row r="645" spans="1:7" x14ac:dyDescent="0.45">
      <c r="A645">
        <f t="shared" si="42"/>
        <v>72</v>
      </c>
      <c r="B645">
        <f t="shared" si="43"/>
        <v>2019</v>
      </c>
      <c r="C645" t="str">
        <f t="shared" si="44"/>
        <v>Uzbekistan</v>
      </c>
      <c r="D645">
        <f t="shared" si="45"/>
        <v>2019</v>
      </c>
      <c r="E645" t="e">
        <f>VLOOKUP($C645,'Step 1'!$A$3:$K$74,MATCH(Levels!$D645,'Step 1'!$A$2:$K$2,0),FALSE)</f>
        <v>#N/A</v>
      </c>
      <c r="F645" t="e">
        <f>VLOOKUP($C645,'Step 1'!$A$3:$U$74,MATCH(Levels!$D645,'Step 1'!$A$2:$K$2,0)+10,FALSE)</f>
        <v>#N/A</v>
      </c>
      <c r="G645">
        <f>VLOOKUP($C645,'Step 1'!$A$3:$AE$74,MATCH(Levels!$D645,'Step 1'!$A$2:$K$2,0)+20,FALSE)</f>
        <v>9.4826534235179096</v>
      </c>
    </row>
    <row r="646" spans="1:7" x14ac:dyDescent="0.45">
      <c r="A646">
        <f>A637+1</f>
        <v>72</v>
      </c>
      <c r="B646">
        <f>B637</f>
        <v>2020</v>
      </c>
      <c r="C646" t="str">
        <f t="shared" si="44"/>
        <v>Uzbekistan</v>
      </c>
      <c r="D646">
        <f t="shared" si="45"/>
        <v>2020</v>
      </c>
      <c r="E646">
        <f>VLOOKUP($C646,'Step 1'!$A$3:$K$74,MATCH(Levels!$D646,'Step 1'!$A$2:$K$2,0),FALSE)</f>
        <v>16.399999999999999</v>
      </c>
      <c r="F646">
        <f>VLOOKUP($C646,'Step 1'!$A$3:$U$74,MATCH(Levels!$D646,'Step 1'!$A$2:$K$2,0)+10,FALSE)</f>
        <v>0.3</v>
      </c>
      <c r="G646">
        <f>VLOOKUP($C646,'Step 1'!$A$3:$AE$74,MATCH(Levels!$D646,'Step 1'!$A$2:$K$2,0)+20,FALSE)</f>
        <v>10.081223442936199</v>
      </c>
    </row>
    <row r="647" spans="1:7" x14ac:dyDescent="0.45">
      <c r="A647">
        <f t="shared" ref="A647:A649" si="46">A638+1</f>
        <v>72</v>
      </c>
      <c r="B647">
        <f t="shared" ref="B647:B649" si="47">B638</f>
        <v>2021</v>
      </c>
      <c r="C647" t="str">
        <f t="shared" si="44"/>
        <v>Uzbekistan</v>
      </c>
      <c r="D647">
        <f t="shared" si="45"/>
        <v>2021</v>
      </c>
      <c r="E647">
        <f>VLOOKUP($C647,'Step 1'!$A$3:$K$74,MATCH(Levels!$D647,'Step 1'!$A$2:$K$2,0),FALSE)</f>
        <v>16.3</v>
      </c>
      <c r="F647">
        <f>VLOOKUP($C647,'Step 1'!$A$3:$U$74,MATCH(Levels!$D647,'Step 1'!$A$2:$K$2,0)+10,FALSE)</f>
        <v>0.3</v>
      </c>
      <c r="G647">
        <f>VLOOKUP($C647,'Step 1'!$A$3:$AE$74,MATCH(Levels!$D647,'Step 1'!$A$2:$K$2,0)+20,FALSE)</f>
        <v>10.864308194464</v>
      </c>
    </row>
    <row r="648" spans="1:7" x14ac:dyDescent="0.45">
      <c r="A648">
        <f t="shared" si="46"/>
        <v>72</v>
      </c>
      <c r="B648">
        <f t="shared" si="47"/>
        <v>2022</v>
      </c>
      <c r="C648" t="str">
        <f t="shared" si="44"/>
        <v>Uzbekistan</v>
      </c>
      <c r="D648">
        <f t="shared" si="45"/>
        <v>2022</v>
      </c>
      <c r="E648">
        <f>VLOOKUP($C648,'Step 1'!$A$3:$K$74,MATCH(Levels!$D648,'Step 1'!$A$2:$K$2,0),FALSE)</f>
        <v>16.7</v>
      </c>
      <c r="F648">
        <f>VLOOKUP($C648,'Step 1'!$A$3:$U$74,MATCH(Levels!$D648,'Step 1'!$A$2:$K$2,0)+10,FALSE)</f>
        <v>0.3</v>
      </c>
      <c r="G648">
        <f>VLOOKUP($C648,'Step 1'!$A$3:$AE$74,MATCH(Levels!$D648,'Step 1'!$A$2:$K$2,0)+20,FALSE)</f>
        <v>11.728477311843999</v>
      </c>
    </row>
    <row r="649" spans="1:7" x14ac:dyDescent="0.45">
      <c r="A649">
        <f t="shared" si="46"/>
        <v>72</v>
      </c>
      <c r="B649">
        <f t="shared" si="47"/>
        <v>2023</v>
      </c>
      <c r="C649" t="str">
        <f t="shared" si="44"/>
        <v>Uzbekistan</v>
      </c>
      <c r="D649">
        <f t="shared" si="45"/>
        <v>2023</v>
      </c>
      <c r="E649">
        <f>VLOOKUP($C649,'Step 1'!$A$3:$K$74,MATCH(Levels!$D649,'Step 1'!$A$2:$K$2,0),FALSE)</f>
        <v>12.2</v>
      </c>
      <c r="F649">
        <f>VLOOKUP($C649,'Step 1'!$A$3:$U$74,MATCH(Levels!$D649,'Step 1'!$A$2:$K$2,0)+10,FALSE)</f>
        <v>0.3</v>
      </c>
      <c r="G649">
        <f>VLOOKUP($C649,'Step 1'!$A$3:$AE$74,MATCH(Levels!$D649,'Step 1'!$A$2:$K$2,0)+20,FALSE)</f>
        <v>12.0911242884948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124F-9AED-4F61-958C-616E2119EB0B}">
  <dimension ref="A1:O560"/>
  <sheetViews>
    <sheetView topLeftCell="B1" workbookViewId="0">
      <selection activeCell="O3" activeCellId="1" sqref="M3:M31 O3:O31"/>
    </sheetView>
  </sheetViews>
  <sheetFormatPr defaultRowHeight="14.25" x14ac:dyDescent="0.45"/>
  <cols>
    <col min="5" max="6" width="17.46484375" customWidth="1"/>
    <col min="7" max="7" width="23.59765625" customWidth="1"/>
  </cols>
  <sheetData>
    <row r="1" spans="1:15" ht="26.25" x14ac:dyDescent="0.45">
      <c r="A1" t="s">
        <v>630</v>
      </c>
      <c r="B1" t="s">
        <v>631</v>
      </c>
      <c r="C1" t="s">
        <v>1</v>
      </c>
      <c r="D1" t="s">
        <v>629</v>
      </c>
      <c r="E1" s="4" t="s">
        <v>5</v>
      </c>
      <c r="F1" s="4" t="s">
        <v>8</v>
      </c>
      <c r="G1" s="4" t="s">
        <v>628</v>
      </c>
    </row>
    <row r="2" spans="1:15" x14ac:dyDescent="0.45">
      <c r="A2">
        <v>1</v>
      </c>
      <c r="B2">
        <v>2016</v>
      </c>
      <c r="C2" t="s">
        <v>52</v>
      </c>
      <c r="D2">
        <v>2016</v>
      </c>
      <c r="E2">
        <v>-1.3000000000000007</v>
      </c>
      <c r="F2">
        <v>0</v>
      </c>
      <c r="G2">
        <v>-0.72185006139920205</v>
      </c>
      <c r="M2" t="s">
        <v>632</v>
      </c>
      <c r="N2" t="s">
        <v>633</v>
      </c>
      <c r="O2" t="s">
        <v>634</v>
      </c>
    </row>
    <row r="3" spans="1:15" x14ac:dyDescent="0.45">
      <c r="A3">
        <v>1</v>
      </c>
      <c r="B3">
        <v>2017</v>
      </c>
      <c r="C3" t="s">
        <v>52</v>
      </c>
      <c r="D3">
        <v>2017</v>
      </c>
      <c r="E3">
        <v>0.30000000000000071</v>
      </c>
      <c r="F3">
        <v>-0.10000000000000009</v>
      </c>
      <c r="G3">
        <v>0.72349763471250128</v>
      </c>
      <c r="K3">
        <v>-15</v>
      </c>
      <c r="L3">
        <f>K3+1</f>
        <v>-14</v>
      </c>
      <c r="M3" t="e">
        <f>AVERAGEIFS($E$2:$E$580,$E$2:$E$580,"&gt;"&amp;K3,$E$2:$E$580,"&lt;="&amp;L3)</f>
        <v>#DIV/0!</v>
      </c>
      <c r="N3" t="e">
        <f>AVERAGEIFS($F$2:$F$580,$E$2:$E$580,"&gt;"&amp;K3,$E$2:$E$580,"&lt;="&amp;L3)</f>
        <v>#DIV/0!</v>
      </c>
      <c r="O3" t="e">
        <f>AVERAGEIFS($G$2:$G$580,$E$2:$E$580,"&gt;"&amp;K3,$E$2:$E$580,"&lt;="&amp;L3)</f>
        <v>#DIV/0!</v>
      </c>
    </row>
    <row r="4" spans="1:15" x14ac:dyDescent="0.45">
      <c r="A4">
        <v>1</v>
      </c>
      <c r="B4">
        <v>2018</v>
      </c>
      <c r="C4" t="s">
        <v>52</v>
      </c>
      <c r="D4">
        <v>2018</v>
      </c>
      <c r="E4">
        <v>1.9000000000000021</v>
      </c>
      <c r="F4">
        <v>0.10000000000000009</v>
      </c>
      <c r="G4">
        <v>1.6417187540555993</v>
      </c>
      <c r="K4">
        <f>L3</f>
        <v>-14</v>
      </c>
      <c r="L4">
        <f>K4+1</f>
        <v>-13</v>
      </c>
      <c r="M4" t="e">
        <f t="shared" ref="M4:M23" si="0">AVERAGEIFS($E$2:$E$580,$E$2:$E$580,"&gt;"&amp;K4,$E$2:$E$580,"&lt;="&amp;L4)</f>
        <v>#DIV/0!</v>
      </c>
      <c r="N4" t="e">
        <f t="shared" ref="N4:N23" si="1">AVERAGEIFS($F$2:$F$580,$E$2:$E$580,"&gt;"&amp;K4,$E$2:$E$580,"&lt;="&amp;L4)</f>
        <v>#DIV/0!</v>
      </c>
      <c r="O4" t="e">
        <f t="shared" ref="O4:O23" si="2">AVERAGEIFS($G$2:$G$580,$E$2:$E$580,"&gt;"&amp;K4,$E$2:$E$580,"&lt;="&amp;L4)</f>
        <v>#DIV/0!</v>
      </c>
    </row>
    <row r="5" spans="1:15" x14ac:dyDescent="0.45">
      <c r="A5">
        <v>1</v>
      </c>
      <c r="B5">
        <v>2019</v>
      </c>
      <c r="C5" t="s">
        <v>52</v>
      </c>
      <c r="D5">
        <v>2019</v>
      </c>
      <c r="E5">
        <v>-3.7000000000000028</v>
      </c>
      <c r="F5">
        <v>0</v>
      </c>
      <c r="G5">
        <v>0.80956859435550044</v>
      </c>
      <c r="K5">
        <f t="shared" ref="K5:K31" si="3">L4</f>
        <v>-13</v>
      </c>
      <c r="L5">
        <f t="shared" ref="L5:L31" si="4">K5+1</f>
        <v>-12</v>
      </c>
      <c r="M5" t="e">
        <f t="shared" si="0"/>
        <v>#DIV/0!</v>
      </c>
      <c r="N5" t="e">
        <f t="shared" si="1"/>
        <v>#DIV/0!</v>
      </c>
      <c r="O5" t="e">
        <f t="shared" si="2"/>
        <v>#DIV/0!</v>
      </c>
    </row>
    <row r="6" spans="1:15" x14ac:dyDescent="0.45">
      <c r="A6">
        <v>1</v>
      </c>
      <c r="B6">
        <v>2020</v>
      </c>
      <c r="C6" t="s">
        <v>52</v>
      </c>
      <c r="D6">
        <v>2020</v>
      </c>
      <c r="E6">
        <v>0.40000000000000213</v>
      </c>
      <c r="F6">
        <v>0</v>
      </c>
      <c r="G6">
        <v>0.52476603180799941</v>
      </c>
      <c r="K6">
        <f t="shared" si="3"/>
        <v>-12</v>
      </c>
      <c r="L6">
        <f t="shared" si="4"/>
        <v>-11</v>
      </c>
      <c r="M6" t="e">
        <f t="shared" si="0"/>
        <v>#DIV/0!</v>
      </c>
      <c r="N6" t="e">
        <f t="shared" si="1"/>
        <v>#DIV/0!</v>
      </c>
      <c r="O6" t="e">
        <f t="shared" si="2"/>
        <v>#DIV/0!</v>
      </c>
    </row>
    <row r="7" spans="1:15" x14ac:dyDescent="0.45">
      <c r="A7">
        <v>1</v>
      </c>
      <c r="B7">
        <v>2021</v>
      </c>
      <c r="C7" t="s">
        <v>52</v>
      </c>
      <c r="D7">
        <v>2021</v>
      </c>
      <c r="E7">
        <v>-0.60000000000000142</v>
      </c>
      <c r="F7">
        <v>9.9999999999999978E-2</v>
      </c>
      <c r="G7">
        <v>0.31028091192300167</v>
      </c>
      <c r="K7">
        <f t="shared" si="3"/>
        <v>-11</v>
      </c>
      <c r="L7">
        <f t="shared" si="4"/>
        <v>-10</v>
      </c>
      <c r="M7" t="e">
        <f t="shared" si="0"/>
        <v>#DIV/0!</v>
      </c>
      <c r="N7" t="e">
        <f t="shared" si="1"/>
        <v>#DIV/0!</v>
      </c>
      <c r="O7" t="e">
        <f t="shared" si="2"/>
        <v>#DIV/0!</v>
      </c>
    </row>
    <row r="8" spans="1:15" x14ac:dyDescent="0.45">
      <c r="A8">
        <v>1</v>
      </c>
      <c r="B8">
        <v>2022</v>
      </c>
      <c r="C8" t="s">
        <v>52</v>
      </c>
      <c r="D8">
        <v>2022</v>
      </c>
      <c r="E8">
        <v>1.5</v>
      </c>
      <c r="F8">
        <v>0</v>
      </c>
      <c r="G8">
        <v>0.57213929638799854</v>
      </c>
      <c r="K8">
        <f t="shared" si="3"/>
        <v>-10</v>
      </c>
      <c r="L8">
        <f t="shared" si="4"/>
        <v>-9</v>
      </c>
      <c r="M8">
        <f t="shared" si="0"/>
        <v>-9.1500000000000057</v>
      </c>
      <c r="N8">
        <f t="shared" si="1"/>
        <v>-4.9999999999999989E-2</v>
      </c>
      <c r="O8">
        <f t="shared" si="2"/>
        <v>-7.4125534051071007</v>
      </c>
    </row>
    <row r="9" spans="1:15" x14ac:dyDescent="0.45">
      <c r="A9">
        <v>1</v>
      </c>
      <c r="B9">
        <v>2023</v>
      </c>
      <c r="C9" t="s">
        <v>52</v>
      </c>
      <c r="D9">
        <v>2023</v>
      </c>
      <c r="E9">
        <v>-1.5999999999999979</v>
      </c>
      <c r="F9">
        <v>-9.9999999999999978E-2</v>
      </c>
      <c r="G9">
        <v>2.1584299746711011</v>
      </c>
      <c r="K9">
        <f t="shared" si="3"/>
        <v>-9</v>
      </c>
      <c r="L9">
        <f t="shared" si="4"/>
        <v>-8</v>
      </c>
      <c r="M9">
        <f t="shared" si="0"/>
        <v>-8.9000000000000021</v>
      </c>
      <c r="N9">
        <f t="shared" si="1"/>
        <v>0.40000000000000013</v>
      </c>
      <c r="O9">
        <f t="shared" si="2"/>
        <v>-2.0965351329368005</v>
      </c>
    </row>
    <row r="10" spans="1:15" x14ac:dyDescent="0.45">
      <c r="A10">
        <v>2</v>
      </c>
      <c r="B10">
        <v>2016</v>
      </c>
      <c r="C10" t="s">
        <v>57</v>
      </c>
      <c r="D10">
        <v>2016</v>
      </c>
      <c r="E10">
        <v>-0.60000000000000142</v>
      </c>
      <c r="F10">
        <v>0</v>
      </c>
      <c r="G10">
        <v>-2.071619179913986E-2</v>
      </c>
      <c r="K10">
        <f t="shared" si="3"/>
        <v>-8</v>
      </c>
      <c r="L10">
        <f t="shared" si="4"/>
        <v>-7</v>
      </c>
      <c r="M10">
        <f t="shared" si="0"/>
        <v>-7.2000000000000011</v>
      </c>
      <c r="N10">
        <f t="shared" si="1"/>
        <v>0.19999999999999996</v>
      </c>
      <c r="O10">
        <f t="shared" si="2"/>
        <v>-0.5796200303209007</v>
      </c>
    </row>
    <row r="11" spans="1:15" x14ac:dyDescent="0.45">
      <c r="A11">
        <v>2</v>
      </c>
      <c r="B11">
        <v>2017</v>
      </c>
      <c r="C11" t="s">
        <v>57</v>
      </c>
      <c r="D11">
        <v>2017</v>
      </c>
      <c r="E11">
        <v>-1.1999999999999993</v>
      </c>
      <c r="F11">
        <v>-0.10000000000000003</v>
      </c>
      <c r="G11">
        <v>2.7493207551356904</v>
      </c>
      <c r="K11">
        <f t="shared" si="3"/>
        <v>-7</v>
      </c>
      <c r="L11">
        <f t="shared" si="4"/>
        <v>-6</v>
      </c>
      <c r="M11">
        <f t="shared" si="0"/>
        <v>-6.5500000000000016</v>
      </c>
      <c r="N11">
        <f t="shared" si="1"/>
        <v>6.6666666666666666E-2</v>
      </c>
      <c r="O11">
        <f t="shared" si="2"/>
        <v>2.5192544175405716</v>
      </c>
    </row>
    <row r="12" spans="1:15" x14ac:dyDescent="0.45">
      <c r="A12">
        <v>2</v>
      </c>
      <c r="B12">
        <v>2018</v>
      </c>
      <c r="C12" t="s">
        <v>57</v>
      </c>
      <c r="D12">
        <v>2018</v>
      </c>
      <c r="E12">
        <v>-2.6999999999999993</v>
      </c>
      <c r="F12">
        <v>0</v>
      </c>
      <c r="G12">
        <v>3.95920850685616</v>
      </c>
      <c r="K12">
        <f t="shared" si="3"/>
        <v>-6</v>
      </c>
      <c r="L12">
        <f t="shared" si="4"/>
        <v>-5</v>
      </c>
      <c r="M12">
        <f t="shared" si="0"/>
        <v>-5.4666666666666686</v>
      </c>
      <c r="N12">
        <f t="shared" si="1"/>
        <v>0.16666666666666663</v>
      </c>
      <c r="O12">
        <f t="shared" si="2"/>
        <v>0.91954948000113956</v>
      </c>
    </row>
    <row r="13" spans="1:15" x14ac:dyDescent="0.45">
      <c r="A13">
        <v>2</v>
      </c>
      <c r="B13">
        <v>2019</v>
      </c>
      <c r="C13" t="s">
        <v>57</v>
      </c>
      <c r="D13">
        <v>2019</v>
      </c>
      <c r="E13">
        <v>15.099999999999998</v>
      </c>
      <c r="F13">
        <v>-9.9999999999999978E-2</v>
      </c>
      <c r="G13">
        <v>1.6343465433310094</v>
      </c>
      <c r="K13">
        <f t="shared" si="3"/>
        <v>-5</v>
      </c>
      <c r="L13">
        <f t="shared" si="4"/>
        <v>-4</v>
      </c>
      <c r="M13">
        <f t="shared" si="0"/>
        <v>-4.511111111111112</v>
      </c>
      <c r="N13">
        <f t="shared" si="1"/>
        <v>6.6666666666666666E-2</v>
      </c>
      <c r="O13">
        <f t="shared" si="2"/>
        <v>-0.15448504473083691</v>
      </c>
    </row>
    <row r="14" spans="1:15" x14ac:dyDescent="0.45">
      <c r="A14">
        <v>2</v>
      </c>
      <c r="B14">
        <v>2020</v>
      </c>
      <c r="C14" t="s">
        <v>57</v>
      </c>
      <c r="D14">
        <v>2020</v>
      </c>
      <c r="E14">
        <v>13</v>
      </c>
      <c r="F14">
        <v>-0.1</v>
      </c>
      <c r="G14">
        <v>-0.43372411670589983</v>
      </c>
      <c r="K14">
        <f t="shared" si="3"/>
        <v>-4</v>
      </c>
      <c r="L14">
        <f t="shared" si="4"/>
        <v>-3</v>
      </c>
      <c r="M14">
        <f t="shared" si="0"/>
        <v>-3.4153846153846157</v>
      </c>
      <c r="N14">
        <f t="shared" si="1"/>
        <v>4.6153846153846136E-2</v>
      </c>
      <c r="O14">
        <f t="shared" si="2"/>
        <v>0.31106913204632269</v>
      </c>
    </row>
    <row r="15" spans="1:15" x14ac:dyDescent="0.45">
      <c r="A15">
        <v>2</v>
      </c>
      <c r="B15">
        <v>2021</v>
      </c>
      <c r="C15" t="s">
        <v>57</v>
      </c>
      <c r="D15">
        <v>2021</v>
      </c>
      <c r="E15">
        <v>-6.8999999999999986</v>
      </c>
      <c r="F15">
        <v>0</v>
      </c>
      <c r="G15">
        <v>-0.16524461795659917</v>
      </c>
      <c r="K15">
        <f t="shared" si="3"/>
        <v>-3</v>
      </c>
      <c r="L15">
        <f t="shared" si="4"/>
        <v>-2</v>
      </c>
      <c r="M15">
        <f t="shared" si="0"/>
        <v>-2.3666666666666671</v>
      </c>
      <c r="N15">
        <f t="shared" si="1"/>
        <v>6.9230769230769221E-2</v>
      </c>
      <c r="O15">
        <f t="shared" si="2"/>
        <v>-0.36725913338126537</v>
      </c>
    </row>
    <row r="16" spans="1:15" x14ac:dyDescent="0.45">
      <c r="A16">
        <v>2</v>
      </c>
      <c r="B16">
        <v>2022</v>
      </c>
      <c r="C16" t="s">
        <v>57</v>
      </c>
      <c r="D16">
        <v>2022</v>
      </c>
      <c r="E16">
        <v>0.60000000000000142</v>
      </c>
      <c r="F16">
        <v>0</v>
      </c>
      <c r="G16">
        <v>0.29447603004789968</v>
      </c>
      <c r="K16">
        <f t="shared" si="3"/>
        <v>-2</v>
      </c>
      <c r="L16">
        <f t="shared" si="4"/>
        <v>-1</v>
      </c>
      <c r="M16">
        <f t="shared" si="0"/>
        <v>-1.3774193548387097</v>
      </c>
      <c r="N16">
        <f t="shared" si="1"/>
        <v>6.4516129032258077E-2</v>
      </c>
      <c r="O16">
        <f t="shared" si="2"/>
        <v>0.13078356674202701</v>
      </c>
    </row>
    <row r="17" spans="1:15" x14ac:dyDescent="0.45">
      <c r="A17">
        <v>2</v>
      </c>
      <c r="B17">
        <v>2023</v>
      </c>
      <c r="C17" t="s">
        <v>57</v>
      </c>
      <c r="D17">
        <v>2023</v>
      </c>
      <c r="E17">
        <v>-4.5</v>
      </c>
      <c r="F17">
        <v>0</v>
      </c>
      <c r="G17">
        <v>-0.53952565212590109</v>
      </c>
      <c r="K17">
        <f t="shared" si="3"/>
        <v>-1</v>
      </c>
      <c r="L17">
        <f t="shared" si="4"/>
        <v>0</v>
      </c>
      <c r="M17">
        <f t="shared" si="0"/>
        <v>-0.43445378151260494</v>
      </c>
      <c r="N17">
        <f t="shared" si="1"/>
        <v>4.0336134453781529E-2</v>
      </c>
      <c r="O17">
        <f t="shared" si="2"/>
        <v>0.70668493025964196</v>
      </c>
    </row>
    <row r="18" spans="1:15" x14ac:dyDescent="0.45">
      <c r="A18">
        <v>3</v>
      </c>
      <c r="B18">
        <v>2016</v>
      </c>
      <c r="C18" t="s">
        <v>54</v>
      </c>
      <c r="D18">
        <v>2016</v>
      </c>
      <c r="E18">
        <v>1.7999999999999989</v>
      </c>
      <c r="F18">
        <v>-0.2</v>
      </c>
      <c r="G18">
        <v>-0.95650386071371951</v>
      </c>
      <c r="K18">
        <f t="shared" si="3"/>
        <v>0</v>
      </c>
      <c r="L18">
        <f t="shared" si="4"/>
        <v>1</v>
      </c>
      <c r="M18">
        <f t="shared" si="0"/>
        <v>0.53643410852713214</v>
      </c>
      <c r="N18">
        <f t="shared" si="1"/>
        <v>-2.4031007751937988E-2</v>
      </c>
      <c r="O18">
        <f t="shared" si="2"/>
        <v>1.1134298454575555</v>
      </c>
    </row>
    <row r="19" spans="1:15" x14ac:dyDescent="0.45">
      <c r="A19">
        <v>3</v>
      </c>
      <c r="B19">
        <v>2017</v>
      </c>
      <c r="C19" t="s">
        <v>54</v>
      </c>
      <c r="D19">
        <v>2017</v>
      </c>
      <c r="E19">
        <v>-1.2999999999999989</v>
      </c>
      <c r="F19">
        <v>0.2</v>
      </c>
      <c r="G19">
        <v>0.19498460390235017</v>
      </c>
      <c r="K19">
        <f t="shared" si="3"/>
        <v>1</v>
      </c>
      <c r="L19">
        <f t="shared" si="4"/>
        <v>2</v>
      </c>
      <c r="M19">
        <f t="shared" si="0"/>
        <v>1.5638554216867475</v>
      </c>
      <c r="N19">
        <f t="shared" si="1"/>
        <v>-4.9397590361445767E-2</v>
      </c>
      <c r="O19">
        <f t="shared" si="2"/>
        <v>0.41818326237034187</v>
      </c>
    </row>
    <row r="20" spans="1:15" x14ac:dyDescent="0.45">
      <c r="A20">
        <v>3</v>
      </c>
      <c r="B20">
        <v>2018</v>
      </c>
      <c r="C20" t="s">
        <v>54</v>
      </c>
      <c r="D20">
        <v>2018</v>
      </c>
      <c r="E20">
        <v>-0.90000000000000036</v>
      </c>
      <c r="F20">
        <v>0</v>
      </c>
      <c r="G20">
        <v>0.48087417699539881</v>
      </c>
      <c r="K20">
        <f t="shared" si="3"/>
        <v>2</v>
      </c>
      <c r="L20">
        <f t="shared" si="4"/>
        <v>3</v>
      </c>
      <c r="M20">
        <f t="shared" si="0"/>
        <v>2.4950000000000001</v>
      </c>
      <c r="N20">
        <f t="shared" si="1"/>
        <v>-0.13749999999999996</v>
      </c>
      <c r="O20">
        <f t="shared" si="2"/>
        <v>0.57852646757786153</v>
      </c>
    </row>
    <row r="21" spans="1:15" x14ac:dyDescent="0.45">
      <c r="A21">
        <v>3</v>
      </c>
      <c r="B21">
        <v>2019</v>
      </c>
      <c r="C21" t="s">
        <v>54</v>
      </c>
      <c r="D21">
        <v>2019</v>
      </c>
      <c r="E21">
        <v>0.69999999999999929</v>
      </c>
      <c r="F21">
        <v>0</v>
      </c>
      <c r="G21">
        <v>1.5901484561333117</v>
      </c>
      <c r="K21">
        <f t="shared" si="3"/>
        <v>3</v>
      </c>
      <c r="L21">
        <f t="shared" si="4"/>
        <v>4</v>
      </c>
      <c r="M21">
        <f t="shared" si="0"/>
        <v>3.4833333333333338</v>
      </c>
      <c r="N21">
        <f t="shared" si="1"/>
        <v>-2.2222222222222237E-2</v>
      </c>
      <c r="O21">
        <f t="shared" si="2"/>
        <v>2.6827929962660441E-2</v>
      </c>
    </row>
    <row r="22" spans="1:15" x14ac:dyDescent="0.45">
      <c r="A22">
        <v>3</v>
      </c>
      <c r="B22">
        <v>2020</v>
      </c>
      <c r="C22" t="s">
        <v>54</v>
      </c>
      <c r="D22">
        <v>2020</v>
      </c>
      <c r="E22">
        <v>1.4000000000000021</v>
      </c>
      <c r="F22">
        <v>0</v>
      </c>
      <c r="G22">
        <v>1.7134391243739699</v>
      </c>
      <c r="K22">
        <f t="shared" si="3"/>
        <v>4</v>
      </c>
      <c r="L22">
        <f t="shared" si="4"/>
        <v>5</v>
      </c>
      <c r="M22">
        <f t="shared" si="0"/>
        <v>4.5374999999999996</v>
      </c>
      <c r="N22">
        <f t="shared" si="1"/>
        <v>-0.13749999999999998</v>
      </c>
      <c r="O22">
        <f t="shared" si="2"/>
        <v>1.6236492691506603</v>
      </c>
    </row>
    <row r="23" spans="1:15" x14ac:dyDescent="0.45">
      <c r="A23">
        <v>3</v>
      </c>
      <c r="B23">
        <v>2021</v>
      </c>
      <c r="C23" t="s">
        <v>54</v>
      </c>
      <c r="D23">
        <v>2021</v>
      </c>
      <c r="E23">
        <v>2.6999999999999993</v>
      </c>
      <c r="F23">
        <v>-9.9999999999999978E-2</v>
      </c>
      <c r="G23">
        <v>4.1255157759499994</v>
      </c>
      <c r="K23">
        <f t="shared" si="3"/>
        <v>5</v>
      </c>
      <c r="L23">
        <f t="shared" si="4"/>
        <v>6</v>
      </c>
      <c r="M23">
        <f t="shared" si="0"/>
        <v>5.3142857142857149</v>
      </c>
      <c r="N23">
        <f t="shared" si="1"/>
        <v>-0.21428571428571427</v>
      </c>
      <c r="O23">
        <f t="shared" si="2"/>
        <v>-6.0838960724375966E-2</v>
      </c>
    </row>
    <row r="24" spans="1:15" x14ac:dyDescent="0.45">
      <c r="A24">
        <v>3</v>
      </c>
      <c r="B24">
        <v>2022</v>
      </c>
      <c r="C24" t="s">
        <v>54</v>
      </c>
      <c r="D24">
        <v>2022</v>
      </c>
      <c r="E24">
        <v>1</v>
      </c>
      <c r="F24">
        <v>9.9999999999999978E-2</v>
      </c>
      <c r="G24">
        <v>1.6916473568393009</v>
      </c>
      <c r="K24">
        <f>L23</f>
        <v>6</v>
      </c>
      <c r="L24">
        <f>K24+1</f>
        <v>7</v>
      </c>
      <c r="M24">
        <f t="shared" ref="M24:M31" si="5">AVERAGEIFS($E$2:$E$580,$E$2:$E$580,"&gt;"&amp;K24,$E$2:$E$580,"&lt;="&amp;L24)</f>
        <v>6.65</v>
      </c>
      <c r="N24">
        <f t="shared" ref="N24:N31" si="6">AVERAGEIFS($F$2:$F$580,$E$2:$E$580,"&gt;"&amp;K24,$E$2:$E$580,"&lt;="&amp;L24)</f>
        <v>-0.14999999999999997</v>
      </c>
      <c r="O24">
        <f t="shared" ref="O24:O31" si="7">AVERAGEIFS($G$2:$G$580,$E$2:$E$580,"&gt;"&amp;K24,$E$2:$E$580,"&lt;="&amp;L24)</f>
        <v>-0.25338805401693554</v>
      </c>
    </row>
    <row r="25" spans="1:15" x14ac:dyDescent="0.45">
      <c r="A25">
        <v>3</v>
      </c>
      <c r="B25">
        <v>2023</v>
      </c>
      <c r="C25" t="s">
        <v>54</v>
      </c>
      <c r="D25">
        <v>2023</v>
      </c>
      <c r="E25">
        <v>-9</v>
      </c>
      <c r="F25">
        <v>-9.9999999999999978E-2</v>
      </c>
      <c r="G25">
        <v>1.2261557609346987</v>
      </c>
      <c r="K25">
        <f t="shared" si="3"/>
        <v>7</v>
      </c>
      <c r="L25">
        <f t="shared" si="4"/>
        <v>8</v>
      </c>
      <c r="M25">
        <f t="shared" si="5"/>
        <v>7.4750000000000023</v>
      </c>
      <c r="N25">
        <f t="shared" si="6"/>
        <v>-0.20000000000000004</v>
      </c>
      <c r="O25">
        <f t="shared" si="7"/>
        <v>9.5766227307868679</v>
      </c>
    </row>
    <row r="26" spans="1:15" x14ac:dyDescent="0.45">
      <c r="A26">
        <v>4</v>
      </c>
      <c r="B26">
        <v>2016</v>
      </c>
      <c r="C26" t="s">
        <v>98</v>
      </c>
      <c r="D26">
        <v>2016</v>
      </c>
      <c r="E26">
        <v>-0.60000000000000142</v>
      </c>
      <c r="F26">
        <v>-0.10000000000000009</v>
      </c>
      <c r="G26">
        <v>0.87848267386529955</v>
      </c>
      <c r="K26">
        <f t="shared" si="3"/>
        <v>8</v>
      </c>
      <c r="L26">
        <f t="shared" si="4"/>
        <v>9</v>
      </c>
      <c r="M26">
        <f t="shared" si="5"/>
        <v>8.7999999999999989</v>
      </c>
      <c r="N26">
        <f t="shared" si="6"/>
        <v>-0.29999999999999993</v>
      </c>
      <c r="O26">
        <f t="shared" si="7"/>
        <v>-0.49881714076674744</v>
      </c>
    </row>
    <row r="27" spans="1:15" x14ac:dyDescent="0.45">
      <c r="A27">
        <v>4</v>
      </c>
      <c r="B27">
        <v>2017</v>
      </c>
      <c r="C27" t="s">
        <v>98</v>
      </c>
      <c r="D27">
        <v>2017</v>
      </c>
      <c r="E27">
        <v>-2.5</v>
      </c>
      <c r="F27">
        <v>-0.10000000000000009</v>
      </c>
      <c r="G27">
        <v>0.60002604576020246</v>
      </c>
      <c r="K27">
        <f t="shared" si="3"/>
        <v>9</v>
      </c>
      <c r="L27">
        <f t="shared" si="4"/>
        <v>10</v>
      </c>
      <c r="M27">
        <f t="shared" si="5"/>
        <v>9.5999999999999943</v>
      </c>
      <c r="N27">
        <f t="shared" si="6"/>
        <v>0</v>
      </c>
      <c r="O27">
        <f t="shared" si="7"/>
        <v>0</v>
      </c>
    </row>
    <row r="28" spans="1:15" x14ac:dyDescent="0.45">
      <c r="A28">
        <v>4</v>
      </c>
      <c r="B28">
        <v>2018</v>
      </c>
      <c r="C28" t="s">
        <v>98</v>
      </c>
      <c r="D28">
        <v>2018</v>
      </c>
      <c r="E28">
        <v>-0.29999999999999716</v>
      </c>
      <c r="F28">
        <v>0.40000000000000013</v>
      </c>
      <c r="G28">
        <v>-0.37518833202130253</v>
      </c>
      <c r="K28">
        <f t="shared" si="3"/>
        <v>10</v>
      </c>
      <c r="L28">
        <f t="shared" si="4"/>
        <v>11</v>
      </c>
      <c r="M28" t="e">
        <f t="shared" si="5"/>
        <v>#DIV/0!</v>
      </c>
      <c r="N28" t="e">
        <f t="shared" si="6"/>
        <v>#DIV/0!</v>
      </c>
      <c r="O28" t="e">
        <f t="shared" si="7"/>
        <v>#DIV/0!</v>
      </c>
    </row>
    <row r="29" spans="1:15" x14ac:dyDescent="0.45">
      <c r="A29">
        <v>4</v>
      </c>
      <c r="B29">
        <v>2019</v>
      </c>
      <c r="C29" t="s">
        <v>98</v>
      </c>
      <c r="D29">
        <v>2019</v>
      </c>
      <c r="E29">
        <v>1.5999999999999979</v>
      </c>
      <c r="F29">
        <v>-0.10000000000000009</v>
      </c>
      <c r="G29">
        <v>0.44934914355039979</v>
      </c>
      <c r="K29">
        <f t="shared" si="3"/>
        <v>11</v>
      </c>
      <c r="L29">
        <f t="shared" si="4"/>
        <v>12</v>
      </c>
      <c r="M29">
        <f t="shared" si="5"/>
        <v>11.666666666666666</v>
      </c>
      <c r="N29">
        <f t="shared" si="6"/>
        <v>-3.3333333333333326E-2</v>
      </c>
      <c r="O29">
        <f t="shared" si="7"/>
        <v>3.2796738912700363</v>
      </c>
    </row>
    <row r="30" spans="1:15" x14ac:dyDescent="0.45">
      <c r="A30">
        <v>4</v>
      </c>
      <c r="B30">
        <v>2020</v>
      </c>
      <c r="C30" t="s">
        <v>98</v>
      </c>
      <c r="D30">
        <v>2020</v>
      </c>
      <c r="E30">
        <v>0.69999999999999929</v>
      </c>
      <c r="F30">
        <v>0.10000000000000009</v>
      </c>
      <c r="G30">
        <v>1.9106582486024024</v>
      </c>
      <c r="K30">
        <f t="shared" si="3"/>
        <v>12</v>
      </c>
      <c r="L30">
        <f t="shared" si="4"/>
        <v>13</v>
      </c>
      <c r="M30">
        <f t="shared" si="5"/>
        <v>13</v>
      </c>
      <c r="N30">
        <f t="shared" si="6"/>
        <v>-0.1</v>
      </c>
      <c r="O30">
        <f t="shared" si="7"/>
        <v>-0.43372411670589983</v>
      </c>
    </row>
    <row r="31" spans="1:15" x14ac:dyDescent="0.45">
      <c r="A31">
        <v>4</v>
      </c>
      <c r="B31">
        <v>2021</v>
      </c>
      <c r="C31" t="s">
        <v>98</v>
      </c>
      <c r="D31">
        <v>2021</v>
      </c>
      <c r="E31">
        <v>0.90000000000000213</v>
      </c>
      <c r="F31">
        <v>9.9999999999999867E-2</v>
      </c>
      <c r="G31">
        <v>0.17969452235600158</v>
      </c>
      <c r="K31">
        <f t="shared" si="3"/>
        <v>13</v>
      </c>
      <c r="L31">
        <f t="shared" si="4"/>
        <v>14</v>
      </c>
      <c r="M31" t="e">
        <f t="shared" si="5"/>
        <v>#DIV/0!</v>
      </c>
      <c r="N31" t="e">
        <f t="shared" si="6"/>
        <v>#DIV/0!</v>
      </c>
      <c r="O31" t="e">
        <f t="shared" si="7"/>
        <v>#DIV/0!</v>
      </c>
    </row>
    <row r="32" spans="1:15" x14ac:dyDescent="0.45">
      <c r="A32">
        <v>4</v>
      </c>
      <c r="B32">
        <v>2022</v>
      </c>
      <c r="C32" t="s">
        <v>98</v>
      </c>
      <c r="D32">
        <v>2022</v>
      </c>
      <c r="E32">
        <v>1.0999999999999979</v>
      </c>
      <c r="F32">
        <v>0.10000000000000009</v>
      </c>
      <c r="G32">
        <v>-0.72772343080080759</v>
      </c>
    </row>
    <row r="33" spans="1:7" x14ac:dyDescent="0.45">
      <c r="A33">
        <v>4</v>
      </c>
      <c r="B33">
        <v>2023</v>
      </c>
      <c r="C33" t="s">
        <v>98</v>
      </c>
      <c r="D33">
        <v>2023</v>
      </c>
      <c r="E33">
        <v>-2.5999999999999979</v>
      </c>
      <c r="F33">
        <v>-0.19999999999999996</v>
      </c>
      <c r="G33">
        <v>0.65516317165379689</v>
      </c>
    </row>
    <row r="34" spans="1:7" x14ac:dyDescent="0.45">
      <c r="A34">
        <v>5</v>
      </c>
      <c r="B34">
        <v>2016</v>
      </c>
      <c r="C34" t="s">
        <v>80</v>
      </c>
      <c r="D34">
        <v>2016</v>
      </c>
      <c r="E34">
        <v>-1.1999999999999993</v>
      </c>
      <c r="F34">
        <v>9.9999999999999867E-2</v>
      </c>
      <c r="G34">
        <v>1.1666504189753013</v>
      </c>
    </row>
    <row r="35" spans="1:7" x14ac:dyDescent="0.45">
      <c r="A35">
        <v>5</v>
      </c>
      <c r="B35">
        <v>2017</v>
      </c>
      <c r="C35" t="s">
        <v>80</v>
      </c>
      <c r="D35">
        <v>2017</v>
      </c>
      <c r="E35">
        <v>0</v>
      </c>
      <c r="F35">
        <v>0</v>
      </c>
      <c r="G35">
        <v>-0.18730807104650182</v>
      </c>
    </row>
    <row r="36" spans="1:7" x14ac:dyDescent="0.45">
      <c r="A36">
        <v>5</v>
      </c>
      <c r="B36">
        <v>2018</v>
      </c>
      <c r="C36" t="s">
        <v>80</v>
      </c>
      <c r="D36">
        <v>2018</v>
      </c>
      <c r="E36">
        <v>0.30000000000000071</v>
      </c>
      <c r="F36">
        <v>0</v>
      </c>
      <c r="G36">
        <v>-3.2732000781098982</v>
      </c>
    </row>
    <row r="37" spans="1:7" x14ac:dyDescent="0.45">
      <c r="A37">
        <v>5</v>
      </c>
      <c r="B37">
        <v>2019</v>
      </c>
      <c r="C37" t="s">
        <v>80</v>
      </c>
      <c r="D37">
        <v>2019</v>
      </c>
      <c r="E37">
        <v>1.3000000000000007</v>
      </c>
      <c r="F37">
        <v>-9.9999999999999867E-2</v>
      </c>
      <c r="G37">
        <v>7.1556446997078638E-5</v>
      </c>
    </row>
    <row r="38" spans="1:7" x14ac:dyDescent="0.45">
      <c r="A38">
        <v>5</v>
      </c>
      <c r="B38">
        <v>2020</v>
      </c>
      <c r="C38" t="s">
        <v>80</v>
      </c>
      <c r="D38">
        <v>2020</v>
      </c>
      <c r="E38">
        <v>1.3999999999999986</v>
      </c>
      <c r="F38">
        <v>-0.10000000000000009</v>
      </c>
      <c r="G38">
        <v>2.154038866569902</v>
      </c>
    </row>
    <row r="39" spans="1:7" x14ac:dyDescent="0.45">
      <c r="A39">
        <v>5</v>
      </c>
      <c r="B39">
        <v>2021</v>
      </c>
      <c r="C39" t="s">
        <v>80</v>
      </c>
      <c r="D39">
        <v>2021</v>
      </c>
      <c r="E39">
        <v>1.1999999999999993</v>
      </c>
      <c r="F39">
        <v>0.10000000000000009</v>
      </c>
      <c r="G39">
        <v>-0.38713678935960161</v>
      </c>
    </row>
    <row r="40" spans="1:7" x14ac:dyDescent="0.45">
      <c r="A40">
        <v>5</v>
      </c>
      <c r="B40">
        <v>2022</v>
      </c>
      <c r="C40" t="s">
        <v>80</v>
      </c>
      <c r="D40">
        <v>2022</v>
      </c>
      <c r="E40">
        <v>0</v>
      </c>
      <c r="F40">
        <v>-0.10000000000000009</v>
      </c>
      <c r="G40">
        <v>0.43630936507560136</v>
      </c>
    </row>
    <row r="41" spans="1:7" x14ac:dyDescent="0.45">
      <c r="A41">
        <v>5</v>
      </c>
      <c r="B41">
        <v>2023</v>
      </c>
      <c r="C41" t="s">
        <v>80</v>
      </c>
      <c r="D41">
        <v>2023</v>
      </c>
      <c r="E41">
        <v>2.3000000000000007</v>
      </c>
      <c r="F41">
        <v>0.10000000000000009</v>
      </c>
      <c r="G41">
        <v>0.37645566246769846</v>
      </c>
    </row>
    <row r="42" spans="1:7" x14ac:dyDescent="0.45">
      <c r="A42">
        <v>6</v>
      </c>
      <c r="B42">
        <v>2016</v>
      </c>
      <c r="C42" t="s">
        <v>34</v>
      </c>
      <c r="D42">
        <v>2016</v>
      </c>
      <c r="E42">
        <v>1.5</v>
      </c>
      <c r="F42">
        <v>0</v>
      </c>
      <c r="G42">
        <v>0</v>
      </c>
    </row>
    <row r="43" spans="1:7" x14ac:dyDescent="0.45">
      <c r="A43">
        <v>6</v>
      </c>
      <c r="B43">
        <v>2017</v>
      </c>
      <c r="C43" t="s">
        <v>34</v>
      </c>
      <c r="D43">
        <v>2017</v>
      </c>
      <c r="E43">
        <v>0.5</v>
      </c>
      <c r="F43">
        <v>-9.9999999999999978E-2</v>
      </c>
      <c r="G43">
        <v>0</v>
      </c>
    </row>
    <row r="44" spans="1:7" x14ac:dyDescent="0.45">
      <c r="A44">
        <v>6</v>
      </c>
      <c r="B44">
        <v>2018</v>
      </c>
      <c r="C44" t="s">
        <v>34</v>
      </c>
      <c r="D44">
        <v>2018</v>
      </c>
      <c r="E44">
        <v>0.39999999999999858</v>
      </c>
      <c r="F44">
        <v>0</v>
      </c>
      <c r="G44">
        <v>0</v>
      </c>
    </row>
    <row r="45" spans="1:7" x14ac:dyDescent="0.45">
      <c r="A45">
        <v>6</v>
      </c>
      <c r="B45">
        <v>2019</v>
      </c>
      <c r="C45" t="s">
        <v>34</v>
      </c>
      <c r="D45">
        <v>2019</v>
      </c>
      <c r="E45">
        <v>1.1999999999999993</v>
      </c>
      <c r="F45">
        <v>0.19999999999999996</v>
      </c>
      <c r="G45">
        <v>0</v>
      </c>
    </row>
    <row r="46" spans="1:7" x14ac:dyDescent="0.45">
      <c r="A46">
        <v>6</v>
      </c>
      <c r="B46">
        <v>2020</v>
      </c>
      <c r="C46" t="s">
        <v>34</v>
      </c>
      <c r="D46">
        <v>2020</v>
      </c>
      <c r="E46">
        <v>-0.89999999999999858</v>
      </c>
      <c r="F46">
        <v>0</v>
      </c>
      <c r="G46">
        <v>0</v>
      </c>
    </row>
    <row r="47" spans="1:7" x14ac:dyDescent="0.45">
      <c r="A47">
        <v>6</v>
      </c>
      <c r="B47">
        <v>2021</v>
      </c>
      <c r="C47" t="s">
        <v>34</v>
      </c>
      <c r="D47">
        <v>2021</v>
      </c>
      <c r="E47">
        <v>1.6999999999999993</v>
      </c>
      <c r="F47">
        <v>0</v>
      </c>
      <c r="G47">
        <v>0</v>
      </c>
    </row>
    <row r="48" spans="1:7" x14ac:dyDescent="0.45">
      <c r="A48">
        <v>6</v>
      </c>
      <c r="B48">
        <v>2022</v>
      </c>
      <c r="C48" t="s">
        <v>34</v>
      </c>
      <c r="D48">
        <v>2022</v>
      </c>
      <c r="E48">
        <v>2.8000000000000007</v>
      </c>
      <c r="F48">
        <v>-9.9999999999999978E-2</v>
      </c>
      <c r="G48">
        <v>10.2563712517094</v>
      </c>
    </row>
    <row r="49" spans="1:7" x14ac:dyDescent="0.45">
      <c r="A49">
        <v>6</v>
      </c>
      <c r="B49">
        <v>2023</v>
      </c>
      <c r="C49" t="s">
        <v>34</v>
      </c>
      <c r="D49">
        <v>2023</v>
      </c>
      <c r="E49">
        <v>-2.3999999999999986</v>
      </c>
      <c r="F49">
        <v>9.9999999999999978E-2</v>
      </c>
      <c r="G49">
        <v>0.97252032309070024</v>
      </c>
    </row>
    <row r="50" spans="1:7" x14ac:dyDescent="0.45">
      <c r="A50">
        <v>7</v>
      </c>
      <c r="B50">
        <v>2016</v>
      </c>
      <c r="C50" t="s">
        <v>70</v>
      </c>
      <c r="D50">
        <v>2016</v>
      </c>
      <c r="E50">
        <v>-6.1999999999999993</v>
      </c>
      <c r="F50">
        <v>9.9999999999999978E-2</v>
      </c>
      <c r="G50">
        <v>0.17417550696699013</v>
      </c>
    </row>
    <row r="51" spans="1:7" x14ac:dyDescent="0.45">
      <c r="A51">
        <v>7</v>
      </c>
      <c r="B51">
        <v>2017</v>
      </c>
      <c r="C51" t="s">
        <v>70</v>
      </c>
      <c r="D51">
        <v>2017</v>
      </c>
      <c r="E51">
        <v>6.6999999999999993</v>
      </c>
      <c r="F51">
        <v>-9.9999999999999978E-2</v>
      </c>
      <c r="G51">
        <v>-3.730276119866982E-2</v>
      </c>
    </row>
    <row r="52" spans="1:7" x14ac:dyDescent="0.45">
      <c r="A52">
        <v>7</v>
      </c>
      <c r="B52">
        <v>2018</v>
      </c>
      <c r="C52" t="s">
        <v>70</v>
      </c>
      <c r="D52">
        <v>2018</v>
      </c>
      <c r="E52">
        <v>-4.6999999999999993</v>
      </c>
      <c r="F52">
        <v>0</v>
      </c>
      <c r="G52">
        <v>-0.19561856845631009</v>
      </c>
    </row>
    <row r="53" spans="1:7" x14ac:dyDescent="0.45">
      <c r="A53">
        <v>7</v>
      </c>
      <c r="B53">
        <v>2019</v>
      </c>
      <c r="C53" t="s">
        <v>70</v>
      </c>
      <c r="D53">
        <v>2019</v>
      </c>
      <c r="E53">
        <v>3.8999999999999986</v>
      </c>
      <c r="F53">
        <v>9.9999999999999978E-2</v>
      </c>
      <c r="G53">
        <v>-9.9544837734519831E-2</v>
      </c>
    </row>
    <row r="54" spans="1:7" x14ac:dyDescent="0.45">
      <c r="A54">
        <v>7</v>
      </c>
      <c r="B54">
        <v>2020</v>
      </c>
      <c r="C54" t="s">
        <v>70</v>
      </c>
      <c r="D54">
        <v>2020</v>
      </c>
      <c r="E54">
        <v>4.3999999999999986</v>
      </c>
      <c r="F54">
        <v>-9.9999999999999978E-2</v>
      </c>
      <c r="G54">
        <v>4.4862989928269759E-2</v>
      </c>
    </row>
    <row r="55" spans="1:7" x14ac:dyDescent="0.45">
      <c r="A55">
        <v>7</v>
      </c>
      <c r="B55">
        <v>2021</v>
      </c>
      <c r="C55" t="s">
        <v>70</v>
      </c>
      <c r="D55">
        <v>2021</v>
      </c>
      <c r="E55">
        <v>-3.6999999999999993</v>
      </c>
      <c r="F55">
        <v>0</v>
      </c>
      <c r="G55">
        <v>2.1742843288923197</v>
      </c>
    </row>
    <row r="56" spans="1:7" x14ac:dyDescent="0.45">
      <c r="A56">
        <v>7</v>
      </c>
      <c r="B56">
        <v>2022</v>
      </c>
      <c r="C56" t="s">
        <v>70</v>
      </c>
      <c r="D56">
        <v>2022</v>
      </c>
      <c r="E56">
        <v>1.9000000000000021</v>
      </c>
      <c r="F56">
        <v>9.9999999999999978E-2</v>
      </c>
      <c r="G56">
        <v>0.20248174921943018</v>
      </c>
    </row>
    <row r="57" spans="1:7" x14ac:dyDescent="0.45">
      <c r="A57">
        <v>7</v>
      </c>
      <c r="B57">
        <v>2023</v>
      </c>
      <c r="C57" t="s">
        <v>70</v>
      </c>
      <c r="D57">
        <v>2023</v>
      </c>
      <c r="E57">
        <v>-1.3000000000000007</v>
      </c>
      <c r="F57">
        <v>0</v>
      </c>
      <c r="G57">
        <v>-8.7047210423939703E-2</v>
      </c>
    </row>
    <row r="58" spans="1:7" x14ac:dyDescent="0.45">
      <c r="A58">
        <v>8</v>
      </c>
      <c r="B58">
        <v>2016</v>
      </c>
      <c r="C58" t="s">
        <v>31</v>
      </c>
      <c r="D58">
        <v>2016</v>
      </c>
      <c r="E58">
        <v>1</v>
      </c>
      <c r="F58">
        <v>0</v>
      </c>
      <c r="G58">
        <v>0.61449018155349933</v>
      </c>
    </row>
    <row r="59" spans="1:7" x14ac:dyDescent="0.45">
      <c r="A59">
        <v>8</v>
      </c>
      <c r="B59">
        <v>2017</v>
      </c>
      <c r="C59" t="s">
        <v>31</v>
      </c>
      <c r="D59">
        <v>2017</v>
      </c>
      <c r="E59">
        <v>-1.6999999999999993</v>
      </c>
      <c r="F59">
        <v>0.1</v>
      </c>
      <c r="G59">
        <v>0.56279597724399899</v>
      </c>
    </row>
    <row r="60" spans="1:7" x14ac:dyDescent="0.45">
      <c r="A60">
        <v>8</v>
      </c>
      <c r="B60">
        <v>2018</v>
      </c>
      <c r="C60" t="s">
        <v>31</v>
      </c>
      <c r="D60">
        <v>2018</v>
      </c>
      <c r="E60">
        <v>1.3000000000000007</v>
      </c>
      <c r="F60">
        <v>9.9999999999999978E-2</v>
      </c>
      <c r="G60">
        <v>-1.080880719479099</v>
      </c>
    </row>
    <row r="61" spans="1:7" x14ac:dyDescent="0.45">
      <c r="A61">
        <v>8</v>
      </c>
      <c r="B61">
        <v>2019</v>
      </c>
      <c r="C61" t="s">
        <v>31</v>
      </c>
      <c r="D61">
        <v>2019</v>
      </c>
      <c r="E61">
        <v>0.89999999999999858</v>
      </c>
      <c r="F61">
        <v>0.2</v>
      </c>
      <c r="G61">
        <v>1.5993690367798994</v>
      </c>
    </row>
    <row r="62" spans="1:7" x14ac:dyDescent="0.45">
      <c r="A62">
        <v>8</v>
      </c>
      <c r="B62">
        <v>2020</v>
      </c>
      <c r="C62" t="s">
        <v>31</v>
      </c>
      <c r="D62">
        <v>2020</v>
      </c>
      <c r="E62">
        <v>-1.1000000000000014</v>
      </c>
      <c r="F62">
        <v>-9.9999999999999978E-2</v>
      </c>
      <c r="G62">
        <v>-0.45566644753129992</v>
      </c>
    </row>
    <row r="63" spans="1:7" x14ac:dyDescent="0.45">
      <c r="A63">
        <v>8</v>
      </c>
      <c r="B63">
        <v>2021</v>
      </c>
      <c r="C63" t="s">
        <v>31</v>
      </c>
      <c r="D63">
        <v>2021</v>
      </c>
      <c r="E63">
        <v>3.6000000000000014</v>
      </c>
      <c r="F63">
        <v>0</v>
      </c>
      <c r="G63">
        <v>0.63256281972049955</v>
      </c>
    </row>
    <row r="64" spans="1:7" x14ac:dyDescent="0.45">
      <c r="A64">
        <v>8</v>
      </c>
      <c r="B64">
        <v>2022</v>
      </c>
      <c r="C64" t="s">
        <v>31</v>
      </c>
      <c r="D64">
        <v>2022</v>
      </c>
      <c r="E64">
        <v>-1.1999999999999993</v>
      </c>
      <c r="F64">
        <v>-0.10000000000000003</v>
      </c>
      <c r="G64">
        <v>0.55297816537430045</v>
      </c>
    </row>
    <row r="65" spans="1:7" x14ac:dyDescent="0.45">
      <c r="A65">
        <v>8</v>
      </c>
      <c r="B65">
        <v>2023</v>
      </c>
      <c r="C65" t="s">
        <v>31</v>
      </c>
      <c r="D65">
        <v>2023</v>
      </c>
      <c r="E65">
        <v>-1.4000000000000021</v>
      </c>
      <c r="F65">
        <v>0.10000000000000003</v>
      </c>
      <c r="G65">
        <v>-1.5213623575596991</v>
      </c>
    </row>
    <row r="66" spans="1:7" x14ac:dyDescent="0.45">
      <c r="A66">
        <v>9</v>
      </c>
      <c r="B66">
        <v>2016</v>
      </c>
      <c r="C66" t="s">
        <v>113</v>
      </c>
      <c r="D66">
        <v>2016</v>
      </c>
      <c r="E66">
        <v>2.1000000000000014</v>
      </c>
      <c r="F66">
        <v>0</v>
      </c>
      <c r="G66">
        <v>1.4081737573471003</v>
      </c>
    </row>
    <row r="67" spans="1:7" x14ac:dyDescent="0.45">
      <c r="A67">
        <v>9</v>
      </c>
      <c r="B67">
        <v>2017</v>
      </c>
      <c r="C67" t="s">
        <v>113</v>
      </c>
      <c r="D67">
        <v>2017</v>
      </c>
      <c r="E67">
        <v>2.3999999999999986</v>
      </c>
      <c r="F67">
        <v>-9.9999999999999645E-2</v>
      </c>
      <c r="G67">
        <v>-5.8069797704298765E-2</v>
      </c>
    </row>
    <row r="68" spans="1:7" x14ac:dyDescent="0.45">
      <c r="A68">
        <v>9</v>
      </c>
      <c r="B68">
        <v>2018</v>
      </c>
      <c r="C68" t="s">
        <v>113</v>
      </c>
      <c r="D68">
        <v>2018</v>
      </c>
      <c r="E68">
        <v>3.1000000000000014</v>
      </c>
      <c r="F68">
        <v>0</v>
      </c>
      <c r="G68">
        <v>-4.1469127943459014</v>
      </c>
    </row>
    <row r="69" spans="1:7" x14ac:dyDescent="0.45">
      <c r="A69">
        <v>9</v>
      </c>
      <c r="B69">
        <v>2019</v>
      </c>
      <c r="C69" t="s">
        <v>113</v>
      </c>
      <c r="D69">
        <v>2019</v>
      </c>
      <c r="E69">
        <v>-0.5</v>
      </c>
      <c r="F69">
        <v>9.9999999999999645E-2</v>
      </c>
      <c r="G69">
        <v>0.54963883239939548</v>
      </c>
    </row>
    <row r="70" spans="1:7" x14ac:dyDescent="0.45">
      <c r="A70">
        <v>9</v>
      </c>
      <c r="B70">
        <v>2020</v>
      </c>
      <c r="C70" t="s">
        <v>113</v>
      </c>
      <c r="D70">
        <v>2020</v>
      </c>
      <c r="E70">
        <v>0.5</v>
      </c>
      <c r="F70">
        <v>0.10000000000000009</v>
      </c>
      <c r="G70">
        <v>-1.2304051803693952</v>
      </c>
    </row>
    <row r="71" spans="1:7" x14ac:dyDescent="0.45">
      <c r="A71">
        <v>9</v>
      </c>
      <c r="B71">
        <v>2021</v>
      </c>
      <c r="C71" t="s">
        <v>113</v>
      </c>
      <c r="D71">
        <v>2021</v>
      </c>
      <c r="E71">
        <v>1</v>
      </c>
      <c r="F71">
        <v>0</v>
      </c>
      <c r="G71">
        <v>8.3447621935818006</v>
      </c>
    </row>
    <row r="72" spans="1:7" x14ac:dyDescent="0.45">
      <c r="A72">
        <v>9</v>
      </c>
      <c r="B72">
        <v>2022</v>
      </c>
      <c r="C72" t="s">
        <v>113</v>
      </c>
      <c r="D72">
        <v>2022</v>
      </c>
      <c r="E72">
        <v>0.39999999999999858</v>
      </c>
      <c r="F72">
        <v>0</v>
      </c>
      <c r="G72">
        <v>0.78725222248289839</v>
      </c>
    </row>
    <row r="73" spans="1:7" x14ac:dyDescent="0.45">
      <c r="A73">
        <v>9</v>
      </c>
      <c r="B73">
        <v>2023</v>
      </c>
      <c r="C73" t="s">
        <v>113</v>
      </c>
      <c r="D73">
        <v>2023</v>
      </c>
      <c r="E73">
        <v>-0.59999999999999787</v>
      </c>
      <c r="F73">
        <v>0.20000000000000018</v>
      </c>
      <c r="G73">
        <v>-0.92134348399000032</v>
      </c>
    </row>
    <row r="74" spans="1:7" x14ac:dyDescent="0.45">
      <c r="A74">
        <v>10</v>
      </c>
      <c r="B74">
        <v>2016</v>
      </c>
      <c r="C74" t="s">
        <v>65</v>
      </c>
      <c r="D74">
        <v>2016</v>
      </c>
      <c r="E74">
        <v>-1.5999999999999979</v>
      </c>
      <c r="F74">
        <v>9.9999999999999978E-2</v>
      </c>
      <c r="G74">
        <v>1.4543289309187983</v>
      </c>
    </row>
    <row r="75" spans="1:7" x14ac:dyDescent="0.45">
      <c r="A75">
        <v>10</v>
      </c>
      <c r="B75">
        <v>2017</v>
      </c>
      <c r="C75" t="s">
        <v>65</v>
      </c>
      <c r="D75">
        <v>2017</v>
      </c>
      <c r="E75">
        <v>-0.5</v>
      </c>
      <c r="F75">
        <v>0.10000000000000009</v>
      </c>
      <c r="G75">
        <v>1.7288755908355</v>
      </c>
    </row>
    <row r="76" spans="1:7" x14ac:dyDescent="0.45">
      <c r="A76">
        <v>10</v>
      </c>
      <c r="B76">
        <v>2018</v>
      </c>
      <c r="C76" t="s">
        <v>65</v>
      </c>
      <c r="D76">
        <v>2018</v>
      </c>
      <c r="E76">
        <v>1.2999999999999972</v>
      </c>
      <c r="F76">
        <v>-0.10000000000000009</v>
      </c>
      <c r="G76">
        <v>0.42791640925999985</v>
      </c>
    </row>
    <row r="77" spans="1:7" x14ac:dyDescent="0.45">
      <c r="A77">
        <v>10</v>
      </c>
      <c r="B77">
        <v>2019</v>
      </c>
      <c r="C77" t="s">
        <v>65</v>
      </c>
      <c r="D77">
        <v>2019</v>
      </c>
      <c r="E77">
        <v>-2.4999999999999982</v>
      </c>
      <c r="F77">
        <v>0.10000000000000009</v>
      </c>
      <c r="G77">
        <v>0.75676157899389906</v>
      </c>
    </row>
    <row r="78" spans="1:7" x14ac:dyDescent="0.45">
      <c r="A78">
        <v>10</v>
      </c>
      <c r="B78">
        <v>2020</v>
      </c>
      <c r="C78" t="s">
        <v>65</v>
      </c>
      <c r="D78">
        <v>2020</v>
      </c>
      <c r="E78">
        <v>-0.80000000000000071</v>
      </c>
      <c r="F78">
        <v>-0.10000000000000009</v>
      </c>
      <c r="G78">
        <v>-0.81039877050369924</v>
      </c>
    </row>
    <row r="79" spans="1:7" x14ac:dyDescent="0.45">
      <c r="A79">
        <v>10</v>
      </c>
      <c r="B79">
        <v>2021</v>
      </c>
      <c r="C79" t="s">
        <v>65</v>
      </c>
      <c r="D79">
        <v>2021</v>
      </c>
      <c r="E79">
        <v>0.40000000000000036</v>
      </c>
      <c r="F79">
        <v>0.10000000000000009</v>
      </c>
      <c r="G79">
        <v>-9.0989278177900701E-2</v>
      </c>
    </row>
    <row r="80" spans="1:7" x14ac:dyDescent="0.45">
      <c r="A80">
        <v>10</v>
      </c>
      <c r="B80">
        <v>2022</v>
      </c>
      <c r="C80" t="s">
        <v>65</v>
      </c>
      <c r="D80">
        <v>2022</v>
      </c>
      <c r="E80">
        <v>0.90000000000000036</v>
      </c>
      <c r="F80">
        <v>-0.10000000000000009</v>
      </c>
      <c r="G80">
        <v>-0.23384506793759741</v>
      </c>
    </row>
    <row r="81" spans="1:7" x14ac:dyDescent="0.45">
      <c r="A81">
        <v>10</v>
      </c>
      <c r="B81">
        <v>2023</v>
      </c>
      <c r="C81" t="s">
        <v>65</v>
      </c>
      <c r="D81">
        <v>2023</v>
      </c>
      <c r="E81">
        <v>1.5999999999999996</v>
      </c>
      <c r="F81">
        <v>0</v>
      </c>
      <c r="G81">
        <v>-0.28052607286350195</v>
      </c>
    </row>
    <row r="82" spans="1:7" x14ac:dyDescent="0.45">
      <c r="A82">
        <v>11</v>
      </c>
      <c r="B82">
        <v>2016</v>
      </c>
      <c r="C82" t="s">
        <v>38</v>
      </c>
      <c r="D82">
        <v>2016</v>
      </c>
      <c r="E82">
        <v>-1.5</v>
      </c>
      <c r="F82">
        <v>-9.9999999999999978E-2</v>
      </c>
      <c r="G82">
        <v>1.610093027147899</v>
      </c>
    </row>
    <row r="83" spans="1:7" x14ac:dyDescent="0.45">
      <c r="A83">
        <v>11</v>
      </c>
      <c r="B83">
        <v>2017</v>
      </c>
      <c r="C83" t="s">
        <v>38</v>
      </c>
      <c r="D83">
        <v>2017</v>
      </c>
      <c r="E83">
        <v>1.2999999999999972</v>
      </c>
      <c r="F83">
        <v>0</v>
      </c>
      <c r="G83">
        <v>1.1111208354981006</v>
      </c>
    </row>
    <row r="84" spans="1:7" x14ac:dyDescent="0.45">
      <c r="A84">
        <v>11</v>
      </c>
      <c r="B84">
        <v>2018</v>
      </c>
      <c r="C84" t="s">
        <v>38</v>
      </c>
      <c r="D84">
        <v>2018</v>
      </c>
      <c r="E84">
        <v>-0.29999999999999716</v>
      </c>
      <c r="F84">
        <v>9.9999999999999978E-2</v>
      </c>
      <c r="G84">
        <v>0.160794979263299</v>
      </c>
    </row>
    <row r="85" spans="1:7" x14ac:dyDescent="0.45">
      <c r="A85">
        <v>11</v>
      </c>
      <c r="B85">
        <v>2019</v>
      </c>
      <c r="C85" t="s">
        <v>38</v>
      </c>
      <c r="D85">
        <v>2019</v>
      </c>
      <c r="E85">
        <v>2.1999999999999993</v>
      </c>
      <c r="F85">
        <v>0</v>
      </c>
      <c r="G85">
        <v>0.25847017463349964</v>
      </c>
    </row>
    <row r="86" spans="1:7" x14ac:dyDescent="0.45">
      <c r="A86">
        <v>11</v>
      </c>
      <c r="B86">
        <v>2020</v>
      </c>
      <c r="C86" t="s">
        <v>38</v>
      </c>
      <c r="D86">
        <v>2020</v>
      </c>
      <c r="E86">
        <v>-2.5</v>
      </c>
      <c r="F86">
        <v>0</v>
      </c>
      <c r="G86">
        <v>-0.50360795810699877</v>
      </c>
    </row>
    <row r="87" spans="1:7" x14ac:dyDescent="0.45">
      <c r="A87">
        <v>11</v>
      </c>
      <c r="B87">
        <v>2021</v>
      </c>
      <c r="C87" t="s">
        <v>38</v>
      </c>
      <c r="D87">
        <v>2021</v>
      </c>
      <c r="E87">
        <v>9.9999999999997868E-2</v>
      </c>
      <c r="F87">
        <v>9.9999999999999978E-2</v>
      </c>
      <c r="G87">
        <v>-5.7215126079100287E-2</v>
      </c>
    </row>
    <row r="88" spans="1:7" x14ac:dyDescent="0.45">
      <c r="A88">
        <v>11</v>
      </c>
      <c r="B88">
        <v>2022</v>
      </c>
      <c r="C88" t="s">
        <v>38</v>
      </c>
      <c r="D88">
        <v>2022</v>
      </c>
      <c r="E88">
        <v>-0.39999999999999858</v>
      </c>
      <c r="F88">
        <v>0</v>
      </c>
      <c r="G88">
        <v>-6.9428871778800527E-2</v>
      </c>
    </row>
    <row r="89" spans="1:7" x14ac:dyDescent="0.45">
      <c r="A89">
        <v>11</v>
      </c>
      <c r="B89">
        <v>2023</v>
      </c>
      <c r="C89" t="s">
        <v>38</v>
      </c>
      <c r="D89">
        <v>2023</v>
      </c>
      <c r="E89">
        <v>1.6000000000000014</v>
      </c>
      <c r="F89">
        <v>-9.9999999999999978E-2</v>
      </c>
      <c r="G89">
        <v>0.71098227912480105</v>
      </c>
    </row>
    <row r="90" spans="1:7" x14ac:dyDescent="0.45">
      <c r="A90">
        <v>12</v>
      </c>
      <c r="B90">
        <v>2016</v>
      </c>
      <c r="C90" t="s">
        <v>88</v>
      </c>
      <c r="D90">
        <v>2016</v>
      </c>
      <c r="E90">
        <v>0.5</v>
      </c>
      <c r="F90">
        <v>0.10000000000000009</v>
      </c>
      <c r="G90">
        <v>0</v>
      </c>
    </row>
    <row r="91" spans="1:7" x14ac:dyDescent="0.45">
      <c r="A91">
        <v>12</v>
      </c>
      <c r="B91">
        <v>2017</v>
      </c>
      <c r="C91" t="s">
        <v>88</v>
      </c>
      <c r="D91">
        <v>2017</v>
      </c>
      <c r="E91">
        <v>0.40000000000000213</v>
      </c>
      <c r="F91">
        <v>0</v>
      </c>
      <c r="G91">
        <v>0</v>
      </c>
    </row>
    <row r="92" spans="1:7" x14ac:dyDescent="0.45">
      <c r="A92">
        <v>12</v>
      </c>
      <c r="B92">
        <v>2018</v>
      </c>
      <c r="C92" t="s">
        <v>88</v>
      </c>
      <c r="D92">
        <v>2018</v>
      </c>
      <c r="E92">
        <v>-0.20000000000000284</v>
      </c>
      <c r="F92">
        <v>0.19999999999999996</v>
      </c>
      <c r="G92">
        <v>0</v>
      </c>
    </row>
    <row r="93" spans="1:7" x14ac:dyDescent="0.45">
      <c r="A93">
        <v>12</v>
      </c>
      <c r="B93">
        <v>2019</v>
      </c>
      <c r="C93" t="s">
        <v>88</v>
      </c>
      <c r="D93">
        <v>2019</v>
      </c>
      <c r="E93">
        <v>0.70000000000000284</v>
      </c>
      <c r="F93">
        <v>0</v>
      </c>
      <c r="G93">
        <v>0</v>
      </c>
    </row>
    <row r="94" spans="1:7" x14ac:dyDescent="0.45">
      <c r="A94">
        <v>12</v>
      </c>
      <c r="B94">
        <v>2020</v>
      </c>
      <c r="C94" t="s">
        <v>88</v>
      </c>
      <c r="D94">
        <v>2020</v>
      </c>
      <c r="E94">
        <v>0</v>
      </c>
      <c r="F94">
        <v>0.10000000000000009</v>
      </c>
      <c r="G94">
        <v>0</v>
      </c>
    </row>
    <row r="95" spans="1:7" x14ac:dyDescent="0.45">
      <c r="A95">
        <v>12</v>
      </c>
      <c r="B95">
        <v>2021</v>
      </c>
      <c r="C95" t="s">
        <v>88</v>
      </c>
      <c r="D95">
        <v>2021</v>
      </c>
      <c r="E95">
        <v>0.89999999999999858</v>
      </c>
      <c r="F95">
        <v>0</v>
      </c>
      <c r="G95">
        <v>19.216436674137199</v>
      </c>
    </row>
    <row r="96" spans="1:7" x14ac:dyDescent="0.45">
      <c r="A96">
        <v>12</v>
      </c>
      <c r="B96">
        <v>2022</v>
      </c>
      <c r="C96" t="s">
        <v>88</v>
      </c>
      <c r="D96">
        <v>2022</v>
      </c>
      <c r="E96">
        <v>-0.19999999999999929</v>
      </c>
      <c r="F96">
        <v>0.29999999999999982</v>
      </c>
      <c r="G96">
        <v>-0.11345631034090076</v>
      </c>
    </row>
    <row r="97" spans="1:7" x14ac:dyDescent="0.45">
      <c r="A97">
        <v>12</v>
      </c>
      <c r="B97">
        <v>2023</v>
      </c>
      <c r="C97" t="s">
        <v>88</v>
      </c>
      <c r="D97">
        <v>2023</v>
      </c>
      <c r="E97">
        <v>2.5999999999999979</v>
      </c>
      <c r="F97">
        <v>-0.29999999999999982</v>
      </c>
      <c r="G97">
        <v>1.6133878915699</v>
      </c>
    </row>
    <row r="98" spans="1:7" x14ac:dyDescent="0.45">
      <c r="A98">
        <v>13</v>
      </c>
      <c r="B98">
        <v>2016</v>
      </c>
      <c r="C98" t="s">
        <v>118</v>
      </c>
      <c r="D98">
        <v>2016</v>
      </c>
      <c r="E98">
        <v>0.69999999999999929</v>
      </c>
      <c r="F98">
        <v>-0.10000000000000009</v>
      </c>
      <c r="G98">
        <v>-0.1171311616635009</v>
      </c>
    </row>
    <row r="99" spans="1:7" x14ac:dyDescent="0.45">
      <c r="A99">
        <v>13</v>
      </c>
      <c r="B99">
        <v>2017</v>
      </c>
      <c r="C99" t="s">
        <v>118</v>
      </c>
      <c r="D99">
        <v>2017</v>
      </c>
      <c r="E99">
        <v>-9.9999999999997868E-2</v>
      </c>
      <c r="F99">
        <v>0</v>
      </c>
      <c r="G99">
        <v>-0.61872551715870117</v>
      </c>
    </row>
    <row r="100" spans="1:7" x14ac:dyDescent="0.45">
      <c r="A100">
        <v>13</v>
      </c>
      <c r="B100">
        <v>2018</v>
      </c>
      <c r="C100" t="s">
        <v>118</v>
      </c>
      <c r="D100">
        <v>2018</v>
      </c>
      <c r="E100">
        <v>0.39999999999999858</v>
      </c>
      <c r="F100">
        <v>0.10000000000000009</v>
      </c>
      <c r="G100">
        <v>-1.446367241158697</v>
      </c>
    </row>
    <row r="101" spans="1:7" x14ac:dyDescent="0.45">
      <c r="A101">
        <v>13</v>
      </c>
      <c r="B101">
        <v>2019</v>
      </c>
      <c r="C101" t="s">
        <v>118</v>
      </c>
      <c r="D101">
        <v>2019</v>
      </c>
      <c r="E101">
        <v>4.1999999999999993</v>
      </c>
      <c r="F101">
        <v>-0.60000000000000009</v>
      </c>
      <c r="G101">
        <v>-1.0358394626986041</v>
      </c>
    </row>
    <row r="102" spans="1:7" x14ac:dyDescent="0.45">
      <c r="A102">
        <v>13</v>
      </c>
      <c r="B102">
        <v>2020</v>
      </c>
      <c r="C102" t="s">
        <v>118</v>
      </c>
      <c r="D102">
        <v>2020</v>
      </c>
      <c r="E102">
        <v>0.40000000000000213</v>
      </c>
      <c r="F102">
        <v>-9.9999999999999867E-2</v>
      </c>
      <c r="G102">
        <v>1.179258308162801</v>
      </c>
    </row>
    <row r="103" spans="1:7" x14ac:dyDescent="0.45">
      <c r="A103">
        <v>13</v>
      </c>
      <c r="B103">
        <v>2021</v>
      </c>
      <c r="C103" t="s">
        <v>118</v>
      </c>
      <c r="D103">
        <v>2021</v>
      </c>
      <c r="E103">
        <v>-2</v>
      </c>
      <c r="F103">
        <v>9.9999999999999867E-2</v>
      </c>
      <c r="G103">
        <v>1.9737109734702045</v>
      </c>
    </row>
    <row r="104" spans="1:7" x14ac:dyDescent="0.45">
      <c r="A104">
        <v>13</v>
      </c>
      <c r="B104">
        <v>2022</v>
      </c>
      <c r="C104" t="s">
        <v>118</v>
      </c>
      <c r="D104">
        <v>2022</v>
      </c>
      <c r="E104">
        <v>-0.10000000000000142</v>
      </c>
      <c r="F104">
        <v>0.10000000000000009</v>
      </c>
      <c r="G104">
        <v>-1.6039306306436032</v>
      </c>
    </row>
    <row r="105" spans="1:7" x14ac:dyDescent="0.45">
      <c r="A105">
        <v>13</v>
      </c>
      <c r="B105">
        <v>2023</v>
      </c>
      <c r="C105" t="s">
        <v>118</v>
      </c>
      <c r="D105">
        <v>2023</v>
      </c>
      <c r="E105">
        <v>5.8000000000000007</v>
      </c>
      <c r="F105">
        <v>-0.7</v>
      </c>
      <c r="G105">
        <v>-0.64911590869819946</v>
      </c>
    </row>
    <row r="106" spans="1:7" x14ac:dyDescent="0.45">
      <c r="A106">
        <v>14</v>
      </c>
      <c r="B106">
        <v>2016</v>
      </c>
      <c r="C106" t="s">
        <v>22</v>
      </c>
      <c r="D106">
        <v>2016</v>
      </c>
      <c r="E106">
        <v>-0.39999999999999858</v>
      </c>
      <c r="F106">
        <v>0</v>
      </c>
      <c r="G106">
        <v>-0.32265349195580129</v>
      </c>
    </row>
    <row r="107" spans="1:7" x14ac:dyDescent="0.45">
      <c r="A107">
        <v>14</v>
      </c>
      <c r="B107">
        <v>2017</v>
      </c>
      <c r="C107" t="s">
        <v>22</v>
      </c>
      <c r="D107">
        <v>2017</v>
      </c>
      <c r="E107">
        <v>5.1999999999999957</v>
      </c>
      <c r="F107">
        <v>0</v>
      </c>
      <c r="G107">
        <v>-1.0171084777707993</v>
      </c>
    </row>
    <row r="108" spans="1:7" x14ac:dyDescent="0.45">
      <c r="A108">
        <v>14</v>
      </c>
      <c r="B108">
        <v>2018</v>
      </c>
      <c r="C108" t="s">
        <v>22</v>
      </c>
      <c r="D108">
        <v>2018</v>
      </c>
      <c r="E108">
        <v>12</v>
      </c>
      <c r="F108">
        <v>-9.9999999999999978E-2</v>
      </c>
      <c r="G108">
        <v>0.54211032575249973</v>
      </c>
    </row>
    <row r="109" spans="1:7" x14ac:dyDescent="0.45">
      <c r="A109">
        <v>14</v>
      </c>
      <c r="B109">
        <v>2019</v>
      </c>
      <c r="C109" t="s">
        <v>22</v>
      </c>
      <c r="D109">
        <v>2019</v>
      </c>
      <c r="E109">
        <v>-2.2999999999999972</v>
      </c>
      <c r="F109">
        <v>0</v>
      </c>
      <c r="G109">
        <v>0.31446419743219955</v>
      </c>
    </row>
    <row r="110" spans="1:7" x14ac:dyDescent="0.45">
      <c r="A110">
        <v>14</v>
      </c>
      <c r="B110">
        <v>2020</v>
      </c>
      <c r="C110" t="s">
        <v>22</v>
      </c>
      <c r="D110">
        <v>2020</v>
      </c>
      <c r="E110">
        <v>3.7999999999999972</v>
      </c>
      <c r="F110">
        <v>0</v>
      </c>
      <c r="G110">
        <v>1.2261666704534999</v>
      </c>
    </row>
    <row r="111" spans="1:7" x14ac:dyDescent="0.45">
      <c r="A111">
        <v>14</v>
      </c>
      <c r="B111">
        <v>2021</v>
      </c>
      <c r="C111" t="s">
        <v>22</v>
      </c>
      <c r="D111">
        <v>2021</v>
      </c>
      <c r="E111">
        <v>7.4000000000000057</v>
      </c>
      <c r="F111">
        <v>0</v>
      </c>
      <c r="G111">
        <v>0.8698515914006002</v>
      </c>
    </row>
    <row r="112" spans="1:7" x14ac:dyDescent="0.45">
      <c r="A112">
        <v>14</v>
      </c>
      <c r="B112">
        <v>2022</v>
      </c>
      <c r="C112" t="s">
        <v>22</v>
      </c>
      <c r="D112">
        <v>2022</v>
      </c>
      <c r="E112">
        <v>0.70000000000000284</v>
      </c>
      <c r="F112">
        <v>0</v>
      </c>
      <c r="G112">
        <v>2.7965771412182008</v>
      </c>
    </row>
    <row r="113" spans="1:7" x14ac:dyDescent="0.45">
      <c r="A113">
        <v>14</v>
      </c>
      <c r="B113">
        <v>2023</v>
      </c>
      <c r="C113" t="s">
        <v>22</v>
      </c>
      <c r="D113">
        <v>2023</v>
      </c>
      <c r="E113">
        <v>-5.5000000000000071</v>
      </c>
      <c r="F113">
        <v>0</v>
      </c>
      <c r="G113">
        <v>0.18777570572060043</v>
      </c>
    </row>
    <row r="114" spans="1:7" x14ac:dyDescent="0.45">
      <c r="A114">
        <v>15</v>
      </c>
      <c r="B114">
        <v>2016</v>
      </c>
      <c r="C114" t="s">
        <v>106</v>
      </c>
      <c r="D114">
        <v>2016</v>
      </c>
      <c r="E114">
        <v>2.1000000000000014</v>
      </c>
      <c r="F114">
        <v>0</v>
      </c>
      <c r="G114">
        <v>-0.23407356311579974</v>
      </c>
    </row>
    <row r="115" spans="1:7" x14ac:dyDescent="0.45">
      <c r="A115">
        <v>15</v>
      </c>
      <c r="B115">
        <v>2017</v>
      </c>
      <c r="C115" t="s">
        <v>106</v>
      </c>
      <c r="D115">
        <v>2017</v>
      </c>
      <c r="E115">
        <v>-0.30000000000000071</v>
      </c>
      <c r="F115">
        <v>-9.9999999999999978E-2</v>
      </c>
      <c r="G115">
        <v>-0.30797765152119894</v>
      </c>
    </row>
    <row r="116" spans="1:7" x14ac:dyDescent="0.45">
      <c r="A116">
        <v>15</v>
      </c>
      <c r="B116">
        <v>2018</v>
      </c>
      <c r="C116" t="s">
        <v>106</v>
      </c>
      <c r="D116">
        <v>2018</v>
      </c>
      <c r="E116">
        <v>-0.30000000000000071</v>
      </c>
      <c r="F116">
        <v>0.20000000000000007</v>
      </c>
      <c r="G116">
        <v>-0.31063622082320208</v>
      </c>
    </row>
    <row r="117" spans="1:7" x14ac:dyDescent="0.45">
      <c r="A117">
        <v>15</v>
      </c>
      <c r="B117">
        <v>2019</v>
      </c>
      <c r="C117" t="s">
        <v>106</v>
      </c>
      <c r="D117">
        <v>2019</v>
      </c>
      <c r="E117">
        <v>0.80000000000000071</v>
      </c>
      <c r="F117">
        <v>-0.10000000000000009</v>
      </c>
      <c r="G117">
        <v>1.2984240972911998</v>
      </c>
    </row>
    <row r="118" spans="1:7" x14ac:dyDescent="0.45">
      <c r="A118">
        <v>15</v>
      </c>
      <c r="B118">
        <v>2020</v>
      </c>
      <c r="C118" t="s">
        <v>106</v>
      </c>
      <c r="D118">
        <v>2020</v>
      </c>
      <c r="E118">
        <v>2.3000000000000007</v>
      </c>
      <c r="F118">
        <v>-0.19999999999999996</v>
      </c>
      <c r="G118">
        <v>0.67000039499719932</v>
      </c>
    </row>
    <row r="119" spans="1:7" x14ac:dyDescent="0.45">
      <c r="A119">
        <v>15</v>
      </c>
      <c r="B119">
        <v>2021</v>
      </c>
      <c r="C119" t="s">
        <v>106</v>
      </c>
      <c r="D119">
        <v>2021</v>
      </c>
      <c r="E119">
        <v>0.39999999999999858</v>
      </c>
      <c r="F119">
        <v>9.9999999999999978E-2</v>
      </c>
      <c r="G119">
        <v>-0.15840254879599769</v>
      </c>
    </row>
    <row r="120" spans="1:7" x14ac:dyDescent="0.45">
      <c r="A120">
        <v>15</v>
      </c>
      <c r="B120">
        <v>2022</v>
      </c>
      <c r="C120" t="s">
        <v>106</v>
      </c>
      <c r="D120">
        <v>2022</v>
      </c>
      <c r="E120">
        <v>0.5</v>
      </c>
      <c r="F120">
        <v>-9.9999999999999978E-2</v>
      </c>
      <c r="G120">
        <v>-0.53342957855599948</v>
      </c>
    </row>
    <row r="121" spans="1:7" x14ac:dyDescent="0.45">
      <c r="A121">
        <v>15</v>
      </c>
      <c r="B121">
        <v>2023</v>
      </c>
      <c r="C121" t="s">
        <v>106</v>
      </c>
      <c r="D121">
        <v>2023</v>
      </c>
      <c r="E121">
        <v>-2.3999999999999986</v>
      </c>
      <c r="F121">
        <v>9.9999999999999978E-2</v>
      </c>
      <c r="G121">
        <v>-0.97702490588759972</v>
      </c>
    </row>
    <row r="122" spans="1:7" x14ac:dyDescent="0.45">
      <c r="A122">
        <v>16</v>
      </c>
      <c r="B122">
        <v>2016</v>
      </c>
      <c r="C122" t="s">
        <v>63</v>
      </c>
      <c r="D122">
        <v>2016</v>
      </c>
      <c r="E122">
        <v>0.69999999999999929</v>
      </c>
      <c r="F122">
        <v>0</v>
      </c>
      <c r="G122">
        <v>-1.6362613113771012</v>
      </c>
    </row>
    <row r="123" spans="1:7" x14ac:dyDescent="0.45">
      <c r="A123">
        <v>16</v>
      </c>
      <c r="B123">
        <v>2017</v>
      </c>
      <c r="C123" t="s">
        <v>63</v>
      </c>
      <c r="D123">
        <v>2017</v>
      </c>
      <c r="E123">
        <v>-1.8000000000000007</v>
      </c>
      <c r="F123">
        <v>0.10000000000000009</v>
      </c>
      <c r="G123">
        <v>1.3190014570766984</v>
      </c>
    </row>
    <row r="124" spans="1:7" x14ac:dyDescent="0.45">
      <c r="A124">
        <v>16</v>
      </c>
      <c r="B124">
        <v>2018</v>
      </c>
      <c r="C124" t="s">
        <v>63</v>
      </c>
      <c r="D124">
        <v>2018</v>
      </c>
      <c r="E124">
        <v>-2.3000000000000007</v>
      </c>
      <c r="F124">
        <v>0</v>
      </c>
      <c r="G124">
        <v>-0.32939636719309817</v>
      </c>
    </row>
    <row r="125" spans="1:7" x14ac:dyDescent="0.45">
      <c r="A125">
        <v>16</v>
      </c>
      <c r="B125">
        <v>2019</v>
      </c>
      <c r="C125" t="s">
        <v>63</v>
      </c>
      <c r="D125">
        <v>2019</v>
      </c>
      <c r="E125">
        <v>1</v>
      </c>
      <c r="F125">
        <v>0</v>
      </c>
      <c r="G125">
        <v>0.74315006196230016</v>
      </c>
    </row>
    <row r="126" spans="1:7" x14ac:dyDescent="0.45">
      <c r="A126">
        <v>16</v>
      </c>
      <c r="B126">
        <v>2020</v>
      </c>
      <c r="C126" t="s">
        <v>63</v>
      </c>
      <c r="D126">
        <v>2020</v>
      </c>
      <c r="E126">
        <v>0.40000000000000213</v>
      </c>
      <c r="F126">
        <v>-0.10000000000000009</v>
      </c>
      <c r="G126">
        <v>0.50111515213430025</v>
      </c>
    </row>
    <row r="127" spans="1:7" x14ac:dyDescent="0.45">
      <c r="A127">
        <v>16</v>
      </c>
      <c r="B127">
        <v>2021</v>
      </c>
      <c r="C127" t="s">
        <v>63</v>
      </c>
      <c r="D127">
        <v>2021</v>
      </c>
      <c r="E127">
        <v>0.80000000000000071</v>
      </c>
      <c r="F127">
        <v>0</v>
      </c>
      <c r="G127">
        <v>-2.8169917051910005</v>
      </c>
    </row>
    <row r="128" spans="1:7" x14ac:dyDescent="0.45">
      <c r="A128">
        <v>16</v>
      </c>
      <c r="B128">
        <v>2022</v>
      </c>
      <c r="C128" t="s">
        <v>63</v>
      </c>
      <c r="D128">
        <v>2022</v>
      </c>
      <c r="E128">
        <v>1</v>
      </c>
      <c r="F128">
        <v>0</v>
      </c>
      <c r="G128">
        <v>1.3776527150439009</v>
      </c>
    </row>
    <row r="129" spans="1:7" x14ac:dyDescent="0.45">
      <c r="A129">
        <v>16</v>
      </c>
      <c r="B129">
        <v>2023</v>
      </c>
      <c r="C129" t="s">
        <v>63</v>
      </c>
      <c r="D129">
        <v>2023</v>
      </c>
      <c r="E129">
        <v>0.59999999999999787</v>
      </c>
      <c r="F129">
        <v>0.10000000000000009</v>
      </c>
      <c r="G129">
        <v>0.77982110177989838</v>
      </c>
    </row>
    <row r="130" spans="1:7" x14ac:dyDescent="0.45">
      <c r="A130">
        <v>17</v>
      </c>
      <c r="B130">
        <v>2016</v>
      </c>
      <c r="C130" t="s">
        <v>109</v>
      </c>
      <c r="D130">
        <v>2016</v>
      </c>
      <c r="E130">
        <v>-3.4000000000000021</v>
      </c>
      <c r="F130">
        <v>0.10000000000000009</v>
      </c>
      <c r="G130">
        <v>1.545722233774498</v>
      </c>
    </row>
    <row r="131" spans="1:7" x14ac:dyDescent="0.45">
      <c r="A131">
        <v>17</v>
      </c>
      <c r="B131">
        <v>2017</v>
      </c>
      <c r="C131" t="s">
        <v>109</v>
      </c>
      <c r="D131">
        <v>2017</v>
      </c>
      <c r="E131">
        <v>-1</v>
      </c>
      <c r="F131">
        <v>0.7</v>
      </c>
      <c r="G131">
        <v>-0.87953136984129898</v>
      </c>
    </row>
    <row r="132" spans="1:7" x14ac:dyDescent="0.45">
      <c r="A132">
        <v>17</v>
      </c>
      <c r="B132">
        <v>2018</v>
      </c>
      <c r="C132" t="s">
        <v>109</v>
      </c>
      <c r="D132">
        <v>2018</v>
      </c>
      <c r="E132">
        <v>-2.0999999999999979</v>
      </c>
      <c r="F132">
        <v>0.10000000000000009</v>
      </c>
      <c r="G132">
        <v>-1.2105173829896003</v>
      </c>
    </row>
    <row r="133" spans="1:7" x14ac:dyDescent="0.45">
      <c r="A133">
        <v>17</v>
      </c>
      <c r="B133">
        <v>2019</v>
      </c>
      <c r="C133" t="s">
        <v>109</v>
      </c>
      <c r="D133">
        <v>2019</v>
      </c>
      <c r="E133">
        <v>-2.1999999999999993</v>
      </c>
      <c r="F133">
        <v>-0.60000000000000009</v>
      </c>
      <c r="G133">
        <v>-5.9127896111800027E-2</v>
      </c>
    </row>
    <row r="134" spans="1:7" x14ac:dyDescent="0.45">
      <c r="A134">
        <v>17</v>
      </c>
      <c r="B134">
        <v>2020</v>
      </c>
      <c r="C134" t="s">
        <v>109</v>
      </c>
      <c r="D134">
        <v>2020</v>
      </c>
      <c r="E134">
        <v>9.9999999999997868E-2</v>
      </c>
      <c r="F134">
        <v>-0.19999999999999996</v>
      </c>
      <c r="G134">
        <v>7.4422540435490987</v>
      </c>
    </row>
    <row r="135" spans="1:7" x14ac:dyDescent="0.45">
      <c r="A135">
        <v>17</v>
      </c>
      <c r="B135">
        <v>2021</v>
      </c>
      <c r="C135" t="s">
        <v>109</v>
      </c>
      <c r="D135">
        <v>2021</v>
      </c>
      <c r="E135">
        <v>-1.5</v>
      </c>
      <c r="F135">
        <v>0.30000000000000004</v>
      </c>
      <c r="G135">
        <v>0.13054925827410102</v>
      </c>
    </row>
    <row r="136" spans="1:7" x14ac:dyDescent="0.45">
      <c r="A136">
        <v>17</v>
      </c>
      <c r="B136">
        <v>2022</v>
      </c>
      <c r="C136" t="s">
        <v>109</v>
      </c>
      <c r="D136">
        <v>2022</v>
      </c>
      <c r="E136">
        <v>-0.39999999999999858</v>
      </c>
      <c r="F136">
        <v>0.39999999999999991</v>
      </c>
      <c r="G136">
        <v>4.2342579114763019</v>
      </c>
    </row>
    <row r="137" spans="1:7" x14ac:dyDescent="0.45">
      <c r="A137">
        <v>17</v>
      </c>
      <c r="B137">
        <v>2023</v>
      </c>
      <c r="C137" t="s">
        <v>109</v>
      </c>
      <c r="D137">
        <v>2023</v>
      </c>
      <c r="E137">
        <v>-3.6000000000000014</v>
      </c>
      <c r="F137">
        <v>-0.20000000000000018</v>
      </c>
      <c r="G137">
        <v>0.46958514100409587</v>
      </c>
    </row>
    <row r="138" spans="1:7" x14ac:dyDescent="0.45">
      <c r="A138">
        <v>18</v>
      </c>
      <c r="B138">
        <v>2016</v>
      </c>
      <c r="C138" t="s">
        <v>77</v>
      </c>
      <c r="D138">
        <v>2016</v>
      </c>
      <c r="E138">
        <v>-0.69999999999999929</v>
      </c>
      <c r="F138">
        <v>0</v>
      </c>
      <c r="G138">
        <v>0</v>
      </c>
    </row>
    <row r="139" spans="1:7" x14ac:dyDescent="0.45">
      <c r="A139">
        <v>18</v>
      </c>
      <c r="B139">
        <v>2017</v>
      </c>
      <c r="C139" t="s">
        <v>77</v>
      </c>
      <c r="D139">
        <v>2017</v>
      </c>
      <c r="E139">
        <v>0.19999999999999929</v>
      </c>
      <c r="F139">
        <v>0</v>
      </c>
      <c r="G139">
        <v>0</v>
      </c>
    </row>
    <row r="140" spans="1:7" x14ac:dyDescent="0.45">
      <c r="A140">
        <v>18</v>
      </c>
      <c r="B140">
        <v>2018</v>
      </c>
      <c r="C140" t="s">
        <v>77</v>
      </c>
      <c r="D140">
        <v>2018</v>
      </c>
      <c r="E140">
        <v>2.8000000000000007</v>
      </c>
      <c r="F140">
        <v>-0.19999999999999996</v>
      </c>
      <c r="G140">
        <v>0</v>
      </c>
    </row>
    <row r="141" spans="1:7" x14ac:dyDescent="0.45">
      <c r="A141">
        <v>18</v>
      </c>
      <c r="B141">
        <v>2019</v>
      </c>
      <c r="C141" t="s">
        <v>77</v>
      </c>
      <c r="D141">
        <v>2019</v>
      </c>
      <c r="E141">
        <v>3.5</v>
      </c>
      <c r="F141">
        <v>-0.30000000000000004</v>
      </c>
      <c r="G141">
        <v>0</v>
      </c>
    </row>
    <row r="142" spans="1:7" x14ac:dyDescent="0.45">
      <c r="A142">
        <v>18</v>
      </c>
      <c r="B142">
        <v>2020</v>
      </c>
      <c r="C142" t="s">
        <v>77</v>
      </c>
      <c r="D142">
        <v>2020</v>
      </c>
      <c r="E142">
        <v>-0.19999999999999929</v>
      </c>
      <c r="F142">
        <v>0</v>
      </c>
      <c r="G142">
        <v>0</v>
      </c>
    </row>
    <row r="143" spans="1:7" x14ac:dyDescent="0.45">
      <c r="A143">
        <v>18</v>
      </c>
      <c r="B143">
        <v>2021</v>
      </c>
      <c r="C143" t="s">
        <v>77</v>
      </c>
      <c r="D143">
        <v>2021</v>
      </c>
      <c r="E143">
        <v>1.5999999999999979</v>
      </c>
      <c r="F143">
        <v>0</v>
      </c>
      <c r="G143">
        <v>25.912185213266099</v>
      </c>
    </row>
    <row r="144" spans="1:7" x14ac:dyDescent="0.45">
      <c r="A144">
        <v>18</v>
      </c>
      <c r="B144">
        <v>2022</v>
      </c>
      <c r="C144" t="s">
        <v>77</v>
      </c>
      <c r="D144">
        <v>2022</v>
      </c>
      <c r="E144">
        <v>1.9000000000000021</v>
      </c>
      <c r="F144">
        <v>0.19999999999999996</v>
      </c>
      <c r="G144">
        <v>0.93613311450319969</v>
      </c>
    </row>
    <row r="145" spans="1:7" x14ac:dyDescent="0.45">
      <c r="A145">
        <v>18</v>
      </c>
      <c r="B145">
        <v>2023</v>
      </c>
      <c r="C145" t="s">
        <v>77</v>
      </c>
      <c r="D145">
        <v>2023</v>
      </c>
      <c r="E145">
        <v>0.10000000000000142</v>
      </c>
      <c r="F145">
        <v>-0.39999999999999991</v>
      </c>
      <c r="G145">
        <v>-2.0144292647201993</v>
      </c>
    </row>
    <row r="146" spans="1:7" x14ac:dyDescent="0.45">
      <c r="A146">
        <v>19</v>
      </c>
      <c r="B146">
        <v>2016</v>
      </c>
      <c r="C146" t="s">
        <v>124</v>
      </c>
      <c r="D146">
        <v>2016</v>
      </c>
      <c r="E146">
        <v>-0.19999999999999929</v>
      </c>
      <c r="F146">
        <v>-0.29999999999999982</v>
      </c>
      <c r="G146">
        <v>-6.6926670237300812E-2</v>
      </c>
    </row>
    <row r="147" spans="1:7" x14ac:dyDescent="0.45">
      <c r="A147">
        <v>19</v>
      </c>
      <c r="B147">
        <v>2017</v>
      </c>
      <c r="C147" t="s">
        <v>124</v>
      </c>
      <c r="D147">
        <v>2017</v>
      </c>
      <c r="E147">
        <v>9.9999999999997868E-2</v>
      </c>
      <c r="F147">
        <v>-0.60000000000000009</v>
      </c>
      <c r="G147">
        <v>8.2077792120600179E-2</v>
      </c>
    </row>
    <row r="148" spans="1:7" x14ac:dyDescent="0.45">
      <c r="A148">
        <v>19</v>
      </c>
      <c r="B148">
        <v>2018</v>
      </c>
      <c r="C148" t="s">
        <v>124</v>
      </c>
      <c r="D148">
        <v>2018</v>
      </c>
      <c r="E148">
        <v>2.6999999999999993</v>
      </c>
      <c r="F148">
        <v>0.30000000000000027</v>
      </c>
      <c r="G148">
        <v>1.6523861150805033</v>
      </c>
    </row>
    <row r="149" spans="1:7" x14ac:dyDescent="0.45">
      <c r="A149">
        <v>19</v>
      </c>
      <c r="B149">
        <v>2019</v>
      </c>
      <c r="C149" t="s">
        <v>124</v>
      </c>
      <c r="D149">
        <v>2019</v>
      </c>
      <c r="E149">
        <v>-1.5</v>
      </c>
      <c r="F149">
        <v>0.19999999999999973</v>
      </c>
      <c r="G149">
        <v>-1.2935237549919023</v>
      </c>
    </row>
    <row r="150" spans="1:7" x14ac:dyDescent="0.45">
      <c r="A150">
        <v>19</v>
      </c>
      <c r="B150">
        <v>2020</v>
      </c>
      <c r="C150" t="s">
        <v>124</v>
      </c>
      <c r="D150">
        <v>2020</v>
      </c>
      <c r="E150">
        <v>2.4000000000000021</v>
      </c>
      <c r="F150">
        <v>-0.19999999999999973</v>
      </c>
      <c r="G150">
        <v>0.66052263035459902</v>
      </c>
    </row>
    <row r="151" spans="1:7" x14ac:dyDescent="0.45">
      <c r="A151">
        <v>19</v>
      </c>
      <c r="B151">
        <v>2021</v>
      </c>
      <c r="C151" t="s">
        <v>124</v>
      </c>
      <c r="D151">
        <v>2021</v>
      </c>
      <c r="E151">
        <v>-1.4000000000000021</v>
      </c>
      <c r="F151">
        <v>0.29999999999999982</v>
      </c>
      <c r="G151">
        <v>-0.95861562077200091</v>
      </c>
    </row>
    <row r="152" spans="1:7" x14ac:dyDescent="0.45">
      <c r="A152">
        <v>19</v>
      </c>
      <c r="B152">
        <v>2022</v>
      </c>
      <c r="C152" t="s">
        <v>124</v>
      </c>
      <c r="D152">
        <v>2022</v>
      </c>
      <c r="E152">
        <v>1.7000000000000028</v>
      </c>
      <c r="F152">
        <v>0</v>
      </c>
      <c r="G152">
        <v>-1.8233229028213955</v>
      </c>
    </row>
    <row r="153" spans="1:7" x14ac:dyDescent="0.45">
      <c r="A153">
        <v>19</v>
      </c>
      <c r="B153">
        <v>2023</v>
      </c>
      <c r="C153" t="s">
        <v>124</v>
      </c>
      <c r="D153">
        <v>2023</v>
      </c>
      <c r="E153">
        <v>-2.4000000000000021</v>
      </c>
      <c r="F153">
        <v>0.10000000000000009</v>
      </c>
      <c r="G153">
        <v>0.41317547752679928</v>
      </c>
    </row>
    <row r="154" spans="1:7" x14ac:dyDescent="0.45">
      <c r="A154">
        <v>20</v>
      </c>
      <c r="B154">
        <v>2016</v>
      </c>
      <c r="C154" t="s">
        <v>55</v>
      </c>
      <c r="D154">
        <v>2016</v>
      </c>
      <c r="E154">
        <v>-2.5999999999999979</v>
      </c>
      <c r="F154">
        <v>0.19999999999999996</v>
      </c>
      <c r="G154">
        <v>0</v>
      </c>
    </row>
    <row r="155" spans="1:7" x14ac:dyDescent="0.45">
      <c r="A155">
        <v>20</v>
      </c>
      <c r="B155">
        <v>2017</v>
      </c>
      <c r="C155" t="s">
        <v>55</v>
      </c>
      <c r="D155">
        <v>2017</v>
      </c>
      <c r="E155">
        <v>-0.60000000000000142</v>
      </c>
      <c r="F155">
        <v>-9.9999999999999978E-2</v>
      </c>
      <c r="G155">
        <v>17.0295556999071</v>
      </c>
    </row>
    <row r="156" spans="1:7" x14ac:dyDescent="0.45">
      <c r="A156">
        <v>20</v>
      </c>
      <c r="B156">
        <v>2018</v>
      </c>
      <c r="C156" t="s">
        <v>55</v>
      </c>
      <c r="D156">
        <v>2018</v>
      </c>
      <c r="E156">
        <v>1</v>
      </c>
      <c r="F156">
        <v>0</v>
      </c>
      <c r="G156">
        <v>-0.25735386681940042</v>
      </c>
    </row>
    <row r="157" spans="1:7" x14ac:dyDescent="0.45">
      <c r="A157">
        <v>20</v>
      </c>
      <c r="B157">
        <v>2019</v>
      </c>
      <c r="C157" t="s">
        <v>55</v>
      </c>
      <c r="D157">
        <v>2019</v>
      </c>
      <c r="E157">
        <v>0.70000000000000107</v>
      </c>
      <c r="F157">
        <v>-9.9999999999999978E-2</v>
      </c>
      <c r="G157">
        <v>0.32406055626019992</v>
      </c>
    </row>
    <row r="158" spans="1:7" x14ac:dyDescent="0.45">
      <c r="A158">
        <v>20</v>
      </c>
      <c r="B158">
        <v>2020</v>
      </c>
      <c r="C158" t="s">
        <v>55</v>
      </c>
      <c r="D158">
        <v>2020</v>
      </c>
      <c r="E158">
        <v>-1</v>
      </c>
      <c r="F158">
        <v>0</v>
      </c>
      <c r="G158">
        <v>0.62641214818810198</v>
      </c>
    </row>
    <row r="159" spans="1:7" x14ac:dyDescent="0.45">
      <c r="A159">
        <v>20</v>
      </c>
      <c r="B159">
        <v>2021</v>
      </c>
      <c r="C159" t="s">
        <v>55</v>
      </c>
      <c r="D159">
        <v>2021</v>
      </c>
      <c r="E159">
        <v>-1.2000000000000011</v>
      </c>
      <c r="F159">
        <v>9.9999999999999978E-2</v>
      </c>
      <c r="G159">
        <v>0.29790321992479818</v>
      </c>
    </row>
    <row r="160" spans="1:7" x14ac:dyDescent="0.45">
      <c r="A160">
        <v>20</v>
      </c>
      <c r="B160">
        <v>2022</v>
      </c>
      <c r="C160" t="s">
        <v>55</v>
      </c>
      <c r="D160">
        <v>2022</v>
      </c>
      <c r="E160">
        <v>2.1000000000000014</v>
      </c>
      <c r="F160">
        <v>-9.9999999999999978E-2</v>
      </c>
      <c r="G160">
        <v>0.1612333074027994</v>
      </c>
    </row>
    <row r="161" spans="1:7" x14ac:dyDescent="0.45">
      <c r="A161">
        <v>20</v>
      </c>
      <c r="B161">
        <v>2023</v>
      </c>
      <c r="C161" t="s">
        <v>55</v>
      </c>
      <c r="D161">
        <v>2023</v>
      </c>
      <c r="E161">
        <v>-3.1000000000000014</v>
      </c>
      <c r="F161">
        <v>0</v>
      </c>
      <c r="G161">
        <v>-0.44163453998469748</v>
      </c>
    </row>
    <row r="162" spans="1:7" x14ac:dyDescent="0.45">
      <c r="A162">
        <v>21</v>
      </c>
      <c r="B162">
        <v>2016</v>
      </c>
      <c r="C162" t="s">
        <v>59</v>
      </c>
      <c r="D162">
        <v>2016</v>
      </c>
      <c r="E162">
        <v>0.20000000000000107</v>
      </c>
      <c r="F162">
        <v>0</v>
      </c>
      <c r="G162">
        <v>0.20190890279797991</v>
      </c>
    </row>
    <row r="163" spans="1:7" x14ac:dyDescent="0.45">
      <c r="A163">
        <v>21</v>
      </c>
      <c r="B163">
        <v>2017</v>
      </c>
      <c r="C163" t="s">
        <v>59</v>
      </c>
      <c r="D163">
        <v>2017</v>
      </c>
      <c r="E163">
        <v>0.69999999999999929</v>
      </c>
      <c r="F163">
        <v>0</v>
      </c>
      <c r="G163">
        <v>-0.8157746600915603</v>
      </c>
    </row>
    <row r="164" spans="1:7" x14ac:dyDescent="0.45">
      <c r="A164">
        <v>21</v>
      </c>
      <c r="B164">
        <v>2018</v>
      </c>
      <c r="C164" t="s">
        <v>59</v>
      </c>
      <c r="D164">
        <v>2018</v>
      </c>
      <c r="E164">
        <v>2.9000000000000004</v>
      </c>
      <c r="F164">
        <v>-9.9999999999999978E-2</v>
      </c>
      <c r="G164">
        <v>-0.4171298457544399</v>
      </c>
    </row>
    <row r="165" spans="1:7" x14ac:dyDescent="0.45">
      <c r="A165">
        <v>21</v>
      </c>
      <c r="B165">
        <v>2019</v>
      </c>
      <c r="C165" t="s">
        <v>59</v>
      </c>
      <c r="D165">
        <v>2019</v>
      </c>
      <c r="E165">
        <v>-0.10000000000000142</v>
      </c>
      <c r="F165">
        <v>0</v>
      </c>
      <c r="G165">
        <v>-0.4347452992338896</v>
      </c>
    </row>
    <row r="166" spans="1:7" x14ac:dyDescent="0.45">
      <c r="A166">
        <v>21</v>
      </c>
      <c r="B166">
        <v>2020</v>
      </c>
      <c r="C166" t="s">
        <v>59</v>
      </c>
      <c r="D166">
        <v>2020</v>
      </c>
      <c r="E166">
        <v>-0.29999999999999716</v>
      </c>
      <c r="F166">
        <v>9.9999999999999978E-2</v>
      </c>
      <c r="G166">
        <v>6.5866711492024166E-4</v>
      </c>
    </row>
    <row r="167" spans="1:7" x14ac:dyDescent="0.45">
      <c r="A167">
        <v>21</v>
      </c>
      <c r="B167">
        <v>2021</v>
      </c>
      <c r="C167" t="s">
        <v>59</v>
      </c>
      <c r="D167">
        <v>2021</v>
      </c>
      <c r="E167">
        <v>-0.80000000000000071</v>
      </c>
      <c r="F167">
        <v>0</v>
      </c>
      <c r="G167">
        <v>-0.73871034971189076</v>
      </c>
    </row>
    <row r="168" spans="1:7" x14ac:dyDescent="0.45">
      <c r="A168">
        <v>21</v>
      </c>
      <c r="B168">
        <v>2022</v>
      </c>
      <c r="C168" t="s">
        <v>59</v>
      </c>
      <c r="D168">
        <v>2022</v>
      </c>
      <c r="E168">
        <v>-0.19999999999999929</v>
      </c>
      <c r="F168">
        <v>0</v>
      </c>
      <c r="G168">
        <v>-0.44996052041646983</v>
      </c>
    </row>
    <row r="169" spans="1:7" x14ac:dyDescent="0.45">
      <c r="A169">
        <v>21</v>
      </c>
      <c r="B169">
        <v>2023</v>
      </c>
      <c r="C169" t="s">
        <v>59</v>
      </c>
      <c r="D169">
        <v>2023</v>
      </c>
      <c r="E169">
        <v>-1.4000000000000021</v>
      </c>
      <c r="F169">
        <v>0.10000000000000009</v>
      </c>
      <c r="G169">
        <v>-3.1063139377600635E-3</v>
      </c>
    </row>
    <row r="170" spans="1:7" x14ac:dyDescent="0.45">
      <c r="A170">
        <v>22</v>
      </c>
      <c r="B170">
        <v>2016</v>
      </c>
      <c r="C170" t="s">
        <v>67</v>
      </c>
      <c r="D170">
        <v>2016</v>
      </c>
      <c r="E170">
        <v>-0.20000000000000284</v>
      </c>
      <c r="F170">
        <v>0</v>
      </c>
      <c r="G170">
        <v>0.23756378688550228</v>
      </c>
    </row>
    <row r="171" spans="1:7" x14ac:dyDescent="0.45">
      <c r="A171">
        <v>22</v>
      </c>
      <c r="B171">
        <v>2017</v>
      </c>
      <c r="C171" t="s">
        <v>67</v>
      </c>
      <c r="D171">
        <v>2017</v>
      </c>
      <c r="E171">
        <v>-1.0999999999999979</v>
      </c>
      <c r="F171">
        <v>0.10000000000000009</v>
      </c>
      <c r="G171">
        <v>-1.1438826195189051</v>
      </c>
    </row>
    <row r="172" spans="1:7" x14ac:dyDescent="0.45">
      <c r="A172">
        <v>22</v>
      </c>
      <c r="B172">
        <v>2018</v>
      </c>
      <c r="C172" t="s">
        <v>67</v>
      </c>
      <c r="D172">
        <v>2018</v>
      </c>
      <c r="E172">
        <v>-0.19999999999999929</v>
      </c>
      <c r="F172">
        <v>0.19999999999999996</v>
      </c>
      <c r="G172">
        <v>-0.19166143532179802</v>
      </c>
    </row>
    <row r="173" spans="1:7" x14ac:dyDescent="0.45">
      <c r="A173">
        <v>22</v>
      </c>
      <c r="B173">
        <v>2019</v>
      </c>
      <c r="C173" t="s">
        <v>67</v>
      </c>
      <c r="D173">
        <v>2019</v>
      </c>
      <c r="E173">
        <v>-0.20000000000000284</v>
      </c>
      <c r="F173">
        <v>0</v>
      </c>
      <c r="G173">
        <v>4.0562074123506022</v>
      </c>
    </row>
    <row r="174" spans="1:7" x14ac:dyDescent="0.45">
      <c r="A174">
        <v>22</v>
      </c>
      <c r="B174">
        <v>2020</v>
      </c>
      <c r="C174" t="s">
        <v>67</v>
      </c>
      <c r="D174">
        <v>2020</v>
      </c>
      <c r="E174">
        <v>1</v>
      </c>
      <c r="F174">
        <v>0</v>
      </c>
      <c r="G174">
        <v>0.61310779251629555</v>
      </c>
    </row>
    <row r="175" spans="1:7" x14ac:dyDescent="0.45">
      <c r="A175">
        <v>22</v>
      </c>
      <c r="B175">
        <v>2021</v>
      </c>
      <c r="C175" t="s">
        <v>67</v>
      </c>
      <c r="D175">
        <v>2021</v>
      </c>
      <c r="E175">
        <v>0.60000000000000142</v>
      </c>
      <c r="F175">
        <v>0</v>
      </c>
      <c r="G175">
        <v>-5.7044297832796076E-2</v>
      </c>
    </row>
    <row r="176" spans="1:7" x14ac:dyDescent="0.45">
      <c r="A176">
        <v>22</v>
      </c>
      <c r="B176">
        <v>2022</v>
      </c>
      <c r="C176" t="s">
        <v>67</v>
      </c>
      <c r="D176">
        <v>2022</v>
      </c>
      <c r="E176">
        <v>0.89999999999999858</v>
      </c>
      <c r="F176">
        <v>0</v>
      </c>
      <c r="G176">
        <v>-2.0130566868176984</v>
      </c>
    </row>
    <row r="177" spans="1:7" x14ac:dyDescent="0.45">
      <c r="A177">
        <v>22</v>
      </c>
      <c r="B177">
        <v>2023</v>
      </c>
      <c r="C177" t="s">
        <v>67</v>
      </c>
      <c r="D177">
        <v>2023</v>
      </c>
      <c r="E177">
        <v>2.7000000000000028</v>
      </c>
      <c r="F177">
        <v>-0.30000000000000004</v>
      </c>
      <c r="G177">
        <v>0.95218253472710046</v>
      </c>
    </row>
    <row r="178" spans="1:7" x14ac:dyDescent="0.45">
      <c r="A178">
        <v>23</v>
      </c>
      <c r="B178">
        <v>2016</v>
      </c>
      <c r="C178" t="s">
        <v>111</v>
      </c>
      <c r="D178">
        <v>2016</v>
      </c>
      <c r="E178">
        <v>0.69999999999999929</v>
      </c>
      <c r="F178">
        <v>-0.19999999999999973</v>
      </c>
      <c r="G178">
        <v>-2.6945144209673977</v>
      </c>
    </row>
    <row r="179" spans="1:7" x14ac:dyDescent="0.45">
      <c r="A179">
        <v>23</v>
      </c>
      <c r="B179">
        <v>2017</v>
      </c>
      <c r="C179" t="s">
        <v>111</v>
      </c>
      <c r="D179">
        <v>2017</v>
      </c>
      <c r="E179">
        <v>-0.19999999999999929</v>
      </c>
      <c r="F179">
        <v>0</v>
      </c>
      <c r="G179">
        <v>-3.5860879379802029</v>
      </c>
    </row>
    <row r="180" spans="1:7" x14ac:dyDescent="0.45">
      <c r="A180">
        <v>23</v>
      </c>
      <c r="B180">
        <v>2018</v>
      </c>
      <c r="C180" t="s">
        <v>111</v>
      </c>
      <c r="D180">
        <v>2018</v>
      </c>
      <c r="E180">
        <v>0</v>
      </c>
      <c r="F180">
        <v>9.9999999999999645E-2</v>
      </c>
      <c r="G180">
        <v>4.1288922980813005</v>
      </c>
    </row>
    <row r="181" spans="1:7" x14ac:dyDescent="0.45">
      <c r="A181">
        <v>23</v>
      </c>
      <c r="B181">
        <v>2019</v>
      </c>
      <c r="C181" t="s">
        <v>111</v>
      </c>
      <c r="D181">
        <v>2019</v>
      </c>
      <c r="E181">
        <v>2</v>
      </c>
      <c r="F181">
        <v>-9.9999999999999645E-2</v>
      </c>
      <c r="G181">
        <v>3.8477376428973002</v>
      </c>
    </row>
    <row r="182" spans="1:7" x14ac:dyDescent="0.45">
      <c r="A182">
        <v>23</v>
      </c>
      <c r="B182">
        <v>2020</v>
      </c>
      <c r="C182" t="s">
        <v>111</v>
      </c>
      <c r="D182">
        <v>2020</v>
      </c>
      <c r="E182">
        <v>1.6000000000000014</v>
      </c>
      <c r="F182">
        <v>-0.10000000000000009</v>
      </c>
      <c r="G182">
        <v>4.3711605762315031</v>
      </c>
    </row>
    <row r="183" spans="1:7" x14ac:dyDescent="0.45">
      <c r="A183">
        <v>23</v>
      </c>
      <c r="B183">
        <v>2021</v>
      </c>
      <c r="C183" t="s">
        <v>111</v>
      </c>
      <c r="D183">
        <v>2021</v>
      </c>
      <c r="E183">
        <v>2.4999999999999964</v>
      </c>
      <c r="F183">
        <v>-0.10000000000000009</v>
      </c>
      <c r="G183">
        <v>6.149777494264697</v>
      </c>
    </row>
    <row r="184" spans="1:7" x14ac:dyDescent="0.45">
      <c r="A184">
        <v>23</v>
      </c>
      <c r="B184">
        <v>2022</v>
      </c>
      <c r="C184" t="s">
        <v>111</v>
      </c>
      <c r="D184">
        <v>2022</v>
      </c>
      <c r="E184">
        <v>-1.8999999999999986</v>
      </c>
      <c r="F184">
        <v>0.20000000000000018</v>
      </c>
      <c r="G184">
        <v>3.1014378120934012</v>
      </c>
    </row>
    <row r="185" spans="1:7" x14ac:dyDescent="0.45">
      <c r="A185">
        <v>23</v>
      </c>
      <c r="B185">
        <v>2023</v>
      </c>
      <c r="C185" t="s">
        <v>111</v>
      </c>
      <c r="D185">
        <v>2023</v>
      </c>
      <c r="E185">
        <v>-0.89999999999999858</v>
      </c>
      <c r="F185">
        <v>0</v>
      </c>
      <c r="G185">
        <v>-0.56070309651330064</v>
      </c>
    </row>
    <row r="186" spans="1:7" x14ac:dyDescent="0.45">
      <c r="A186">
        <v>24</v>
      </c>
      <c r="B186">
        <v>2016</v>
      </c>
      <c r="C186" t="s">
        <v>81</v>
      </c>
      <c r="D186">
        <v>2016</v>
      </c>
      <c r="E186">
        <v>8.5999999999999979</v>
      </c>
      <c r="F186">
        <v>-0.30000000000000004</v>
      </c>
      <c r="G186">
        <v>-0.95801611671979892</v>
      </c>
    </row>
    <row r="187" spans="1:7" x14ac:dyDescent="0.45">
      <c r="A187">
        <v>24</v>
      </c>
      <c r="B187">
        <v>2017</v>
      </c>
      <c r="C187" t="s">
        <v>81</v>
      </c>
      <c r="D187">
        <v>2017</v>
      </c>
      <c r="E187">
        <v>-4.6000000000000014</v>
      </c>
      <c r="F187">
        <v>9.9999999999999867E-2</v>
      </c>
      <c r="G187">
        <v>-1.7545570446190997</v>
      </c>
    </row>
    <row r="188" spans="1:7" x14ac:dyDescent="0.45">
      <c r="A188">
        <v>24</v>
      </c>
      <c r="B188">
        <v>2018</v>
      </c>
      <c r="C188" t="s">
        <v>81</v>
      </c>
      <c r="D188">
        <v>2018</v>
      </c>
      <c r="E188">
        <v>-1.9999999999999964</v>
      </c>
      <c r="F188">
        <v>0.20000000000000018</v>
      </c>
      <c r="G188">
        <v>1.0561364416243997</v>
      </c>
    </row>
    <row r="189" spans="1:7" x14ac:dyDescent="0.45">
      <c r="A189">
        <v>24</v>
      </c>
      <c r="B189">
        <v>2019</v>
      </c>
      <c r="C189" t="s">
        <v>81</v>
      </c>
      <c r="D189">
        <v>2019</v>
      </c>
      <c r="E189">
        <v>7.9000000000000021</v>
      </c>
      <c r="F189">
        <v>-0.30000000000000004</v>
      </c>
      <c r="G189">
        <v>-0.15658368929859989</v>
      </c>
    </row>
    <row r="190" spans="1:7" x14ac:dyDescent="0.45">
      <c r="A190">
        <v>24</v>
      </c>
      <c r="B190">
        <v>2020</v>
      </c>
      <c r="C190" t="s">
        <v>81</v>
      </c>
      <c r="D190">
        <v>2020</v>
      </c>
      <c r="E190">
        <v>1.7999999999999972</v>
      </c>
      <c r="F190">
        <v>0</v>
      </c>
      <c r="G190">
        <v>-0.36015318806810015</v>
      </c>
    </row>
    <row r="191" spans="1:7" x14ac:dyDescent="0.45">
      <c r="A191">
        <v>24</v>
      </c>
      <c r="B191">
        <v>2021</v>
      </c>
      <c r="C191" t="s">
        <v>81</v>
      </c>
      <c r="D191">
        <v>2021</v>
      </c>
      <c r="E191">
        <v>2</v>
      </c>
      <c r="F191">
        <v>0</v>
      </c>
      <c r="G191">
        <v>0.82100926308529942</v>
      </c>
    </row>
    <row r="192" spans="1:7" x14ac:dyDescent="0.45">
      <c r="A192">
        <v>24</v>
      </c>
      <c r="B192">
        <v>2022</v>
      </c>
      <c r="C192" t="s">
        <v>81</v>
      </c>
      <c r="D192">
        <v>2022</v>
      </c>
      <c r="E192">
        <v>-7.2000000000000028</v>
      </c>
      <c r="F192">
        <v>0.39999999999999991</v>
      </c>
      <c r="G192">
        <v>-1.0716658253725999</v>
      </c>
    </row>
    <row r="193" spans="1:7" x14ac:dyDescent="0.45">
      <c r="A193">
        <v>24</v>
      </c>
      <c r="B193">
        <v>2023</v>
      </c>
      <c r="C193" t="s">
        <v>81</v>
      </c>
      <c r="D193">
        <v>2023</v>
      </c>
      <c r="E193">
        <v>0.40000000000000568</v>
      </c>
      <c r="F193">
        <v>-0.19999999999999996</v>
      </c>
      <c r="G193">
        <v>-0.70304867987669972</v>
      </c>
    </row>
    <row r="194" spans="1:7" x14ac:dyDescent="0.45">
      <c r="A194">
        <v>25</v>
      </c>
      <c r="B194">
        <v>2016</v>
      </c>
      <c r="C194" t="s">
        <v>50</v>
      </c>
      <c r="D194">
        <v>2016</v>
      </c>
      <c r="E194">
        <v>1.1000000000000014</v>
      </c>
      <c r="F194">
        <v>-9.9999999999999978E-2</v>
      </c>
      <c r="G194">
        <v>1.8831971551965978</v>
      </c>
    </row>
    <row r="195" spans="1:7" x14ac:dyDescent="0.45">
      <c r="A195">
        <v>25</v>
      </c>
      <c r="B195">
        <v>2017</v>
      </c>
      <c r="C195" t="s">
        <v>50</v>
      </c>
      <c r="D195">
        <v>2017</v>
      </c>
      <c r="E195">
        <v>0.29999999999999893</v>
      </c>
      <c r="F195">
        <v>0.19999999999999996</v>
      </c>
      <c r="G195">
        <v>0.77636554866910146</v>
      </c>
    </row>
    <row r="196" spans="1:7" x14ac:dyDescent="0.45">
      <c r="A196">
        <v>25</v>
      </c>
      <c r="B196">
        <v>2018</v>
      </c>
      <c r="C196" t="s">
        <v>50</v>
      </c>
      <c r="D196">
        <v>2018</v>
      </c>
      <c r="E196">
        <v>0.80000000000000071</v>
      </c>
      <c r="F196">
        <v>0</v>
      </c>
      <c r="G196">
        <v>3.4962447762165993</v>
      </c>
    </row>
    <row r="197" spans="1:7" x14ac:dyDescent="0.45">
      <c r="A197">
        <v>25</v>
      </c>
      <c r="B197">
        <v>2019</v>
      </c>
      <c r="C197" t="s">
        <v>50</v>
      </c>
      <c r="D197">
        <v>2019</v>
      </c>
      <c r="E197">
        <v>1.1999999999999993</v>
      </c>
      <c r="F197">
        <v>0</v>
      </c>
      <c r="G197">
        <v>-0.83230139179079998</v>
      </c>
    </row>
    <row r="198" spans="1:7" x14ac:dyDescent="0.45">
      <c r="A198">
        <v>25</v>
      </c>
      <c r="B198">
        <v>2020</v>
      </c>
      <c r="C198" t="s">
        <v>50</v>
      </c>
      <c r="D198">
        <v>2020</v>
      </c>
      <c r="E198">
        <v>-2</v>
      </c>
      <c r="F198">
        <v>-9.9999999999999978E-2</v>
      </c>
      <c r="G198">
        <v>1.1828705367863037</v>
      </c>
    </row>
    <row r="199" spans="1:7" x14ac:dyDescent="0.45">
      <c r="A199">
        <v>25</v>
      </c>
      <c r="B199">
        <v>2021</v>
      </c>
      <c r="C199" t="s">
        <v>50</v>
      </c>
      <c r="D199">
        <v>2021</v>
      </c>
      <c r="E199">
        <v>2.7000000000000011</v>
      </c>
      <c r="F199">
        <v>9.9999999999999978E-2</v>
      </c>
      <c r="G199">
        <v>-0.29118193335230558</v>
      </c>
    </row>
    <row r="200" spans="1:7" x14ac:dyDescent="0.45">
      <c r="A200">
        <v>25</v>
      </c>
      <c r="B200">
        <v>2022</v>
      </c>
      <c r="C200" t="s">
        <v>50</v>
      </c>
      <c r="D200">
        <v>2022</v>
      </c>
      <c r="E200">
        <v>1.3999999999999986</v>
      </c>
      <c r="F200">
        <v>0</v>
      </c>
      <c r="G200">
        <v>-1.0591535222812958</v>
      </c>
    </row>
    <row r="201" spans="1:7" x14ac:dyDescent="0.45">
      <c r="A201">
        <v>25</v>
      </c>
      <c r="B201">
        <v>2023</v>
      </c>
      <c r="C201" t="s">
        <v>50</v>
      </c>
      <c r="D201">
        <v>2023</v>
      </c>
      <c r="E201">
        <v>-7.1999999999999993</v>
      </c>
      <c r="F201">
        <v>0</v>
      </c>
      <c r="G201">
        <v>-8.7574235269201495E-2</v>
      </c>
    </row>
    <row r="202" spans="1:7" x14ac:dyDescent="0.45">
      <c r="A202">
        <v>26</v>
      </c>
      <c r="B202">
        <v>2016</v>
      </c>
      <c r="C202" t="s">
        <v>107</v>
      </c>
      <c r="D202">
        <v>2016</v>
      </c>
      <c r="E202">
        <v>-0.80000000000000071</v>
      </c>
      <c r="F202">
        <v>0.10000000000000009</v>
      </c>
      <c r="G202">
        <v>-0.74550958237590237</v>
      </c>
    </row>
    <row r="203" spans="1:7" x14ac:dyDescent="0.45">
      <c r="A203">
        <v>26</v>
      </c>
      <c r="B203">
        <v>2017</v>
      </c>
      <c r="C203" t="s">
        <v>107</v>
      </c>
      <c r="D203">
        <v>2017</v>
      </c>
      <c r="E203">
        <v>0.5</v>
      </c>
      <c r="F203">
        <v>0</v>
      </c>
      <c r="G203">
        <v>0.1196266218112001</v>
      </c>
    </row>
    <row r="204" spans="1:7" x14ac:dyDescent="0.45">
      <c r="A204">
        <v>26</v>
      </c>
      <c r="B204">
        <v>2018</v>
      </c>
      <c r="C204" t="s">
        <v>107</v>
      </c>
      <c r="D204">
        <v>2018</v>
      </c>
      <c r="E204">
        <v>1.3000000000000007</v>
      </c>
      <c r="F204">
        <v>-0.10000000000000009</v>
      </c>
      <c r="G204">
        <v>0.76115338514810205</v>
      </c>
    </row>
    <row r="205" spans="1:7" x14ac:dyDescent="0.45">
      <c r="A205">
        <v>26</v>
      </c>
      <c r="B205">
        <v>2019</v>
      </c>
      <c r="C205" t="s">
        <v>107</v>
      </c>
      <c r="D205">
        <v>2019</v>
      </c>
      <c r="E205">
        <v>1.8999999999999986</v>
      </c>
      <c r="F205">
        <v>-0.30000000000000004</v>
      </c>
      <c r="G205">
        <v>1.0144264143788995</v>
      </c>
    </row>
    <row r="206" spans="1:7" x14ac:dyDescent="0.45">
      <c r="A206">
        <v>26</v>
      </c>
      <c r="B206">
        <v>2020</v>
      </c>
      <c r="C206" t="s">
        <v>107</v>
      </c>
      <c r="D206">
        <v>2020</v>
      </c>
      <c r="E206">
        <v>1.1000000000000014</v>
      </c>
      <c r="F206">
        <v>0</v>
      </c>
      <c r="G206">
        <v>-0.53326248793069908</v>
      </c>
    </row>
    <row r="207" spans="1:7" x14ac:dyDescent="0.45">
      <c r="A207">
        <v>26</v>
      </c>
      <c r="B207">
        <v>2021</v>
      </c>
      <c r="C207" t="s">
        <v>107</v>
      </c>
      <c r="D207">
        <v>2021</v>
      </c>
      <c r="E207">
        <v>-0.10000000000000142</v>
      </c>
      <c r="F207">
        <v>0</v>
      </c>
      <c r="G207">
        <v>-1.2331100700002651E-3</v>
      </c>
    </row>
    <row r="208" spans="1:7" x14ac:dyDescent="0.45">
      <c r="A208">
        <v>26</v>
      </c>
      <c r="B208">
        <v>2022</v>
      </c>
      <c r="C208" t="s">
        <v>107</v>
      </c>
      <c r="D208">
        <v>2022</v>
      </c>
      <c r="E208">
        <v>2</v>
      </c>
      <c r="F208">
        <v>9.9999999999999867E-2</v>
      </c>
      <c r="G208">
        <v>8.2307412820498982</v>
      </c>
    </row>
    <row r="209" spans="1:7" x14ac:dyDescent="0.45">
      <c r="A209">
        <v>26</v>
      </c>
      <c r="B209">
        <v>2023</v>
      </c>
      <c r="C209" t="s">
        <v>107</v>
      </c>
      <c r="D209">
        <v>2023</v>
      </c>
      <c r="E209">
        <v>3</v>
      </c>
      <c r="F209">
        <v>-0.39999999999999991</v>
      </c>
      <c r="G209">
        <v>7.0119736723601278E-2</v>
      </c>
    </row>
    <row r="210" spans="1:7" x14ac:dyDescent="0.45">
      <c r="A210">
        <v>27</v>
      </c>
      <c r="B210">
        <v>2016</v>
      </c>
      <c r="C210" t="s">
        <v>91</v>
      </c>
      <c r="D210">
        <v>2016</v>
      </c>
      <c r="E210">
        <v>-3</v>
      </c>
      <c r="F210">
        <v>0.29999999999999982</v>
      </c>
      <c r="G210">
        <v>-0.36621280786899746</v>
      </c>
    </row>
    <row r="211" spans="1:7" x14ac:dyDescent="0.45">
      <c r="A211">
        <v>27</v>
      </c>
      <c r="B211">
        <v>2017</v>
      </c>
      <c r="C211" t="s">
        <v>91</v>
      </c>
      <c r="D211">
        <v>2017</v>
      </c>
      <c r="E211">
        <v>-0.39999999999999858</v>
      </c>
      <c r="F211">
        <v>-0.29999999999999982</v>
      </c>
      <c r="G211">
        <v>2.0722238133223989</v>
      </c>
    </row>
    <row r="212" spans="1:7" x14ac:dyDescent="0.45">
      <c r="A212">
        <v>27</v>
      </c>
      <c r="B212">
        <v>2018</v>
      </c>
      <c r="C212" t="s">
        <v>91</v>
      </c>
      <c r="D212">
        <v>2018</v>
      </c>
      <c r="E212">
        <v>0.89999999999999858</v>
      </c>
      <c r="F212">
        <v>-0.20000000000000018</v>
      </c>
      <c r="G212">
        <v>2.0748946687476</v>
      </c>
    </row>
    <row r="213" spans="1:7" x14ac:dyDescent="0.45">
      <c r="A213">
        <v>27</v>
      </c>
      <c r="B213">
        <v>2019</v>
      </c>
      <c r="C213" t="s">
        <v>91</v>
      </c>
      <c r="D213">
        <v>2019</v>
      </c>
      <c r="E213">
        <v>-1.6000000000000014</v>
      </c>
      <c r="F213">
        <v>-9.9999999999999867E-2</v>
      </c>
      <c r="G213">
        <v>-0.84483371347570113</v>
      </c>
    </row>
    <row r="214" spans="1:7" x14ac:dyDescent="0.45">
      <c r="A214">
        <v>27</v>
      </c>
      <c r="B214">
        <v>2020</v>
      </c>
      <c r="C214" t="s">
        <v>91</v>
      </c>
      <c r="D214">
        <v>2020</v>
      </c>
      <c r="E214">
        <v>0.30000000000000071</v>
      </c>
      <c r="F214">
        <v>-0.10000000000000009</v>
      </c>
      <c r="G214">
        <v>-3.4346772133533996</v>
      </c>
    </row>
    <row r="215" spans="1:7" x14ac:dyDescent="0.45">
      <c r="A215">
        <v>27</v>
      </c>
      <c r="B215">
        <v>2021</v>
      </c>
      <c r="C215" t="s">
        <v>91</v>
      </c>
      <c r="D215">
        <v>2021</v>
      </c>
      <c r="E215">
        <v>-1.3000000000000007</v>
      </c>
      <c r="F215">
        <v>0.10000000000000009</v>
      </c>
      <c r="G215">
        <v>-6.0716053575333007</v>
      </c>
    </row>
    <row r="216" spans="1:7" x14ac:dyDescent="0.45">
      <c r="A216">
        <v>27</v>
      </c>
      <c r="B216">
        <v>2022</v>
      </c>
      <c r="C216" t="s">
        <v>91</v>
      </c>
      <c r="D216">
        <v>2022</v>
      </c>
      <c r="E216">
        <v>-0.29999999999999716</v>
      </c>
      <c r="F216">
        <v>0</v>
      </c>
      <c r="G216">
        <v>-1.3162902136936978</v>
      </c>
    </row>
    <row r="217" spans="1:7" x14ac:dyDescent="0.45">
      <c r="A217">
        <v>27</v>
      </c>
      <c r="B217">
        <v>2023</v>
      </c>
      <c r="C217" t="s">
        <v>91</v>
      </c>
      <c r="D217">
        <v>2023</v>
      </c>
      <c r="E217">
        <v>1</v>
      </c>
      <c r="F217">
        <v>-0.10000000000000009</v>
      </c>
      <c r="G217">
        <v>-1.9077581945213993</v>
      </c>
    </row>
    <row r="218" spans="1:7" x14ac:dyDescent="0.45">
      <c r="A218">
        <v>28</v>
      </c>
      <c r="B218">
        <v>2016</v>
      </c>
      <c r="C218" t="s">
        <v>97</v>
      </c>
      <c r="D218">
        <v>2016</v>
      </c>
      <c r="E218">
        <v>-0.80000000000000071</v>
      </c>
      <c r="F218">
        <v>-0.19999999999999996</v>
      </c>
      <c r="G218">
        <v>0</v>
      </c>
    </row>
    <row r="219" spans="1:7" x14ac:dyDescent="0.45">
      <c r="A219">
        <v>28</v>
      </c>
      <c r="B219">
        <v>2017</v>
      </c>
      <c r="C219" t="s">
        <v>97</v>
      </c>
      <c r="D219">
        <v>2017</v>
      </c>
      <c r="E219">
        <v>0</v>
      </c>
      <c r="F219">
        <v>-0.19999999999999996</v>
      </c>
      <c r="G219">
        <v>0</v>
      </c>
    </row>
    <row r="220" spans="1:7" x14ac:dyDescent="0.45">
      <c r="A220">
        <v>28</v>
      </c>
      <c r="B220">
        <v>2018</v>
      </c>
      <c r="C220" t="s">
        <v>97</v>
      </c>
      <c r="D220">
        <v>2018</v>
      </c>
      <c r="E220">
        <v>3.9000000000000021</v>
      </c>
      <c r="F220">
        <v>-9.9999999999999978E-2</v>
      </c>
      <c r="G220">
        <v>0</v>
      </c>
    </row>
    <row r="221" spans="1:7" x14ac:dyDescent="0.45">
      <c r="A221">
        <v>28</v>
      </c>
      <c r="B221">
        <v>2019</v>
      </c>
      <c r="C221" t="s">
        <v>97</v>
      </c>
      <c r="D221">
        <v>2019</v>
      </c>
      <c r="E221">
        <v>0.69999999999999929</v>
      </c>
      <c r="F221">
        <v>9.9999999999999978E-2</v>
      </c>
      <c r="G221">
        <v>0</v>
      </c>
    </row>
    <row r="222" spans="1:7" x14ac:dyDescent="0.45">
      <c r="A222">
        <v>28</v>
      </c>
      <c r="B222">
        <v>2020</v>
      </c>
      <c r="C222" t="s">
        <v>97</v>
      </c>
      <c r="D222">
        <v>2020</v>
      </c>
      <c r="E222">
        <v>3.3000000000000007</v>
      </c>
      <c r="F222">
        <v>-9.9999999999999978E-2</v>
      </c>
      <c r="G222">
        <v>0</v>
      </c>
    </row>
    <row r="223" spans="1:7" x14ac:dyDescent="0.45">
      <c r="A223">
        <v>28</v>
      </c>
      <c r="B223">
        <v>2021</v>
      </c>
      <c r="C223" t="s">
        <v>97</v>
      </c>
      <c r="D223">
        <v>2021</v>
      </c>
      <c r="E223">
        <v>9.9999999999997868E-2</v>
      </c>
      <c r="F223">
        <v>0.20000000000000007</v>
      </c>
      <c r="G223">
        <v>16.164657261263802</v>
      </c>
    </row>
    <row r="224" spans="1:7" x14ac:dyDescent="0.45">
      <c r="A224">
        <v>28</v>
      </c>
      <c r="B224">
        <v>2022</v>
      </c>
      <c r="C224" t="s">
        <v>97</v>
      </c>
      <c r="D224">
        <v>2022</v>
      </c>
      <c r="E224">
        <v>-0.19999999999999929</v>
      </c>
      <c r="F224">
        <v>9.9999999999999867E-2</v>
      </c>
      <c r="G224">
        <v>0.17207904393439932</v>
      </c>
    </row>
    <row r="225" spans="1:7" x14ac:dyDescent="0.45">
      <c r="A225">
        <v>28</v>
      </c>
      <c r="B225">
        <v>2023</v>
      </c>
      <c r="C225" t="s">
        <v>97</v>
      </c>
      <c r="D225">
        <v>2023</v>
      </c>
      <c r="E225">
        <v>5.1000000000000014</v>
      </c>
      <c r="F225">
        <v>-0.5</v>
      </c>
      <c r="G225">
        <v>0.61236144855350005</v>
      </c>
    </row>
    <row r="226" spans="1:7" x14ac:dyDescent="0.45">
      <c r="A226">
        <v>29</v>
      </c>
      <c r="B226">
        <v>2016</v>
      </c>
      <c r="C226" t="s">
        <v>126</v>
      </c>
      <c r="D226">
        <v>2016</v>
      </c>
      <c r="E226">
        <v>-0.90000000000000036</v>
      </c>
      <c r="F226">
        <v>-0.20000000000000018</v>
      </c>
      <c r="G226">
        <v>31.195879393218998</v>
      </c>
    </row>
    <row r="227" spans="1:7" x14ac:dyDescent="0.45">
      <c r="A227">
        <v>29</v>
      </c>
      <c r="B227">
        <v>2017</v>
      </c>
      <c r="C227" t="s">
        <v>126</v>
      </c>
      <c r="D227">
        <v>2017</v>
      </c>
      <c r="E227">
        <v>-9.9999999999999645E-2</v>
      </c>
      <c r="F227">
        <v>-0.19999999999999996</v>
      </c>
      <c r="G227">
        <v>0.32233438086760202</v>
      </c>
    </row>
    <row r="228" spans="1:7" x14ac:dyDescent="0.45">
      <c r="A228">
        <v>29</v>
      </c>
      <c r="B228">
        <v>2018</v>
      </c>
      <c r="C228" t="s">
        <v>126</v>
      </c>
      <c r="D228">
        <v>2018</v>
      </c>
      <c r="E228">
        <v>2.5</v>
      </c>
      <c r="F228">
        <v>0</v>
      </c>
      <c r="G228">
        <v>2.2576161282155986</v>
      </c>
    </row>
    <row r="229" spans="1:7" x14ac:dyDescent="0.45">
      <c r="A229">
        <v>29</v>
      </c>
      <c r="B229">
        <v>2019</v>
      </c>
      <c r="C229" t="s">
        <v>126</v>
      </c>
      <c r="D229">
        <v>2019</v>
      </c>
      <c r="E229">
        <v>-0.30000000000000071</v>
      </c>
      <c r="F229">
        <v>0</v>
      </c>
      <c r="G229">
        <v>0.8544544927922999</v>
      </c>
    </row>
    <row r="230" spans="1:7" x14ac:dyDescent="0.45">
      <c r="A230">
        <v>29</v>
      </c>
      <c r="B230">
        <v>2020</v>
      </c>
      <c r="C230" t="s">
        <v>126</v>
      </c>
      <c r="D230">
        <v>2020</v>
      </c>
      <c r="E230">
        <v>0.90000000000000036</v>
      </c>
      <c r="F230">
        <v>0</v>
      </c>
      <c r="G230">
        <v>5.0051396638928978</v>
      </c>
    </row>
    <row r="231" spans="1:7" x14ac:dyDescent="0.45">
      <c r="A231">
        <v>29</v>
      </c>
      <c r="B231">
        <v>2021</v>
      </c>
      <c r="C231" t="s">
        <v>126</v>
      </c>
      <c r="D231">
        <v>2021</v>
      </c>
      <c r="E231">
        <v>-0.30000000000000071</v>
      </c>
      <c r="F231">
        <v>0.19999999999999996</v>
      </c>
      <c r="G231">
        <v>5.9402001540661047</v>
      </c>
    </row>
    <row r="232" spans="1:7" x14ac:dyDescent="0.45">
      <c r="A232">
        <v>29</v>
      </c>
      <c r="B232">
        <v>2022</v>
      </c>
      <c r="C232" t="s">
        <v>126</v>
      </c>
      <c r="D232">
        <v>2022</v>
      </c>
      <c r="E232">
        <v>1.1000000000000014</v>
      </c>
      <c r="F232">
        <v>0.10000000000000009</v>
      </c>
      <c r="G232">
        <v>-1.0671988697825014</v>
      </c>
    </row>
    <row r="233" spans="1:7" x14ac:dyDescent="0.45">
      <c r="A233">
        <v>29</v>
      </c>
      <c r="B233">
        <v>2023</v>
      </c>
      <c r="C233" t="s">
        <v>126</v>
      </c>
      <c r="D233">
        <v>2023</v>
      </c>
      <c r="E233">
        <v>2.3000000000000007</v>
      </c>
      <c r="F233">
        <v>-0.19999999999999996</v>
      </c>
      <c r="G233">
        <v>2.6149074026022845E-3</v>
      </c>
    </row>
    <row r="234" spans="1:7" x14ac:dyDescent="0.45">
      <c r="A234">
        <v>30</v>
      </c>
      <c r="B234">
        <v>2016</v>
      </c>
      <c r="C234" t="s">
        <v>83</v>
      </c>
      <c r="D234">
        <v>2016</v>
      </c>
      <c r="E234">
        <v>1.7999999999999972</v>
      </c>
      <c r="F234">
        <v>-9.9999999999999978E-2</v>
      </c>
      <c r="G234">
        <v>0.52398601642049947</v>
      </c>
    </row>
    <row r="235" spans="1:7" x14ac:dyDescent="0.45">
      <c r="A235">
        <v>30</v>
      </c>
      <c r="B235">
        <v>2017</v>
      </c>
      <c r="C235" t="s">
        <v>83</v>
      </c>
      <c r="D235">
        <v>2017</v>
      </c>
      <c r="E235">
        <v>-0.89999999999999858</v>
      </c>
      <c r="F235">
        <v>0</v>
      </c>
      <c r="G235">
        <v>-0.97774900802959941</v>
      </c>
    </row>
    <row r="236" spans="1:7" x14ac:dyDescent="0.45">
      <c r="A236">
        <v>30</v>
      </c>
      <c r="B236">
        <v>2018</v>
      </c>
      <c r="C236" t="s">
        <v>83</v>
      </c>
      <c r="D236">
        <v>2018</v>
      </c>
      <c r="E236">
        <v>0.39999999999999858</v>
      </c>
      <c r="F236">
        <v>9.9999999999999978E-2</v>
      </c>
      <c r="G236">
        <v>0.27012635084370018</v>
      </c>
    </row>
    <row r="237" spans="1:7" x14ac:dyDescent="0.45">
      <c r="A237">
        <v>30</v>
      </c>
      <c r="B237">
        <v>2019</v>
      </c>
      <c r="C237" t="s">
        <v>83</v>
      </c>
      <c r="D237">
        <v>2019</v>
      </c>
      <c r="E237">
        <v>1.9000000000000057</v>
      </c>
      <c r="F237">
        <v>-9.9999999999999978E-2</v>
      </c>
      <c r="G237">
        <v>4.3744678671568984</v>
      </c>
    </row>
    <row r="238" spans="1:7" x14ac:dyDescent="0.45">
      <c r="A238">
        <v>30</v>
      </c>
      <c r="B238">
        <v>2020</v>
      </c>
      <c r="C238" t="s">
        <v>83</v>
      </c>
      <c r="D238">
        <v>2020</v>
      </c>
      <c r="E238">
        <v>-1.2000000000000028</v>
      </c>
      <c r="F238">
        <v>0</v>
      </c>
      <c r="G238">
        <v>-0.83537863729039863</v>
      </c>
    </row>
    <row r="239" spans="1:7" x14ac:dyDescent="0.45">
      <c r="A239">
        <v>30</v>
      </c>
      <c r="B239">
        <v>2021</v>
      </c>
      <c r="C239" t="s">
        <v>83</v>
      </c>
      <c r="D239">
        <v>2021</v>
      </c>
      <c r="E239">
        <v>-0.60000000000000142</v>
      </c>
      <c r="F239">
        <v>0</v>
      </c>
      <c r="G239">
        <v>0.92713610225899856</v>
      </c>
    </row>
    <row r="240" spans="1:7" x14ac:dyDescent="0.45">
      <c r="A240">
        <v>30</v>
      </c>
      <c r="B240">
        <v>2022</v>
      </c>
      <c r="C240" t="s">
        <v>83</v>
      </c>
      <c r="D240">
        <v>2022</v>
      </c>
      <c r="E240">
        <v>-0.60000000000000142</v>
      </c>
      <c r="F240">
        <v>9.9999999999999978E-2</v>
      </c>
      <c r="G240">
        <v>-0.42973893155959964</v>
      </c>
    </row>
    <row r="241" spans="1:7" x14ac:dyDescent="0.45">
      <c r="A241">
        <v>30</v>
      </c>
      <c r="B241">
        <v>2023</v>
      </c>
      <c r="C241" t="s">
        <v>83</v>
      </c>
      <c r="D241">
        <v>2023</v>
      </c>
      <c r="E241">
        <v>-0.69999999999999574</v>
      </c>
      <c r="F241">
        <v>0.20000000000000007</v>
      </c>
      <c r="G241">
        <v>1.4875741858829006</v>
      </c>
    </row>
    <row r="242" spans="1:7" x14ac:dyDescent="0.45">
      <c r="A242">
        <v>31</v>
      </c>
      <c r="B242">
        <v>2016</v>
      </c>
      <c r="C242" t="s">
        <v>27</v>
      </c>
      <c r="D242">
        <v>2016</v>
      </c>
      <c r="E242">
        <v>2.8000000000000007</v>
      </c>
      <c r="F242">
        <v>0</v>
      </c>
      <c r="G242">
        <v>2.0097658587552392</v>
      </c>
    </row>
    <row r="243" spans="1:7" x14ac:dyDescent="0.45">
      <c r="A243">
        <v>31</v>
      </c>
      <c r="B243">
        <v>2017</v>
      </c>
      <c r="C243" t="s">
        <v>27</v>
      </c>
      <c r="D243">
        <v>2017</v>
      </c>
      <c r="E243">
        <v>-0.70000000000000284</v>
      </c>
      <c r="F243">
        <v>0</v>
      </c>
      <c r="G243">
        <v>-0.59564215504270024</v>
      </c>
    </row>
    <row r="244" spans="1:7" x14ac:dyDescent="0.45">
      <c r="A244">
        <v>31</v>
      </c>
      <c r="B244">
        <v>2018</v>
      </c>
      <c r="C244" t="s">
        <v>27</v>
      </c>
      <c r="D244">
        <v>2018</v>
      </c>
      <c r="E244">
        <v>0.5</v>
      </c>
      <c r="F244">
        <v>0.29999999999999993</v>
      </c>
      <c r="G244">
        <v>-3.5930759551298763E-2</v>
      </c>
    </row>
    <row r="245" spans="1:7" x14ac:dyDescent="0.45">
      <c r="A245">
        <v>31</v>
      </c>
      <c r="B245">
        <v>2019</v>
      </c>
      <c r="C245" t="s">
        <v>27</v>
      </c>
      <c r="D245">
        <v>2019</v>
      </c>
      <c r="E245">
        <v>-2.1999999999999993</v>
      </c>
      <c r="F245">
        <v>0</v>
      </c>
      <c r="G245">
        <v>0.35993794366849841</v>
      </c>
    </row>
    <row r="246" spans="1:7" x14ac:dyDescent="0.45">
      <c r="A246">
        <v>31</v>
      </c>
      <c r="B246">
        <v>2020</v>
      </c>
      <c r="C246" t="s">
        <v>27</v>
      </c>
      <c r="D246">
        <v>2020</v>
      </c>
      <c r="E246">
        <v>1.1999999999999993</v>
      </c>
      <c r="F246">
        <v>-0.19999999999999996</v>
      </c>
      <c r="G246">
        <v>-0.27720032817469864</v>
      </c>
    </row>
    <row r="247" spans="1:7" x14ac:dyDescent="0.45">
      <c r="A247">
        <v>31</v>
      </c>
      <c r="B247">
        <v>2021</v>
      </c>
      <c r="C247" t="s">
        <v>27</v>
      </c>
      <c r="D247">
        <v>2021</v>
      </c>
      <c r="E247">
        <v>3.7000000000000028</v>
      </c>
      <c r="F247">
        <v>-9.9999999999999978E-2</v>
      </c>
      <c r="G247">
        <v>8.551453131099862E-2</v>
      </c>
    </row>
    <row r="248" spans="1:7" x14ac:dyDescent="0.45">
      <c r="A248">
        <v>31</v>
      </c>
      <c r="B248">
        <v>2022</v>
      </c>
      <c r="C248" t="s">
        <v>27</v>
      </c>
      <c r="D248">
        <v>2022</v>
      </c>
      <c r="E248">
        <v>-0.5</v>
      </c>
      <c r="F248">
        <v>0</v>
      </c>
      <c r="G248">
        <v>1.4446266245907005</v>
      </c>
    </row>
    <row r="249" spans="1:7" x14ac:dyDescent="0.45">
      <c r="A249">
        <v>31</v>
      </c>
      <c r="B249">
        <v>2023</v>
      </c>
      <c r="C249" t="s">
        <v>27</v>
      </c>
      <c r="D249">
        <v>2023</v>
      </c>
      <c r="E249">
        <v>9.9999999999997868E-2</v>
      </c>
      <c r="F249">
        <v>9.9999999999999978E-2</v>
      </c>
      <c r="G249">
        <v>0.52163055790800072</v>
      </c>
    </row>
    <row r="250" spans="1:7" x14ac:dyDescent="0.45">
      <c r="A250">
        <v>32</v>
      </c>
      <c r="B250">
        <v>2016</v>
      </c>
      <c r="C250" t="s">
        <v>94</v>
      </c>
      <c r="D250">
        <v>2016</v>
      </c>
      <c r="E250">
        <v>-0.80000000000000071</v>
      </c>
      <c r="F250">
        <v>-9.9999999999999867E-2</v>
      </c>
      <c r="G250">
        <v>-3.4297589248472988</v>
      </c>
    </row>
    <row r="251" spans="1:7" x14ac:dyDescent="0.45">
      <c r="A251">
        <v>32</v>
      </c>
      <c r="B251">
        <v>2017</v>
      </c>
      <c r="C251" t="s">
        <v>94</v>
      </c>
      <c r="D251">
        <v>2017</v>
      </c>
      <c r="E251">
        <v>-5.5999999999999979</v>
      </c>
      <c r="F251">
        <v>0.39999999999999991</v>
      </c>
      <c r="G251">
        <v>3.0628078392066982</v>
      </c>
    </row>
    <row r="252" spans="1:7" x14ac:dyDescent="0.45">
      <c r="A252">
        <v>32</v>
      </c>
      <c r="B252">
        <v>2018</v>
      </c>
      <c r="C252" t="s">
        <v>94</v>
      </c>
      <c r="D252">
        <v>2018</v>
      </c>
      <c r="E252">
        <v>-0.40000000000000213</v>
      </c>
      <c r="F252">
        <v>-0.19999999999999996</v>
      </c>
      <c r="G252">
        <v>-12.538301664143596</v>
      </c>
    </row>
    <row r="253" spans="1:7" x14ac:dyDescent="0.45">
      <c r="A253">
        <v>32</v>
      </c>
      <c r="B253">
        <v>2019</v>
      </c>
      <c r="C253" t="s">
        <v>94</v>
      </c>
      <c r="D253">
        <v>2019</v>
      </c>
      <c r="E253">
        <v>1.9000000000000021</v>
      </c>
      <c r="F253">
        <v>0</v>
      </c>
      <c r="G253">
        <v>-2.4114651132569023</v>
      </c>
    </row>
    <row r="254" spans="1:7" x14ac:dyDescent="0.45">
      <c r="A254">
        <v>32</v>
      </c>
      <c r="B254">
        <v>2020</v>
      </c>
      <c r="C254" t="s">
        <v>94</v>
      </c>
      <c r="D254">
        <v>2020</v>
      </c>
      <c r="E254">
        <v>-3.0000000000000018</v>
      </c>
      <c r="F254">
        <v>9.9999999999999867E-2</v>
      </c>
      <c r="G254">
        <v>-4.0818292231668991</v>
      </c>
    </row>
    <row r="255" spans="1:7" x14ac:dyDescent="0.45">
      <c r="A255">
        <v>32</v>
      </c>
      <c r="B255">
        <v>2021</v>
      </c>
      <c r="C255" t="s">
        <v>94</v>
      </c>
      <c r="D255">
        <v>2021</v>
      </c>
      <c r="E255">
        <v>1.2999999999999989</v>
      </c>
      <c r="F255">
        <v>0</v>
      </c>
      <c r="G255">
        <v>-5.0592139466224992</v>
      </c>
    </row>
    <row r="256" spans="1:7" x14ac:dyDescent="0.45">
      <c r="A256">
        <v>32</v>
      </c>
      <c r="B256">
        <v>2022</v>
      </c>
      <c r="C256" t="s">
        <v>94</v>
      </c>
      <c r="D256">
        <v>2022</v>
      </c>
      <c r="E256">
        <v>-0.69999999999999929</v>
      </c>
      <c r="F256">
        <v>0.30000000000000027</v>
      </c>
      <c r="G256">
        <v>-3.4672849557648995</v>
      </c>
    </row>
    <row r="257" spans="1:7" x14ac:dyDescent="0.45">
      <c r="A257">
        <v>32</v>
      </c>
      <c r="B257">
        <v>2023</v>
      </c>
      <c r="C257" t="s">
        <v>94</v>
      </c>
      <c r="D257">
        <v>2023</v>
      </c>
      <c r="E257">
        <v>-1</v>
      </c>
      <c r="F257">
        <v>-0.20000000000000018</v>
      </c>
      <c r="G257">
        <v>0.97086318512679881</v>
      </c>
    </row>
    <row r="258" spans="1:7" x14ac:dyDescent="0.45">
      <c r="A258">
        <v>33</v>
      </c>
      <c r="B258">
        <v>2016</v>
      </c>
      <c r="C258" t="s">
        <v>78</v>
      </c>
      <c r="D258">
        <v>2016</v>
      </c>
      <c r="E258">
        <v>9.9999999999997868E-2</v>
      </c>
      <c r="F258">
        <v>-0.10000000000000009</v>
      </c>
      <c r="G258">
        <v>0.63244236257479969</v>
      </c>
    </row>
    <row r="259" spans="1:7" x14ac:dyDescent="0.45">
      <c r="A259">
        <v>33</v>
      </c>
      <c r="B259">
        <v>2017</v>
      </c>
      <c r="C259" t="s">
        <v>78</v>
      </c>
      <c r="D259">
        <v>2017</v>
      </c>
      <c r="E259">
        <v>-1.3999999999999986</v>
      </c>
      <c r="F259">
        <v>-0.10000000000000009</v>
      </c>
      <c r="G259">
        <v>0.17961418488010139</v>
      </c>
    </row>
    <row r="260" spans="1:7" x14ac:dyDescent="0.45">
      <c r="A260">
        <v>33</v>
      </c>
      <c r="B260">
        <v>2018</v>
      </c>
      <c r="C260" t="s">
        <v>78</v>
      </c>
      <c r="D260">
        <v>2018</v>
      </c>
      <c r="E260">
        <v>9</v>
      </c>
      <c r="F260">
        <v>-0.29999999999999982</v>
      </c>
      <c r="G260">
        <v>-3.9618164813695955E-2</v>
      </c>
    </row>
    <row r="261" spans="1:7" x14ac:dyDescent="0.45">
      <c r="A261">
        <v>33</v>
      </c>
      <c r="B261">
        <v>2019</v>
      </c>
      <c r="C261" t="s">
        <v>78</v>
      </c>
      <c r="D261">
        <v>2019</v>
      </c>
      <c r="E261">
        <v>-0.5</v>
      </c>
      <c r="F261">
        <v>-0.10000000000000009</v>
      </c>
      <c r="G261">
        <v>2.6514041321724946</v>
      </c>
    </row>
    <row r="262" spans="1:7" x14ac:dyDescent="0.45">
      <c r="A262">
        <v>33</v>
      </c>
      <c r="B262">
        <v>2020</v>
      </c>
      <c r="C262" t="s">
        <v>78</v>
      </c>
      <c r="D262">
        <v>2020</v>
      </c>
      <c r="E262">
        <v>-6.3000000000000007</v>
      </c>
      <c r="F262">
        <v>0.10000000000000009</v>
      </c>
      <c r="G262">
        <v>1.3737630697606988</v>
      </c>
    </row>
    <row r="263" spans="1:7" x14ac:dyDescent="0.45">
      <c r="A263">
        <v>33</v>
      </c>
      <c r="B263">
        <v>2021</v>
      </c>
      <c r="C263" t="s">
        <v>78</v>
      </c>
      <c r="D263">
        <v>2021</v>
      </c>
      <c r="E263">
        <v>5.1999999999999993</v>
      </c>
      <c r="F263">
        <v>-0.10000000000000009</v>
      </c>
      <c r="G263">
        <v>0.5137630469841028</v>
      </c>
    </row>
    <row r="264" spans="1:7" x14ac:dyDescent="0.45">
      <c r="A264">
        <v>33</v>
      </c>
      <c r="B264">
        <v>2022</v>
      </c>
      <c r="C264" t="s">
        <v>78</v>
      </c>
      <c r="D264">
        <v>2022</v>
      </c>
      <c r="E264">
        <v>0.80000000000000426</v>
      </c>
      <c r="F264">
        <v>0.10000000000000009</v>
      </c>
      <c r="G264">
        <v>0.43382912173900223</v>
      </c>
    </row>
    <row r="265" spans="1:7" x14ac:dyDescent="0.45">
      <c r="A265">
        <v>33</v>
      </c>
      <c r="B265">
        <v>2023</v>
      </c>
      <c r="C265" t="s">
        <v>78</v>
      </c>
      <c r="D265">
        <v>2023</v>
      </c>
      <c r="E265">
        <v>-2.1000000000000014</v>
      </c>
      <c r="F265">
        <v>-0.10000000000000009</v>
      </c>
      <c r="G265">
        <v>-0.63142897276290455</v>
      </c>
    </row>
    <row r="266" spans="1:7" x14ac:dyDescent="0.45">
      <c r="A266">
        <v>34</v>
      </c>
      <c r="B266">
        <v>2016</v>
      </c>
      <c r="C266" t="s">
        <v>72</v>
      </c>
      <c r="D266">
        <v>2016</v>
      </c>
      <c r="E266">
        <v>-0.60000000000000142</v>
      </c>
      <c r="F266">
        <v>0.19999999999999996</v>
      </c>
      <c r="G266">
        <v>-4.1404587527800629E-2</v>
      </c>
    </row>
    <row r="267" spans="1:7" x14ac:dyDescent="0.45">
      <c r="A267">
        <v>34</v>
      </c>
      <c r="B267">
        <v>2017</v>
      </c>
      <c r="C267" t="s">
        <v>72</v>
      </c>
      <c r="D267">
        <v>2017</v>
      </c>
      <c r="E267">
        <v>4.6000000000000014</v>
      </c>
      <c r="F267">
        <v>-0.19999999999999996</v>
      </c>
      <c r="G267">
        <v>1.3909138338811005</v>
      </c>
    </row>
    <row r="268" spans="1:7" x14ac:dyDescent="0.45">
      <c r="A268">
        <v>34</v>
      </c>
      <c r="B268">
        <v>2018</v>
      </c>
      <c r="C268" t="s">
        <v>72</v>
      </c>
      <c r="D268">
        <v>2018</v>
      </c>
      <c r="E268">
        <v>-8.9000000000000021</v>
      </c>
      <c r="F268">
        <v>0.40000000000000013</v>
      </c>
      <c r="G268">
        <v>-2.0965351329368005</v>
      </c>
    </row>
    <row r="269" spans="1:7" x14ac:dyDescent="0.45">
      <c r="A269">
        <v>34</v>
      </c>
      <c r="B269">
        <v>2019</v>
      </c>
      <c r="C269" t="s">
        <v>72</v>
      </c>
      <c r="D269">
        <v>2019</v>
      </c>
      <c r="E269">
        <v>-1.1000000000000014</v>
      </c>
      <c r="F269">
        <v>0</v>
      </c>
      <c r="G269">
        <v>-0.70003045123199925</v>
      </c>
    </row>
    <row r="270" spans="1:7" x14ac:dyDescent="0.45">
      <c r="A270">
        <v>34</v>
      </c>
      <c r="B270">
        <v>2020</v>
      </c>
      <c r="C270" t="s">
        <v>72</v>
      </c>
      <c r="D270">
        <v>2020</v>
      </c>
      <c r="E270">
        <v>-1.3000000000000007</v>
      </c>
      <c r="F270">
        <v>9.9999999999999867E-2</v>
      </c>
      <c r="G270">
        <v>-0.98411030496549756</v>
      </c>
    </row>
    <row r="271" spans="1:7" x14ac:dyDescent="0.45">
      <c r="A271">
        <v>34</v>
      </c>
      <c r="B271">
        <v>2021</v>
      </c>
      <c r="C271" t="s">
        <v>72</v>
      </c>
      <c r="D271">
        <v>2021</v>
      </c>
      <c r="E271">
        <v>0.40000000000000213</v>
      </c>
      <c r="F271">
        <v>0</v>
      </c>
      <c r="G271">
        <v>-0.17863742236650282</v>
      </c>
    </row>
    <row r="272" spans="1:7" x14ac:dyDescent="0.45">
      <c r="A272">
        <v>34</v>
      </c>
      <c r="B272">
        <v>2022</v>
      </c>
      <c r="C272" t="s">
        <v>72</v>
      </c>
      <c r="D272">
        <v>2022</v>
      </c>
      <c r="E272">
        <v>-1.8000000000000007</v>
      </c>
      <c r="F272">
        <v>0.19999999999999996</v>
      </c>
      <c r="G272">
        <v>4.8390612184311017</v>
      </c>
    </row>
    <row r="273" spans="1:7" x14ac:dyDescent="0.45">
      <c r="A273">
        <v>34</v>
      </c>
      <c r="B273">
        <v>2023</v>
      </c>
      <c r="C273" t="s">
        <v>72</v>
      </c>
      <c r="D273">
        <v>2023</v>
      </c>
      <c r="E273">
        <v>1</v>
      </c>
      <c r="F273">
        <v>-0.19999999999999996</v>
      </c>
      <c r="G273">
        <v>1.2358828188627982</v>
      </c>
    </row>
    <row r="274" spans="1:7" x14ac:dyDescent="0.45">
      <c r="A274">
        <v>35</v>
      </c>
      <c r="B274">
        <v>2016</v>
      </c>
      <c r="C274" t="s">
        <v>100</v>
      </c>
      <c r="D274">
        <v>2016</v>
      </c>
      <c r="E274">
        <v>1.7000000000000011</v>
      </c>
      <c r="F274">
        <v>-0.19999999999999996</v>
      </c>
      <c r="G274">
        <v>-0.2965565710512994</v>
      </c>
    </row>
    <row r="275" spans="1:7" x14ac:dyDescent="0.45">
      <c r="A275">
        <v>35</v>
      </c>
      <c r="B275">
        <v>2017</v>
      </c>
      <c r="C275" t="s">
        <v>100</v>
      </c>
      <c r="D275">
        <v>2017</v>
      </c>
      <c r="E275">
        <v>-0.70000000000000107</v>
      </c>
      <c r="F275">
        <v>0.30000000000000004</v>
      </c>
      <c r="G275">
        <v>0.64689792217209963</v>
      </c>
    </row>
    <row r="276" spans="1:7" x14ac:dyDescent="0.45">
      <c r="A276">
        <v>35</v>
      </c>
      <c r="B276">
        <v>2018</v>
      </c>
      <c r="C276" t="s">
        <v>100</v>
      </c>
      <c r="D276">
        <v>2018</v>
      </c>
      <c r="E276">
        <v>-1.5999999999999996</v>
      </c>
      <c r="F276">
        <v>9.9999999999999867E-2</v>
      </c>
      <c r="G276">
        <v>0.15916489327250005</v>
      </c>
    </row>
    <row r="277" spans="1:7" x14ac:dyDescent="0.45">
      <c r="A277">
        <v>35</v>
      </c>
      <c r="B277">
        <v>2019</v>
      </c>
      <c r="C277" t="s">
        <v>100</v>
      </c>
      <c r="D277">
        <v>2019</v>
      </c>
      <c r="E277">
        <v>1</v>
      </c>
      <c r="F277">
        <v>-9.9999999999999867E-2</v>
      </c>
      <c r="G277">
        <v>0.36865458688209962</v>
      </c>
    </row>
    <row r="278" spans="1:7" x14ac:dyDescent="0.45">
      <c r="A278">
        <v>35</v>
      </c>
      <c r="B278">
        <v>2020</v>
      </c>
      <c r="C278" t="s">
        <v>100</v>
      </c>
      <c r="D278">
        <v>2020</v>
      </c>
      <c r="E278">
        <v>0.79999999999999893</v>
      </c>
      <c r="F278">
        <v>-0.10000000000000009</v>
      </c>
      <c r="G278">
        <v>-1.6358179586299926E-2</v>
      </c>
    </row>
    <row r="279" spans="1:7" x14ac:dyDescent="0.45">
      <c r="A279">
        <v>35</v>
      </c>
      <c r="B279">
        <v>2021</v>
      </c>
      <c r="C279" t="s">
        <v>100</v>
      </c>
      <c r="D279">
        <v>2021</v>
      </c>
      <c r="E279">
        <v>3.2000000000000011</v>
      </c>
      <c r="F279">
        <v>0</v>
      </c>
      <c r="G279">
        <v>1.4668927486585996</v>
      </c>
    </row>
    <row r="280" spans="1:7" x14ac:dyDescent="0.45">
      <c r="A280">
        <v>35</v>
      </c>
      <c r="B280">
        <v>2022</v>
      </c>
      <c r="C280" t="s">
        <v>100</v>
      </c>
      <c r="D280">
        <v>2022</v>
      </c>
      <c r="E280">
        <v>-2.3000000000000007</v>
      </c>
      <c r="F280">
        <v>0.10000000000000009</v>
      </c>
      <c r="G280">
        <v>-0.1310700214039997</v>
      </c>
    </row>
    <row r="281" spans="1:7" x14ac:dyDescent="0.45">
      <c r="A281">
        <v>35</v>
      </c>
      <c r="B281">
        <v>2023</v>
      </c>
      <c r="C281" t="s">
        <v>100</v>
      </c>
      <c r="D281">
        <v>2023</v>
      </c>
      <c r="E281">
        <v>0.69999999999999929</v>
      </c>
      <c r="F281">
        <v>9.9999999999999867E-2</v>
      </c>
      <c r="G281">
        <v>0.38235191081290054</v>
      </c>
    </row>
    <row r="282" spans="1:7" x14ac:dyDescent="0.45">
      <c r="A282">
        <v>36</v>
      </c>
      <c r="B282">
        <v>2016</v>
      </c>
      <c r="C282" t="s">
        <v>62</v>
      </c>
      <c r="D282">
        <v>2016</v>
      </c>
      <c r="E282">
        <v>-0.10000000000000142</v>
      </c>
      <c r="F282">
        <v>-9.9999999999999978E-2</v>
      </c>
      <c r="G282">
        <v>-0.6163626779012592</v>
      </c>
    </row>
    <row r="283" spans="1:7" x14ac:dyDescent="0.45">
      <c r="A283">
        <v>36</v>
      </c>
      <c r="B283">
        <v>2017</v>
      </c>
      <c r="C283" t="s">
        <v>62</v>
      </c>
      <c r="D283">
        <v>2017</v>
      </c>
      <c r="E283">
        <v>-3.5999999999999979</v>
      </c>
      <c r="F283">
        <v>0</v>
      </c>
      <c r="G283">
        <v>1.834769508988499</v>
      </c>
    </row>
    <row r="284" spans="1:7" x14ac:dyDescent="0.45">
      <c r="A284">
        <v>36</v>
      </c>
      <c r="B284">
        <v>2018</v>
      </c>
      <c r="C284" t="s">
        <v>62</v>
      </c>
      <c r="D284">
        <v>2018</v>
      </c>
      <c r="E284">
        <v>-0.10000000000000142</v>
      </c>
      <c r="F284">
        <v>-9.9999999999999978E-2</v>
      </c>
      <c r="G284">
        <v>0.9778514310976405</v>
      </c>
    </row>
    <row r="285" spans="1:7" x14ac:dyDescent="0.45">
      <c r="A285">
        <v>36</v>
      </c>
      <c r="B285">
        <v>2019</v>
      </c>
      <c r="C285" t="s">
        <v>62</v>
      </c>
      <c r="D285">
        <v>2019</v>
      </c>
      <c r="E285">
        <v>-2.1999999999999993</v>
      </c>
      <c r="F285">
        <v>9.9999999999999978E-2</v>
      </c>
      <c r="G285">
        <v>2.3027284483267998</v>
      </c>
    </row>
    <row r="286" spans="1:7" x14ac:dyDescent="0.45">
      <c r="A286">
        <v>36</v>
      </c>
      <c r="B286">
        <v>2020</v>
      </c>
      <c r="C286" t="s">
        <v>62</v>
      </c>
      <c r="D286">
        <v>2020</v>
      </c>
      <c r="E286">
        <v>1.5999999999999996</v>
      </c>
      <c r="F286">
        <v>9.9999999999999978E-2</v>
      </c>
      <c r="G286">
        <v>2.8088803639729996</v>
      </c>
    </row>
    <row r="287" spans="1:7" x14ac:dyDescent="0.45">
      <c r="A287">
        <v>36</v>
      </c>
      <c r="B287">
        <v>2021</v>
      </c>
      <c r="C287" t="s">
        <v>62</v>
      </c>
      <c r="D287">
        <v>2021</v>
      </c>
      <c r="E287">
        <v>-0.80000000000000071</v>
      </c>
      <c r="F287">
        <v>9.9999999999999978E-2</v>
      </c>
      <c r="G287">
        <v>1.1407926057687998</v>
      </c>
    </row>
    <row r="288" spans="1:7" x14ac:dyDescent="0.45">
      <c r="A288">
        <v>36</v>
      </c>
      <c r="B288">
        <v>2022</v>
      </c>
      <c r="C288" t="s">
        <v>62</v>
      </c>
      <c r="D288">
        <v>2022</v>
      </c>
      <c r="E288">
        <v>-0.69999999999999929</v>
      </c>
      <c r="F288">
        <v>-9.9999999999999978E-2</v>
      </c>
      <c r="G288">
        <v>2.7723965097711023</v>
      </c>
    </row>
    <row r="289" spans="1:7" x14ac:dyDescent="0.45">
      <c r="A289">
        <v>36</v>
      </c>
      <c r="B289">
        <v>2023</v>
      </c>
      <c r="C289" t="s">
        <v>62</v>
      </c>
      <c r="D289">
        <v>2023</v>
      </c>
      <c r="E289">
        <v>-2.5</v>
      </c>
      <c r="F289">
        <v>9.9999999999999978E-2</v>
      </c>
      <c r="G289">
        <v>-1.6187575473814029</v>
      </c>
    </row>
    <row r="290" spans="1:7" x14ac:dyDescent="0.45">
      <c r="A290">
        <v>37</v>
      </c>
      <c r="B290">
        <v>2016</v>
      </c>
      <c r="C290" t="s">
        <v>76</v>
      </c>
      <c r="D290">
        <v>2016</v>
      </c>
      <c r="E290">
        <v>1.6000000000000014</v>
      </c>
      <c r="F290">
        <v>-0.10000000000000009</v>
      </c>
      <c r="G290">
        <v>-3.3196922024269</v>
      </c>
    </row>
    <row r="291" spans="1:7" x14ac:dyDescent="0.45">
      <c r="A291">
        <v>37</v>
      </c>
      <c r="B291">
        <v>2017</v>
      </c>
      <c r="C291" t="s">
        <v>76</v>
      </c>
      <c r="D291">
        <v>2017</v>
      </c>
      <c r="E291">
        <v>-0.80000000000000071</v>
      </c>
      <c r="F291">
        <v>0.10000000000000009</v>
      </c>
      <c r="G291">
        <v>2.851463748710259E-2</v>
      </c>
    </row>
    <row r="292" spans="1:7" x14ac:dyDescent="0.45">
      <c r="A292">
        <v>37</v>
      </c>
      <c r="B292">
        <v>2018</v>
      </c>
      <c r="C292" t="s">
        <v>76</v>
      </c>
      <c r="D292">
        <v>2018</v>
      </c>
      <c r="E292">
        <v>-1.6000000000000014</v>
      </c>
      <c r="F292">
        <v>0</v>
      </c>
      <c r="G292">
        <v>2.2143035116056993</v>
      </c>
    </row>
    <row r="293" spans="1:7" x14ac:dyDescent="0.45">
      <c r="A293">
        <v>37</v>
      </c>
      <c r="B293">
        <v>2019</v>
      </c>
      <c r="C293" t="s">
        <v>76</v>
      </c>
      <c r="D293">
        <v>2019</v>
      </c>
      <c r="E293">
        <v>2</v>
      </c>
      <c r="F293">
        <v>0.19999999999999996</v>
      </c>
      <c r="G293">
        <v>0.6196634076572991</v>
      </c>
    </row>
    <row r="294" spans="1:7" x14ac:dyDescent="0.45">
      <c r="A294">
        <v>37</v>
      </c>
      <c r="B294">
        <v>2020</v>
      </c>
      <c r="C294" t="s">
        <v>76</v>
      </c>
      <c r="D294">
        <v>2020</v>
      </c>
      <c r="E294">
        <v>0.30000000000000071</v>
      </c>
      <c r="F294">
        <v>0.10000000000000009</v>
      </c>
      <c r="G294">
        <v>0.26297224170799893</v>
      </c>
    </row>
    <row r="295" spans="1:7" x14ac:dyDescent="0.45">
      <c r="A295">
        <v>37</v>
      </c>
      <c r="B295">
        <v>2021</v>
      </c>
      <c r="C295" t="s">
        <v>76</v>
      </c>
      <c r="D295">
        <v>2021</v>
      </c>
      <c r="E295">
        <v>-1.1999999999999993</v>
      </c>
      <c r="F295">
        <v>0</v>
      </c>
      <c r="G295">
        <v>-0.4020464467216982</v>
      </c>
    </row>
    <row r="296" spans="1:7" x14ac:dyDescent="0.45">
      <c r="A296">
        <v>37</v>
      </c>
      <c r="B296">
        <v>2022</v>
      </c>
      <c r="C296" t="s">
        <v>76</v>
      </c>
      <c r="D296">
        <v>2022</v>
      </c>
      <c r="E296">
        <v>3.5</v>
      </c>
      <c r="F296">
        <v>9.9999999999999867E-2</v>
      </c>
      <c r="G296">
        <v>5.0610933818765993</v>
      </c>
    </row>
    <row r="297" spans="1:7" x14ac:dyDescent="0.45">
      <c r="A297">
        <v>37</v>
      </c>
      <c r="B297">
        <v>2023</v>
      </c>
      <c r="C297" t="s">
        <v>76</v>
      </c>
      <c r="D297">
        <v>2023</v>
      </c>
      <c r="E297">
        <v>-0.89999999999999858</v>
      </c>
      <c r="F297">
        <v>0</v>
      </c>
      <c r="G297">
        <v>0.52634117927290092</v>
      </c>
    </row>
    <row r="298" spans="1:7" x14ac:dyDescent="0.45">
      <c r="A298">
        <v>38</v>
      </c>
      <c r="B298">
        <v>2016</v>
      </c>
      <c r="C298" t="s">
        <v>58</v>
      </c>
      <c r="D298">
        <v>2016</v>
      </c>
      <c r="E298">
        <v>0.90000000000000213</v>
      </c>
      <c r="F298">
        <v>0</v>
      </c>
      <c r="G298">
        <v>1.8304026740572006</v>
      </c>
    </row>
    <row r="299" spans="1:7" x14ac:dyDescent="0.45">
      <c r="A299">
        <v>38</v>
      </c>
      <c r="B299">
        <v>2017</v>
      </c>
      <c r="C299" t="s">
        <v>58</v>
      </c>
      <c r="D299">
        <v>2017</v>
      </c>
      <c r="E299">
        <v>2</v>
      </c>
      <c r="F299">
        <v>-9.9999999999999867E-2</v>
      </c>
      <c r="G299">
        <v>2.3848837306755968</v>
      </c>
    </row>
    <row r="300" spans="1:7" x14ac:dyDescent="0.45">
      <c r="A300">
        <v>38</v>
      </c>
      <c r="B300">
        <v>2018</v>
      </c>
      <c r="C300" t="s">
        <v>58</v>
      </c>
      <c r="D300">
        <v>2018</v>
      </c>
      <c r="E300">
        <v>-0.40000000000000213</v>
      </c>
      <c r="F300">
        <v>0.19999999999999996</v>
      </c>
      <c r="G300">
        <v>-1.3108899209968996</v>
      </c>
    </row>
    <row r="301" spans="1:7" x14ac:dyDescent="0.45">
      <c r="A301">
        <v>38</v>
      </c>
      <c r="B301">
        <v>2019</v>
      </c>
      <c r="C301" t="s">
        <v>58</v>
      </c>
      <c r="D301">
        <v>2019</v>
      </c>
      <c r="E301">
        <v>-1.3000000000000007</v>
      </c>
      <c r="F301">
        <v>0.19999999999999996</v>
      </c>
      <c r="G301">
        <v>-7.426540756747098</v>
      </c>
    </row>
    <row r="302" spans="1:7" x14ac:dyDescent="0.45">
      <c r="A302">
        <v>38</v>
      </c>
      <c r="B302">
        <v>2020</v>
      </c>
      <c r="C302" t="s">
        <v>58</v>
      </c>
      <c r="D302">
        <v>2020</v>
      </c>
      <c r="E302">
        <v>0.5</v>
      </c>
      <c r="F302">
        <v>0</v>
      </c>
      <c r="G302">
        <v>-1.2949564451166999</v>
      </c>
    </row>
    <row r="303" spans="1:7" x14ac:dyDescent="0.45">
      <c r="A303">
        <v>38</v>
      </c>
      <c r="B303">
        <v>2021</v>
      </c>
      <c r="C303" t="s">
        <v>58</v>
      </c>
      <c r="D303">
        <v>2021</v>
      </c>
      <c r="E303">
        <v>2.6000000000000014</v>
      </c>
      <c r="F303">
        <v>-0.10000000000000009</v>
      </c>
      <c r="G303">
        <v>-0.74940270680070142</v>
      </c>
    </row>
    <row r="304" spans="1:7" x14ac:dyDescent="0.45">
      <c r="A304">
        <v>38</v>
      </c>
      <c r="B304">
        <v>2022</v>
      </c>
      <c r="C304" t="s">
        <v>58</v>
      </c>
      <c r="D304">
        <v>2022</v>
      </c>
      <c r="E304">
        <v>0.10000000000000142</v>
      </c>
      <c r="F304">
        <v>0.10000000000000009</v>
      </c>
      <c r="G304">
        <v>-2.5516397854975992</v>
      </c>
    </row>
    <row r="305" spans="1:7" x14ac:dyDescent="0.45">
      <c r="A305">
        <v>38</v>
      </c>
      <c r="B305">
        <v>2023</v>
      </c>
      <c r="C305" t="s">
        <v>58</v>
      </c>
      <c r="D305">
        <v>2023</v>
      </c>
      <c r="E305">
        <v>-1.8000000000000007</v>
      </c>
      <c r="F305">
        <v>-0.30000000000000004</v>
      </c>
      <c r="G305">
        <v>-0.5210582408468003</v>
      </c>
    </row>
    <row r="306" spans="1:7" x14ac:dyDescent="0.45">
      <c r="A306">
        <v>39</v>
      </c>
      <c r="B306">
        <v>2016</v>
      </c>
      <c r="C306" t="s">
        <v>86</v>
      </c>
      <c r="D306">
        <v>2016</v>
      </c>
      <c r="E306">
        <v>3.8999999999999986</v>
      </c>
      <c r="F306">
        <v>0</v>
      </c>
      <c r="G306">
        <v>-2.0104916379467994</v>
      </c>
    </row>
    <row r="307" spans="1:7" x14ac:dyDescent="0.45">
      <c r="A307">
        <v>39</v>
      </c>
      <c r="B307">
        <v>2017</v>
      </c>
      <c r="C307" t="s">
        <v>86</v>
      </c>
      <c r="D307">
        <v>2017</v>
      </c>
      <c r="E307">
        <v>2.3999999999999986</v>
      </c>
      <c r="F307">
        <v>-0.7</v>
      </c>
      <c r="G307">
        <v>2.653848882909049E-2</v>
      </c>
    </row>
    <row r="308" spans="1:7" x14ac:dyDescent="0.45">
      <c r="A308">
        <v>39</v>
      </c>
      <c r="B308">
        <v>2018</v>
      </c>
      <c r="C308" t="s">
        <v>86</v>
      </c>
      <c r="D308">
        <v>2018</v>
      </c>
      <c r="E308">
        <v>0</v>
      </c>
      <c r="F308">
        <v>0.30000000000000004</v>
      </c>
      <c r="G308">
        <v>0.28716110407826001</v>
      </c>
    </row>
    <row r="309" spans="1:7" x14ac:dyDescent="0.45">
      <c r="A309">
        <v>39</v>
      </c>
      <c r="B309">
        <v>2019</v>
      </c>
      <c r="C309" t="s">
        <v>86</v>
      </c>
      <c r="D309">
        <v>2019</v>
      </c>
      <c r="E309">
        <v>-0.29999999999999716</v>
      </c>
      <c r="F309">
        <v>-0.10000000000000009</v>
      </c>
      <c r="G309">
        <v>6.0802689501819884E-2</v>
      </c>
    </row>
    <row r="310" spans="1:7" x14ac:dyDescent="0.45">
      <c r="A310">
        <v>39</v>
      </c>
      <c r="B310">
        <v>2020</v>
      </c>
      <c r="C310" t="s">
        <v>86</v>
      </c>
      <c r="D310">
        <v>2020</v>
      </c>
      <c r="E310">
        <v>3.2999999999999972</v>
      </c>
      <c r="F310">
        <v>0</v>
      </c>
      <c r="G310">
        <v>1.5899025940299092</v>
      </c>
    </row>
    <row r="311" spans="1:7" x14ac:dyDescent="0.45">
      <c r="A311">
        <v>39</v>
      </c>
      <c r="B311">
        <v>2021</v>
      </c>
      <c r="C311" t="s">
        <v>86</v>
      </c>
      <c r="D311">
        <v>2021</v>
      </c>
      <c r="E311">
        <v>1.7000000000000028</v>
      </c>
      <c r="F311">
        <v>0</v>
      </c>
      <c r="G311">
        <v>4.5187699819850007</v>
      </c>
    </row>
    <row r="312" spans="1:7" x14ac:dyDescent="0.45">
      <c r="A312">
        <v>39</v>
      </c>
      <c r="B312">
        <v>2022</v>
      </c>
      <c r="C312" t="s">
        <v>86</v>
      </c>
      <c r="D312">
        <v>2022</v>
      </c>
      <c r="E312">
        <v>3.1000000000000014</v>
      </c>
      <c r="F312">
        <v>-0.19999999999999996</v>
      </c>
      <c r="G312">
        <v>1.9587356236944995</v>
      </c>
    </row>
    <row r="313" spans="1:7" x14ac:dyDescent="0.45">
      <c r="A313">
        <v>39</v>
      </c>
      <c r="B313">
        <v>2023</v>
      </c>
      <c r="C313" t="s">
        <v>86</v>
      </c>
      <c r="D313">
        <v>2023</v>
      </c>
      <c r="E313">
        <v>0.29999999999999716</v>
      </c>
      <c r="F313">
        <v>0.19999999999999996</v>
      </c>
      <c r="G313">
        <v>-0.20105365386969964</v>
      </c>
    </row>
    <row r="314" spans="1:7" x14ac:dyDescent="0.45">
      <c r="A314">
        <v>40</v>
      </c>
      <c r="B314">
        <v>2016</v>
      </c>
      <c r="C314" t="s">
        <v>87</v>
      </c>
      <c r="D314">
        <v>2016</v>
      </c>
      <c r="E314">
        <v>-1</v>
      </c>
      <c r="F314">
        <v>-0.10000000000000009</v>
      </c>
      <c r="G314">
        <v>0</v>
      </c>
    </row>
    <row r="315" spans="1:7" x14ac:dyDescent="0.45">
      <c r="A315">
        <v>40</v>
      </c>
      <c r="B315">
        <v>2017</v>
      </c>
      <c r="C315" t="s">
        <v>87</v>
      </c>
      <c r="D315">
        <v>2017</v>
      </c>
      <c r="E315">
        <v>0.20000000000000284</v>
      </c>
      <c r="F315">
        <v>0</v>
      </c>
      <c r="G315">
        <v>0</v>
      </c>
    </row>
    <row r="316" spans="1:7" x14ac:dyDescent="0.45">
      <c r="A316">
        <v>40</v>
      </c>
      <c r="B316">
        <v>2018</v>
      </c>
      <c r="C316" t="s">
        <v>87</v>
      </c>
      <c r="D316">
        <v>2018</v>
      </c>
      <c r="E316">
        <v>2.0999999999999979</v>
      </c>
      <c r="F316">
        <v>0</v>
      </c>
      <c r="G316">
        <v>0</v>
      </c>
    </row>
    <row r="317" spans="1:7" x14ac:dyDescent="0.45">
      <c r="A317">
        <v>40</v>
      </c>
      <c r="B317">
        <v>2019</v>
      </c>
      <c r="C317" t="s">
        <v>87</v>
      </c>
      <c r="D317">
        <v>2019</v>
      </c>
      <c r="E317">
        <v>-0.59999999999999787</v>
      </c>
      <c r="F317">
        <v>-9.9999999999999867E-2</v>
      </c>
      <c r="G317">
        <v>0</v>
      </c>
    </row>
    <row r="318" spans="1:7" x14ac:dyDescent="0.45">
      <c r="A318">
        <v>40</v>
      </c>
      <c r="B318">
        <v>2020</v>
      </c>
      <c r="C318" t="s">
        <v>87</v>
      </c>
      <c r="D318">
        <v>2020</v>
      </c>
      <c r="E318">
        <v>1.1999999999999993</v>
      </c>
      <c r="F318">
        <v>0</v>
      </c>
      <c r="G318">
        <v>0</v>
      </c>
    </row>
    <row r="319" spans="1:7" x14ac:dyDescent="0.45">
      <c r="A319">
        <v>40</v>
      </c>
      <c r="B319">
        <v>2021</v>
      </c>
      <c r="C319" t="s">
        <v>87</v>
      </c>
      <c r="D319">
        <v>2021</v>
      </c>
      <c r="E319">
        <v>0.59999999999999787</v>
      </c>
      <c r="F319">
        <v>0</v>
      </c>
      <c r="G319">
        <v>0</v>
      </c>
    </row>
    <row r="320" spans="1:7" x14ac:dyDescent="0.45">
      <c r="A320">
        <v>40</v>
      </c>
      <c r="B320">
        <v>2022</v>
      </c>
      <c r="C320" t="s">
        <v>87</v>
      </c>
      <c r="D320">
        <v>2022</v>
      </c>
      <c r="E320">
        <v>-0.79999999999999716</v>
      </c>
      <c r="F320">
        <v>9.9999999999999867E-2</v>
      </c>
      <c r="G320">
        <v>36.998217905505498</v>
      </c>
    </row>
    <row r="321" spans="1:7" x14ac:dyDescent="0.45">
      <c r="A321">
        <v>40</v>
      </c>
      <c r="B321">
        <v>2023</v>
      </c>
      <c r="C321" t="s">
        <v>87</v>
      </c>
      <c r="D321">
        <v>2023</v>
      </c>
      <c r="E321">
        <v>-4.2000000000000028</v>
      </c>
      <c r="F321">
        <v>0.30000000000000004</v>
      </c>
      <c r="G321">
        <v>0.75646242385909801</v>
      </c>
    </row>
    <row r="322" spans="1:7" x14ac:dyDescent="0.45">
      <c r="A322">
        <v>41</v>
      </c>
      <c r="B322">
        <v>2016</v>
      </c>
      <c r="C322" t="s">
        <v>93</v>
      </c>
      <c r="D322">
        <v>2016</v>
      </c>
      <c r="E322">
        <v>-1.8000000000000007</v>
      </c>
      <c r="F322">
        <v>0</v>
      </c>
      <c r="G322">
        <v>-1.574285046159698</v>
      </c>
    </row>
    <row r="323" spans="1:7" x14ac:dyDescent="0.45">
      <c r="A323">
        <v>41</v>
      </c>
      <c r="B323">
        <v>2017</v>
      </c>
      <c r="C323" t="s">
        <v>93</v>
      </c>
      <c r="D323">
        <v>2017</v>
      </c>
      <c r="E323">
        <v>-1.8999999999999986</v>
      </c>
      <c r="F323">
        <v>-9.9999999999999867E-2</v>
      </c>
      <c r="G323">
        <v>-1.7756344927820003</v>
      </c>
    </row>
    <row r="324" spans="1:7" x14ac:dyDescent="0.45">
      <c r="A324">
        <v>41</v>
      </c>
      <c r="B324">
        <v>2018</v>
      </c>
      <c r="C324" t="s">
        <v>93</v>
      </c>
      <c r="D324">
        <v>2018</v>
      </c>
      <c r="E324">
        <v>0.19999999999999929</v>
      </c>
      <c r="F324">
        <v>-0.10000000000000009</v>
      </c>
      <c r="G324">
        <v>1.3684550121393002</v>
      </c>
    </row>
    <row r="325" spans="1:7" x14ac:dyDescent="0.45">
      <c r="A325">
        <v>41</v>
      </c>
      <c r="B325">
        <v>2019</v>
      </c>
      <c r="C325" t="s">
        <v>93</v>
      </c>
      <c r="D325">
        <v>2019</v>
      </c>
      <c r="E325">
        <v>0.10000000000000142</v>
      </c>
      <c r="F325">
        <v>-0.19999999999999996</v>
      </c>
      <c r="G325">
        <v>0.13818144824379885</v>
      </c>
    </row>
    <row r="326" spans="1:7" x14ac:dyDescent="0.45">
      <c r="A326">
        <v>41</v>
      </c>
      <c r="B326">
        <v>2020</v>
      </c>
      <c r="C326" t="s">
        <v>93</v>
      </c>
      <c r="D326">
        <v>2020</v>
      </c>
      <c r="E326">
        <v>0.30000000000000071</v>
      </c>
      <c r="F326">
        <v>-0.19999999999999996</v>
      </c>
      <c r="G326">
        <v>2.4893172191977015</v>
      </c>
    </row>
    <row r="327" spans="1:7" x14ac:dyDescent="0.45">
      <c r="A327">
        <v>41</v>
      </c>
      <c r="B327">
        <v>2021</v>
      </c>
      <c r="C327" t="s">
        <v>93</v>
      </c>
      <c r="D327">
        <v>2021</v>
      </c>
      <c r="E327">
        <v>0.79999999999999716</v>
      </c>
      <c r="F327">
        <v>0</v>
      </c>
      <c r="G327">
        <v>13.465248754475695</v>
      </c>
    </row>
    <row r="328" spans="1:7" x14ac:dyDescent="0.45">
      <c r="A328">
        <v>41</v>
      </c>
      <c r="B328">
        <v>2022</v>
      </c>
      <c r="C328" t="s">
        <v>93</v>
      </c>
      <c r="D328">
        <v>2022</v>
      </c>
      <c r="E328">
        <v>1.5</v>
      </c>
      <c r="F328">
        <v>-0.10000000000000009</v>
      </c>
      <c r="G328">
        <v>1.9466140175122035</v>
      </c>
    </row>
    <row r="329" spans="1:7" x14ac:dyDescent="0.45">
      <c r="A329">
        <v>41</v>
      </c>
      <c r="B329">
        <v>2023</v>
      </c>
      <c r="C329" t="s">
        <v>93</v>
      </c>
      <c r="D329">
        <v>2023</v>
      </c>
      <c r="E329">
        <v>-1.0999999999999979</v>
      </c>
      <c r="F329">
        <v>0.10000000000000009</v>
      </c>
      <c r="G329">
        <v>1.5082834556639</v>
      </c>
    </row>
    <row r="330" spans="1:7" x14ac:dyDescent="0.45">
      <c r="A330">
        <v>43</v>
      </c>
      <c r="B330">
        <v>2016</v>
      </c>
      <c r="C330" t="s">
        <v>119</v>
      </c>
      <c r="D330">
        <v>2016</v>
      </c>
      <c r="E330">
        <v>-0.90000000000000036</v>
      </c>
      <c r="F330">
        <v>-9.9999999999999867E-2</v>
      </c>
      <c r="G330">
        <v>-0.3701064954556994</v>
      </c>
    </row>
    <row r="331" spans="1:7" x14ac:dyDescent="0.45">
      <c r="A331">
        <v>43</v>
      </c>
      <c r="B331">
        <v>2017</v>
      </c>
      <c r="C331" t="s">
        <v>119</v>
      </c>
      <c r="D331">
        <v>2017</v>
      </c>
      <c r="E331">
        <v>1</v>
      </c>
      <c r="F331">
        <v>-0.10000000000000009</v>
      </c>
      <c r="G331">
        <v>-0.13442126950489985</v>
      </c>
    </row>
    <row r="332" spans="1:7" x14ac:dyDescent="0.45">
      <c r="A332">
        <v>43</v>
      </c>
      <c r="B332">
        <v>2018</v>
      </c>
      <c r="C332" t="s">
        <v>119</v>
      </c>
      <c r="D332">
        <v>2018</v>
      </c>
      <c r="E332">
        <v>0.80000000000000071</v>
      </c>
      <c r="F332">
        <v>-0.19999999999999996</v>
      </c>
      <c r="G332">
        <v>9.4624840242600428E-2</v>
      </c>
    </row>
    <row r="333" spans="1:7" x14ac:dyDescent="0.45">
      <c r="A333">
        <v>43</v>
      </c>
      <c r="B333">
        <v>2019</v>
      </c>
      <c r="C333" t="s">
        <v>119</v>
      </c>
      <c r="D333">
        <v>2019</v>
      </c>
      <c r="E333">
        <v>2.2000000000000011</v>
      </c>
      <c r="F333">
        <v>-0.19999999999999996</v>
      </c>
      <c r="G333">
        <v>1.0276369086036983</v>
      </c>
    </row>
    <row r="334" spans="1:7" x14ac:dyDescent="0.45">
      <c r="A334">
        <v>43</v>
      </c>
      <c r="B334">
        <v>2020</v>
      </c>
      <c r="C334" t="s">
        <v>119</v>
      </c>
      <c r="D334">
        <v>2020</v>
      </c>
      <c r="E334">
        <v>-0.60000000000000142</v>
      </c>
      <c r="F334">
        <v>0</v>
      </c>
      <c r="G334">
        <v>1.9276751405693027</v>
      </c>
    </row>
    <row r="335" spans="1:7" x14ac:dyDescent="0.45">
      <c r="A335">
        <v>43</v>
      </c>
      <c r="B335">
        <v>2021</v>
      </c>
      <c r="C335" t="s">
        <v>119</v>
      </c>
      <c r="D335">
        <v>2021</v>
      </c>
      <c r="E335">
        <v>-1.3000000000000007</v>
      </c>
      <c r="F335">
        <v>0</v>
      </c>
      <c r="G335">
        <v>0.96762294354059719</v>
      </c>
    </row>
    <row r="336" spans="1:7" x14ac:dyDescent="0.45">
      <c r="A336">
        <v>43</v>
      </c>
      <c r="B336">
        <v>2022</v>
      </c>
      <c r="C336" t="s">
        <v>119</v>
      </c>
      <c r="D336">
        <v>2022</v>
      </c>
      <c r="E336">
        <v>-2.6999999999999993</v>
      </c>
      <c r="F336">
        <v>9.9999999999999978E-2</v>
      </c>
      <c r="G336">
        <v>-0.20251782478279878</v>
      </c>
    </row>
    <row r="337" spans="1:7" x14ac:dyDescent="0.45">
      <c r="A337">
        <v>43</v>
      </c>
      <c r="B337">
        <v>2023</v>
      </c>
      <c r="C337" t="s">
        <v>119</v>
      </c>
      <c r="D337">
        <v>2023</v>
      </c>
      <c r="E337">
        <v>-0.30000000000000071</v>
      </c>
      <c r="F337">
        <v>9.9999999999999978E-2</v>
      </c>
      <c r="G337">
        <v>7.1834341455002004E-2</v>
      </c>
    </row>
    <row r="338" spans="1:7" x14ac:dyDescent="0.45">
      <c r="A338">
        <v>44</v>
      </c>
      <c r="B338">
        <v>2016</v>
      </c>
      <c r="C338" t="s">
        <v>42</v>
      </c>
      <c r="D338">
        <v>2016</v>
      </c>
      <c r="E338">
        <v>-4.6000000000000014</v>
      </c>
      <c r="F338">
        <v>-9.9999999999999978E-2</v>
      </c>
      <c r="G338">
        <v>0.59398976002229986</v>
      </c>
    </row>
    <row r="339" spans="1:7" x14ac:dyDescent="0.45">
      <c r="A339">
        <v>44</v>
      </c>
      <c r="B339">
        <v>2017</v>
      </c>
      <c r="C339" t="s">
        <v>42</v>
      </c>
      <c r="D339">
        <v>2017</v>
      </c>
      <c r="E339">
        <v>1.8999999999999986</v>
      </c>
      <c r="F339">
        <v>9.9999999999999978E-2</v>
      </c>
      <c r="G339">
        <v>-0.78253163019340022</v>
      </c>
    </row>
    <row r="340" spans="1:7" x14ac:dyDescent="0.45">
      <c r="A340">
        <v>44</v>
      </c>
      <c r="B340">
        <v>2018</v>
      </c>
      <c r="C340" t="s">
        <v>42</v>
      </c>
      <c r="D340">
        <v>2018</v>
      </c>
      <c r="E340">
        <v>0.70000000000000284</v>
      </c>
      <c r="F340">
        <v>9.9999999999999978E-2</v>
      </c>
      <c r="G340">
        <v>-0.18093778153549955</v>
      </c>
    </row>
    <row r="341" spans="1:7" x14ac:dyDescent="0.45">
      <c r="A341">
        <v>44</v>
      </c>
      <c r="B341">
        <v>2019</v>
      </c>
      <c r="C341" t="s">
        <v>42</v>
      </c>
      <c r="D341">
        <v>2019</v>
      </c>
      <c r="E341">
        <v>-4.7000000000000028</v>
      </c>
      <c r="F341">
        <v>0.10000000000000009</v>
      </c>
      <c r="G341">
        <v>0.46090521861590084</v>
      </c>
    </row>
    <row r="342" spans="1:7" x14ac:dyDescent="0.45">
      <c r="A342">
        <v>44</v>
      </c>
      <c r="B342">
        <v>2020</v>
      </c>
      <c r="C342" t="s">
        <v>42</v>
      </c>
      <c r="D342">
        <v>2020</v>
      </c>
      <c r="E342">
        <v>-2.5</v>
      </c>
      <c r="F342">
        <v>9.9999999999999978E-2</v>
      </c>
      <c r="G342">
        <v>0.41656213426639965</v>
      </c>
    </row>
    <row r="343" spans="1:7" x14ac:dyDescent="0.45">
      <c r="A343">
        <v>44</v>
      </c>
      <c r="B343">
        <v>2021</v>
      </c>
      <c r="C343" t="s">
        <v>42</v>
      </c>
      <c r="D343">
        <v>2021</v>
      </c>
      <c r="E343">
        <v>1.3000000000000007</v>
      </c>
      <c r="F343">
        <v>-9.9999999999999978E-2</v>
      </c>
      <c r="G343">
        <v>-0.12532697794780034</v>
      </c>
    </row>
    <row r="344" spans="1:7" x14ac:dyDescent="0.45">
      <c r="A344">
        <v>44</v>
      </c>
      <c r="B344">
        <v>2022</v>
      </c>
      <c r="C344" t="s">
        <v>42</v>
      </c>
      <c r="D344">
        <v>2022</v>
      </c>
      <c r="E344">
        <v>-0.39999999999999858</v>
      </c>
      <c r="F344">
        <v>0</v>
      </c>
      <c r="G344">
        <v>0.71971438933820053</v>
      </c>
    </row>
    <row r="345" spans="1:7" x14ac:dyDescent="0.45">
      <c r="A345">
        <v>44</v>
      </c>
      <c r="B345">
        <v>2023</v>
      </c>
      <c r="C345" t="s">
        <v>42</v>
      </c>
      <c r="D345">
        <v>2023</v>
      </c>
      <c r="E345">
        <v>-4</v>
      </c>
      <c r="F345">
        <v>0.19999999999999996</v>
      </c>
      <c r="G345">
        <v>-0.83900752438070114</v>
      </c>
    </row>
    <row r="346" spans="1:7" x14ac:dyDescent="0.45">
      <c r="A346">
        <v>45</v>
      </c>
      <c r="B346">
        <v>2016</v>
      </c>
      <c r="C346" t="s">
        <v>47</v>
      </c>
      <c r="D346">
        <v>2016</v>
      </c>
      <c r="E346">
        <v>-0.40000000000000213</v>
      </c>
      <c r="F346">
        <v>0</v>
      </c>
      <c r="G346">
        <v>0.55586402002720092</v>
      </c>
    </row>
    <row r="347" spans="1:7" x14ac:dyDescent="0.45">
      <c r="A347">
        <v>45</v>
      </c>
      <c r="B347">
        <v>2017</v>
      </c>
      <c r="C347" t="s">
        <v>47</v>
      </c>
      <c r="D347">
        <v>2017</v>
      </c>
      <c r="E347">
        <v>-0.89999999999999858</v>
      </c>
      <c r="F347">
        <v>0</v>
      </c>
      <c r="G347">
        <v>-0.14151535392490189</v>
      </c>
    </row>
    <row r="348" spans="1:7" x14ac:dyDescent="0.45">
      <c r="A348">
        <v>45</v>
      </c>
      <c r="B348">
        <v>2018</v>
      </c>
      <c r="C348" t="s">
        <v>47</v>
      </c>
      <c r="D348">
        <v>2018</v>
      </c>
      <c r="E348">
        <v>-1.3000000000000007</v>
      </c>
      <c r="F348">
        <v>9.9999999999999978E-2</v>
      </c>
      <c r="G348">
        <v>-0.53633122798009936</v>
      </c>
    </row>
    <row r="349" spans="1:7" x14ac:dyDescent="0.45">
      <c r="A349">
        <v>45</v>
      </c>
      <c r="B349">
        <v>2019</v>
      </c>
      <c r="C349" t="s">
        <v>47</v>
      </c>
      <c r="D349">
        <v>2019</v>
      </c>
      <c r="E349">
        <v>3</v>
      </c>
      <c r="F349">
        <v>-9.9999999999999978E-2</v>
      </c>
      <c r="G349">
        <v>-0.51129995166339981</v>
      </c>
    </row>
    <row r="350" spans="1:7" x14ac:dyDescent="0.45">
      <c r="A350">
        <v>45</v>
      </c>
      <c r="B350">
        <v>2020</v>
      </c>
      <c r="C350" t="s">
        <v>47</v>
      </c>
      <c r="D350">
        <v>2020</v>
      </c>
      <c r="E350">
        <v>0.60000000000000142</v>
      </c>
      <c r="F350">
        <v>9.9999999999999978E-2</v>
      </c>
      <c r="G350">
        <v>-0.43773779952410052</v>
      </c>
    </row>
    <row r="351" spans="1:7" x14ac:dyDescent="0.45">
      <c r="A351">
        <v>45</v>
      </c>
      <c r="B351">
        <v>2021</v>
      </c>
      <c r="C351" t="s">
        <v>47</v>
      </c>
      <c r="D351">
        <v>2021</v>
      </c>
      <c r="E351">
        <v>-0.69999999999999929</v>
      </c>
      <c r="F351">
        <v>0</v>
      </c>
      <c r="G351">
        <v>-1.0835594573499918E-2</v>
      </c>
    </row>
    <row r="352" spans="1:7" x14ac:dyDescent="0.45">
      <c r="A352">
        <v>45</v>
      </c>
      <c r="B352">
        <v>2022</v>
      </c>
      <c r="C352" t="s">
        <v>47</v>
      </c>
      <c r="D352">
        <v>2022</v>
      </c>
      <c r="E352">
        <v>-0.20000000000000284</v>
      </c>
      <c r="F352">
        <v>9.9999999999999978E-2</v>
      </c>
      <c r="G352">
        <v>-0.97832083644479795</v>
      </c>
    </row>
    <row r="353" spans="1:7" x14ac:dyDescent="0.45">
      <c r="A353">
        <v>45</v>
      </c>
      <c r="B353">
        <v>2023</v>
      </c>
      <c r="C353" t="s">
        <v>47</v>
      </c>
      <c r="D353">
        <v>2023</v>
      </c>
      <c r="E353">
        <v>0.30000000000000071</v>
      </c>
      <c r="F353">
        <v>-9.9999999999999978E-2</v>
      </c>
      <c r="G353">
        <v>-18.142672129258301</v>
      </c>
    </row>
    <row r="354" spans="1:7" x14ac:dyDescent="0.45">
      <c r="A354">
        <v>46</v>
      </c>
      <c r="B354">
        <v>2016</v>
      </c>
      <c r="C354" t="s">
        <v>40</v>
      </c>
      <c r="D354">
        <v>2016</v>
      </c>
      <c r="E354">
        <v>11.899999999999999</v>
      </c>
      <c r="F354">
        <v>0</v>
      </c>
      <c r="G354">
        <v>9.1664426201511802</v>
      </c>
    </row>
    <row r="355" spans="1:7" x14ac:dyDescent="0.45">
      <c r="A355">
        <v>46</v>
      </c>
      <c r="B355">
        <v>2020</v>
      </c>
      <c r="C355" t="s">
        <v>40</v>
      </c>
      <c r="D355">
        <v>2020</v>
      </c>
      <c r="E355">
        <v>-3.1000000000000014</v>
      </c>
      <c r="F355">
        <v>0</v>
      </c>
      <c r="G355">
        <v>-0.55799614475697989</v>
      </c>
    </row>
    <row r="356" spans="1:7" x14ac:dyDescent="0.45">
      <c r="A356">
        <v>46</v>
      </c>
      <c r="B356">
        <v>2021</v>
      </c>
      <c r="C356" t="s">
        <v>40</v>
      </c>
      <c r="D356">
        <v>2021</v>
      </c>
      <c r="E356">
        <v>2</v>
      </c>
      <c r="F356">
        <v>0</v>
      </c>
      <c r="G356">
        <v>0.13489426346021993</v>
      </c>
    </row>
    <row r="357" spans="1:7" x14ac:dyDescent="0.45">
      <c r="A357">
        <v>46</v>
      </c>
      <c r="B357">
        <v>2022</v>
      </c>
      <c r="C357" t="s">
        <v>40</v>
      </c>
      <c r="D357">
        <v>2022</v>
      </c>
      <c r="E357">
        <v>11.100000000000001</v>
      </c>
      <c r="F357">
        <v>0</v>
      </c>
      <c r="G357">
        <v>0.13046872790642983</v>
      </c>
    </row>
    <row r="358" spans="1:7" x14ac:dyDescent="0.45">
      <c r="A358">
        <v>46</v>
      </c>
      <c r="B358">
        <v>2023</v>
      </c>
      <c r="C358" t="s">
        <v>40</v>
      </c>
      <c r="D358">
        <v>2023</v>
      </c>
      <c r="E358">
        <v>7.2000000000000028</v>
      </c>
      <c r="F358">
        <v>-9.9999999999999978E-2</v>
      </c>
      <c r="G358">
        <v>0.56835162559966967</v>
      </c>
    </row>
    <row r="359" spans="1:7" x14ac:dyDescent="0.45">
      <c r="A359">
        <v>47</v>
      </c>
      <c r="B359">
        <v>2016</v>
      </c>
      <c r="C359" t="s">
        <v>121</v>
      </c>
      <c r="D359">
        <v>2016</v>
      </c>
      <c r="E359">
        <v>-0.60000000000000142</v>
      </c>
      <c r="F359">
        <v>-0.10000000000000009</v>
      </c>
      <c r="G359">
        <v>0.94992430428909813</v>
      </c>
    </row>
    <row r="360" spans="1:7" x14ac:dyDescent="0.45">
      <c r="A360">
        <v>47</v>
      </c>
      <c r="B360">
        <v>2017</v>
      </c>
      <c r="C360" t="s">
        <v>121</v>
      </c>
      <c r="D360">
        <v>2017</v>
      </c>
      <c r="E360">
        <v>2.6000000000000014</v>
      </c>
      <c r="F360">
        <v>-0.59999999999999987</v>
      </c>
      <c r="G360">
        <v>2.8692084162099007</v>
      </c>
    </row>
    <row r="361" spans="1:7" x14ac:dyDescent="0.45">
      <c r="A361">
        <v>47</v>
      </c>
      <c r="B361">
        <v>2018</v>
      </c>
      <c r="C361" t="s">
        <v>121</v>
      </c>
      <c r="D361">
        <v>2018</v>
      </c>
      <c r="E361">
        <v>0.19999999999999929</v>
      </c>
      <c r="F361">
        <v>0.49999999999999978</v>
      </c>
      <c r="G361">
        <v>-2.9356321629196991</v>
      </c>
    </row>
    <row r="362" spans="1:7" x14ac:dyDescent="0.45">
      <c r="A362">
        <v>47</v>
      </c>
      <c r="B362">
        <v>2019</v>
      </c>
      <c r="C362" t="s">
        <v>121</v>
      </c>
      <c r="D362">
        <v>2019</v>
      </c>
      <c r="E362">
        <v>0.30000000000000071</v>
      </c>
      <c r="F362">
        <v>-0.19999999999999973</v>
      </c>
      <c r="G362">
        <v>13.0190766476146</v>
      </c>
    </row>
    <row r="363" spans="1:7" x14ac:dyDescent="0.45">
      <c r="A363">
        <v>47</v>
      </c>
      <c r="B363">
        <v>2020</v>
      </c>
      <c r="C363" t="s">
        <v>121</v>
      </c>
      <c r="D363">
        <v>2020</v>
      </c>
      <c r="E363">
        <v>-0.20000000000000284</v>
      </c>
      <c r="F363">
        <v>0</v>
      </c>
      <c r="G363">
        <v>-1.659963135881199</v>
      </c>
    </row>
    <row r="364" spans="1:7" x14ac:dyDescent="0.45">
      <c r="A364">
        <v>47</v>
      </c>
      <c r="B364">
        <v>2021</v>
      </c>
      <c r="C364" t="s">
        <v>121</v>
      </c>
      <c r="D364">
        <v>2021</v>
      </c>
      <c r="E364">
        <v>-0.39999999999999858</v>
      </c>
      <c r="F364">
        <v>0.10000000000000009</v>
      </c>
      <c r="G364">
        <v>7.2326513147445013</v>
      </c>
    </row>
    <row r="365" spans="1:7" x14ac:dyDescent="0.45">
      <c r="A365">
        <v>47</v>
      </c>
      <c r="B365">
        <v>2022</v>
      </c>
      <c r="C365" t="s">
        <v>121</v>
      </c>
      <c r="D365">
        <v>2022</v>
      </c>
      <c r="E365">
        <v>0.69999999999999929</v>
      </c>
      <c r="F365">
        <v>9.9999999999999645E-2</v>
      </c>
      <c r="G365">
        <v>0.90910001410599506</v>
      </c>
    </row>
    <row r="366" spans="1:7" x14ac:dyDescent="0.45">
      <c r="A366">
        <v>47</v>
      </c>
      <c r="B366">
        <v>2023</v>
      </c>
      <c r="C366" t="s">
        <v>121</v>
      </c>
      <c r="D366">
        <v>2023</v>
      </c>
      <c r="E366">
        <v>2.1000000000000014</v>
      </c>
      <c r="F366">
        <v>-9.9999999999999645E-2</v>
      </c>
      <c r="G366">
        <v>0.19199695740360312</v>
      </c>
    </row>
    <row r="367" spans="1:7" x14ac:dyDescent="0.45">
      <c r="A367">
        <v>48</v>
      </c>
      <c r="B367">
        <v>2016</v>
      </c>
      <c r="C367" t="s">
        <v>46</v>
      </c>
      <c r="D367">
        <v>2016</v>
      </c>
      <c r="E367">
        <v>-0.60000000000000142</v>
      </c>
      <c r="F367">
        <v>0</v>
      </c>
      <c r="G367">
        <v>1.2660104758275992</v>
      </c>
    </row>
    <row r="368" spans="1:7" x14ac:dyDescent="0.45">
      <c r="A368">
        <v>48</v>
      </c>
      <c r="B368">
        <v>2017</v>
      </c>
      <c r="C368" t="s">
        <v>46</v>
      </c>
      <c r="D368">
        <v>2017</v>
      </c>
      <c r="E368">
        <v>-1.5</v>
      </c>
      <c r="F368">
        <v>0.10000000000000009</v>
      </c>
      <c r="G368">
        <v>0.36639860090570053</v>
      </c>
    </row>
    <row r="369" spans="1:7" x14ac:dyDescent="0.45">
      <c r="A369">
        <v>48</v>
      </c>
      <c r="B369">
        <v>2018</v>
      </c>
      <c r="C369" t="s">
        <v>46</v>
      </c>
      <c r="D369">
        <v>2018</v>
      </c>
      <c r="E369">
        <v>-1.3999999999999986</v>
      </c>
      <c r="F369">
        <v>0</v>
      </c>
      <c r="G369">
        <v>0.98280226143779714</v>
      </c>
    </row>
    <row r="370" spans="1:7" x14ac:dyDescent="0.45">
      <c r="A370">
        <v>48</v>
      </c>
      <c r="B370">
        <v>2019</v>
      </c>
      <c r="C370" t="s">
        <v>46</v>
      </c>
      <c r="D370">
        <v>2019</v>
      </c>
      <c r="E370">
        <v>-0.69999999999999929</v>
      </c>
      <c r="F370">
        <v>0</v>
      </c>
      <c r="G370">
        <v>1.2311068043749032</v>
      </c>
    </row>
    <row r="371" spans="1:7" x14ac:dyDescent="0.45">
      <c r="A371">
        <v>48</v>
      </c>
      <c r="B371">
        <v>2020</v>
      </c>
      <c r="C371" t="s">
        <v>46</v>
      </c>
      <c r="D371">
        <v>2020</v>
      </c>
      <c r="E371">
        <v>9.9999999999997868E-2</v>
      </c>
      <c r="F371">
        <v>9.9999999999999978E-2</v>
      </c>
      <c r="G371">
        <v>0.58870987116569751</v>
      </c>
    </row>
    <row r="372" spans="1:7" x14ac:dyDescent="0.45">
      <c r="A372">
        <v>48</v>
      </c>
      <c r="B372">
        <v>2021</v>
      </c>
      <c r="C372" t="s">
        <v>46</v>
      </c>
      <c r="D372">
        <v>2021</v>
      </c>
      <c r="E372">
        <v>-9.9999999999997868E-2</v>
      </c>
      <c r="F372">
        <v>9.9999999999999978E-2</v>
      </c>
      <c r="G372">
        <v>-4.3109701958599089E-2</v>
      </c>
    </row>
    <row r="373" spans="1:7" x14ac:dyDescent="0.45">
      <c r="A373">
        <v>48</v>
      </c>
      <c r="B373">
        <v>2022</v>
      </c>
      <c r="C373" t="s">
        <v>46</v>
      </c>
      <c r="D373">
        <v>2022</v>
      </c>
      <c r="E373">
        <v>2.3000000000000007</v>
      </c>
      <c r="F373">
        <v>0</v>
      </c>
      <c r="G373">
        <v>-0.44205687535080074</v>
      </c>
    </row>
    <row r="374" spans="1:7" x14ac:dyDescent="0.45">
      <c r="A374">
        <v>48</v>
      </c>
      <c r="B374">
        <v>2023</v>
      </c>
      <c r="C374" t="s">
        <v>46</v>
      </c>
      <c r="D374">
        <v>2023</v>
      </c>
      <c r="E374">
        <v>1.6999999999999993</v>
      </c>
      <c r="F374">
        <v>0</v>
      </c>
      <c r="G374">
        <v>0.23944974131759977</v>
      </c>
    </row>
    <row r="375" spans="1:7" x14ac:dyDescent="0.45">
      <c r="A375">
        <v>49</v>
      </c>
      <c r="B375">
        <v>2016</v>
      </c>
      <c r="C375" t="s">
        <v>105</v>
      </c>
      <c r="D375">
        <v>2016</v>
      </c>
      <c r="E375">
        <v>1.1999999999999993</v>
      </c>
      <c r="F375">
        <v>0</v>
      </c>
      <c r="G375">
        <v>5.4632992754084029</v>
      </c>
    </row>
    <row r="376" spans="1:7" x14ac:dyDescent="0.45">
      <c r="A376">
        <v>49</v>
      </c>
      <c r="B376">
        <v>2017</v>
      </c>
      <c r="C376" t="s">
        <v>105</v>
      </c>
      <c r="D376">
        <v>2017</v>
      </c>
      <c r="E376">
        <v>1.6999999999999993</v>
      </c>
      <c r="F376">
        <v>0</v>
      </c>
      <c r="G376">
        <v>-0.4818647025218894</v>
      </c>
    </row>
    <row r="377" spans="1:7" x14ac:dyDescent="0.45">
      <c r="A377">
        <v>49</v>
      </c>
      <c r="B377">
        <v>2018</v>
      </c>
      <c r="C377" t="s">
        <v>105</v>
      </c>
      <c r="D377">
        <v>2018</v>
      </c>
      <c r="E377">
        <v>3.6000000000000014</v>
      </c>
      <c r="F377">
        <v>-0.19999999999999996</v>
      </c>
      <c r="G377">
        <v>1.4640370556980997</v>
      </c>
    </row>
    <row r="378" spans="1:7" x14ac:dyDescent="0.45">
      <c r="A378">
        <v>49</v>
      </c>
      <c r="B378">
        <v>2019</v>
      </c>
      <c r="C378" t="s">
        <v>105</v>
      </c>
      <c r="D378">
        <v>2019</v>
      </c>
      <c r="E378">
        <v>-1.3000000000000007</v>
      </c>
      <c r="F378">
        <v>0</v>
      </c>
      <c r="G378">
        <v>-0.77872222681780556</v>
      </c>
    </row>
    <row r="379" spans="1:7" x14ac:dyDescent="0.45">
      <c r="A379">
        <v>49</v>
      </c>
      <c r="B379">
        <v>2020</v>
      </c>
      <c r="C379" t="s">
        <v>105</v>
      </c>
      <c r="D379">
        <v>2020</v>
      </c>
      <c r="E379">
        <v>1.3000000000000007</v>
      </c>
      <c r="F379">
        <v>-0.10000000000000009</v>
      </c>
      <c r="G379">
        <v>1.9317054394888942</v>
      </c>
    </row>
    <row r="380" spans="1:7" x14ac:dyDescent="0.45">
      <c r="A380">
        <v>49</v>
      </c>
      <c r="B380">
        <v>2021</v>
      </c>
      <c r="C380" t="s">
        <v>105</v>
      </c>
      <c r="D380">
        <v>2021</v>
      </c>
      <c r="E380">
        <v>0.5</v>
      </c>
      <c r="F380">
        <v>0.10000000000000009</v>
      </c>
      <c r="G380">
        <v>-0.1463477493134917</v>
      </c>
    </row>
    <row r="381" spans="1:7" x14ac:dyDescent="0.45">
      <c r="A381">
        <v>49</v>
      </c>
      <c r="B381">
        <v>2022</v>
      </c>
      <c r="C381" t="s">
        <v>105</v>
      </c>
      <c r="D381">
        <v>2022</v>
      </c>
      <c r="E381">
        <v>-0.30000000000000071</v>
      </c>
      <c r="F381">
        <v>9.9999999999999867E-2</v>
      </c>
      <c r="G381">
        <v>-21.1759304907496</v>
      </c>
    </row>
    <row r="382" spans="1:7" x14ac:dyDescent="0.45">
      <c r="A382">
        <v>49</v>
      </c>
      <c r="B382">
        <v>2023</v>
      </c>
      <c r="C382" t="s">
        <v>105</v>
      </c>
      <c r="D382">
        <v>2023</v>
      </c>
      <c r="E382">
        <v>0.19999999999999929</v>
      </c>
      <c r="F382">
        <v>0</v>
      </c>
      <c r="G382">
        <v>-0.16971588114200387</v>
      </c>
    </row>
    <row r="383" spans="1:7" x14ac:dyDescent="0.45">
      <c r="A383">
        <v>50</v>
      </c>
      <c r="B383">
        <v>2016</v>
      </c>
      <c r="C383" t="s">
        <v>45</v>
      </c>
      <c r="D383">
        <v>2016</v>
      </c>
      <c r="E383">
        <v>-2.4000000000000021</v>
      </c>
      <c r="F383">
        <v>9.9999999999999978E-2</v>
      </c>
      <c r="G383">
        <v>-0.33695685180217971</v>
      </c>
    </row>
    <row r="384" spans="1:7" x14ac:dyDescent="0.45">
      <c r="A384">
        <v>50</v>
      </c>
      <c r="B384">
        <v>2017</v>
      </c>
      <c r="C384" t="s">
        <v>45</v>
      </c>
      <c r="D384">
        <v>2017</v>
      </c>
      <c r="E384">
        <v>-5.3000000000000007</v>
      </c>
      <c r="F384">
        <v>9.9999999999999978E-2</v>
      </c>
      <c r="G384">
        <v>-0.49193510492388004</v>
      </c>
    </row>
    <row r="385" spans="1:7" x14ac:dyDescent="0.45">
      <c r="A385">
        <v>50</v>
      </c>
      <c r="B385">
        <v>2018</v>
      </c>
      <c r="C385" t="s">
        <v>45</v>
      </c>
      <c r="D385">
        <v>2018</v>
      </c>
      <c r="E385">
        <v>-1.8999999999999986</v>
      </c>
      <c r="F385">
        <v>0</v>
      </c>
      <c r="G385">
        <v>0.29055447727294004</v>
      </c>
    </row>
    <row r="386" spans="1:7" x14ac:dyDescent="0.45">
      <c r="A386">
        <v>50</v>
      </c>
      <c r="B386">
        <v>2019</v>
      </c>
      <c r="C386" t="s">
        <v>45</v>
      </c>
      <c r="D386">
        <v>2019</v>
      </c>
      <c r="E386">
        <v>1.6999999999999993</v>
      </c>
      <c r="F386">
        <v>-9.9999999999999978E-2</v>
      </c>
      <c r="G386">
        <v>0.39402287843104</v>
      </c>
    </row>
    <row r="387" spans="1:7" x14ac:dyDescent="0.45">
      <c r="A387">
        <v>50</v>
      </c>
      <c r="B387">
        <v>2020</v>
      </c>
      <c r="C387" t="s">
        <v>45</v>
      </c>
      <c r="D387">
        <v>2020</v>
      </c>
      <c r="E387">
        <v>-3.8000000000000007</v>
      </c>
      <c r="F387">
        <v>9.9999999999999978E-2</v>
      </c>
      <c r="G387">
        <v>1.8062253510538402</v>
      </c>
    </row>
    <row r="388" spans="1:7" x14ac:dyDescent="0.45">
      <c r="A388">
        <v>50</v>
      </c>
      <c r="B388">
        <v>2021</v>
      </c>
      <c r="C388" t="s">
        <v>45</v>
      </c>
      <c r="D388">
        <v>2021</v>
      </c>
      <c r="E388">
        <v>1.6000000000000014</v>
      </c>
      <c r="F388">
        <v>-9.9999999999999978E-2</v>
      </c>
      <c r="G388">
        <v>-2.7352151189689105</v>
      </c>
    </row>
    <row r="389" spans="1:7" x14ac:dyDescent="0.45">
      <c r="A389">
        <v>50</v>
      </c>
      <c r="B389">
        <v>2022</v>
      </c>
      <c r="C389" t="s">
        <v>45</v>
      </c>
      <c r="D389">
        <v>2022</v>
      </c>
      <c r="E389">
        <v>4.0999999999999979</v>
      </c>
      <c r="F389">
        <v>0</v>
      </c>
      <c r="G389">
        <v>-0.14561697832881015</v>
      </c>
    </row>
    <row r="390" spans="1:7" x14ac:dyDescent="0.45">
      <c r="A390">
        <v>50</v>
      </c>
      <c r="B390">
        <v>2023</v>
      </c>
      <c r="C390" t="s">
        <v>45</v>
      </c>
      <c r="D390">
        <v>2023</v>
      </c>
      <c r="E390">
        <v>-4.8000000000000007</v>
      </c>
      <c r="F390">
        <v>0</v>
      </c>
      <c r="G390">
        <v>-0.23566099214361991</v>
      </c>
    </row>
    <row r="391" spans="1:7" x14ac:dyDescent="0.45">
      <c r="A391">
        <v>51</v>
      </c>
      <c r="B391">
        <v>2016</v>
      </c>
      <c r="C391" t="s">
        <v>32</v>
      </c>
      <c r="D391">
        <v>2016</v>
      </c>
      <c r="E391">
        <v>-2.9000000000000057</v>
      </c>
      <c r="F391">
        <v>0</v>
      </c>
      <c r="G391">
        <v>0.11373018217689967</v>
      </c>
    </row>
    <row r="392" spans="1:7" x14ac:dyDescent="0.45">
      <c r="A392">
        <v>51</v>
      </c>
      <c r="B392">
        <v>2017</v>
      </c>
      <c r="C392" t="s">
        <v>32</v>
      </c>
      <c r="D392">
        <v>2017</v>
      </c>
      <c r="E392">
        <v>-6.5999999999999979</v>
      </c>
      <c r="F392">
        <v>9.9999999999999978E-2</v>
      </c>
      <c r="G392">
        <v>-6.1433685498659685E-2</v>
      </c>
    </row>
    <row r="393" spans="1:7" x14ac:dyDescent="0.45">
      <c r="A393">
        <v>51</v>
      </c>
      <c r="B393">
        <v>2018</v>
      </c>
      <c r="C393" t="s">
        <v>32</v>
      </c>
      <c r="D393">
        <v>2018</v>
      </c>
      <c r="E393">
        <v>-2.6999999999999993</v>
      </c>
      <c r="F393">
        <v>0</v>
      </c>
      <c r="G393">
        <v>-0.12158963595957051</v>
      </c>
    </row>
    <row r="394" spans="1:7" x14ac:dyDescent="0.45">
      <c r="A394">
        <v>51</v>
      </c>
      <c r="B394">
        <v>2019</v>
      </c>
      <c r="C394" t="s">
        <v>32</v>
      </c>
      <c r="D394">
        <v>2019</v>
      </c>
      <c r="E394">
        <v>4.5</v>
      </c>
      <c r="F394">
        <v>-9.9999999999999978E-2</v>
      </c>
      <c r="G394">
        <v>0.18621050427432984</v>
      </c>
    </row>
    <row r="395" spans="1:7" x14ac:dyDescent="0.45">
      <c r="A395">
        <v>51</v>
      </c>
      <c r="B395">
        <v>2020</v>
      </c>
      <c r="C395" t="s">
        <v>32</v>
      </c>
      <c r="D395">
        <v>2020</v>
      </c>
      <c r="E395">
        <v>0.5</v>
      </c>
      <c r="F395">
        <v>-9.9999999999999978E-2</v>
      </c>
      <c r="G395">
        <v>0.73854892014926055</v>
      </c>
    </row>
    <row r="396" spans="1:7" x14ac:dyDescent="0.45">
      <c r="A396">
        <v>51</v>
      </c>
      <c r="B396">
        <v>2021</v>
      </c>
      <c r="C396" t="s">
        <v>32</v>
      </c>
      <c r="D396">
        <v>2021</v>
      </c>
      <c r="E396">
        <v>1.5</v>
      </c>
      <c r="F396">
        <v>-0.10000000000000003</v>
      </c>
      <c r="G396">
        <v>0.23007084503386999</v>
      </c>
    </row>
    <row r="397" spans="1:7" x14ac:dyDescent="0.45">
      <c r="A397">
        <v>51</v>
      </c>
      <c r="B397">
        <v>2022</v>
      </c>
      <c r="C397" t="s">
        <v>32</v>
      </c>
      <c r="D397">
        <v>2022</v>
      </c>
      <c r="E397">
        <v>1.8999999999999986</v>
      </c>
      <c r="F397">
        <v>0</v>
      </c>
      <c r="G397">
        <v>-0.48586857395275018</v>
      </c>
    </row>
    <row r="398" spans="1:7" x14ac:dyDescent="0.45">
      <c r="A398">
        <v>51</v>
      </c>
      <c r="B398">
        <v>2023</v>
      </c>
      <c r="C398" t="s">
        <v>32</v>
      </c>
      <c r="D398">
        <v>2023</v>
      </c>
      <c r="E398">
        <v>-3.5999999999999979</v>
      </c>
      <c r="F398">
        <v>0</v>
      </c>
      <c r="G398">
        <v>-0.21119143823078979</v>
      </c>
    </row>
    <row r="399" spans="1:7" x14ac:dyDescent="0.45">
      <c r="A399">
        <v>52</v>
      </c>
      <c r="B399">
        <v>2016</v>
      </c>
      <c r="C399" t="s">
        <v>75</v>
      </c>
      <c r="D399">
        <v>2016</v>
      </c>
      <c r="E399">
        <v>0.40000000000000213</v>
      </c>
      <c r="F399">
        <v>-0.10000000000000009</v>
      </c>
      <c r="G399">
        <v>0.30101799421800024</v>
      </c>
    </row>
    <row r="400" spans="1:7" x14ac:dyDescent="0.45">
      <c r="A400">
        <v>52</v>
      </c>
      <c r="B400">
        <v>2017</v>
      </c>
      <c r="C400" t="s">
        <v>75</v>
      </c>
      <c r="D400">
        <v>2017</v>
      </c>
      <c r="E400">
        <v>-1.2000000000000028</v>
      </c>
      <c r="F400">
        <v>0.19999999999999996</v>
      </c>
      <c r="G400">
        <v>-1.5543532700916032</v>
      </c>
    </row>
    <row r="401" spans="1:7" x14ac:dyDescent="0.45">
      <c r="A401">
        <v>52</v>
      </c>
      <c r="B401">
        <v>2018</v>
      </c>
      <c r="C401" t="s">
        <v>75</v>
      </c>
      <c r="D401">
        <v>2018</v>
      </c>
      <c r="E401">
        <v>-1</v>
      </c>
      <c r="F401">
        <v>0</v>
      </c>
      <c r="G401">
        <v>-2.3257881898568975</v>
      </c>
    </row>
    <row r="402" spans="1:7" x14ac:dyDescent="0.45">
      <c r="A402">
        <v>52</v>
      </c>
      <c r="B402">
        <v>2019</v>
      </c>
      <c r="C402" t="s">
        <v>75</v>
      </c>
      <c r="D402">
        <v>2019</v>
      </c>
      <c r="E402">
        <v>0.20000000000000284</v>
      </c>
      <c r="F402">
        <v>0</v>
      </c>
      <c r="G402">
        <v>0.24444798168219961</v>
      </c>
    </row>
    <row r="403" spans="1:7" x14ac:dyDescent="0.45">
      <c r="A403">
        <v>52</v>
      </c>
      <c r="B403">
        <v>2020</v>
      </c>
      <c r="C403" t="s">
        <v>75</v>
      </c>
      <c r="D403">
        <v>2020</v>
      </c>
      <c r="E403">
        <v>1.7999999999999972</v>
      </c>
      <c r="F403">
        <v>-0.19999999999999996</v>
      </c>
      <c r="G403">
        <v>1.6184582544582007</v>
      </c>
    </row>
    <row r="404" spans="1:7" x14ac:dyDescent="0.45">
      <c r="A404">
        <v>52</v>
      </c>
      <c r="B404">
        <v>2021</v>
      </c>
      <c r="C404" t="s">
        <v>75</v>
      </c>
      <c r="D404">
        <v>2021</v>
      </c>
      <c r="E404">
        <v>1.5</v>
      </c>
      <c r="F404">
        <v>-0.29999999999999993</v>
      </c>
      <c r="G404">
        <v>-2.0001432930869996</v>
      </c>
    </row>
    <row r="405" spans="1:7" x14ac:dyDescent="0.45">
      <c r="A405">
        <v>52</v>
      </c>
      <c r="B405">
        <v>2022</v>
      </c>
      <c r="C405" t="s">
        <v>75</v>
      </c>
      <c r="D405">
        <v>2022</v>
      </c>
      <c r="E405">
        <v>1.6000000000000014</v>
      </c>
      <c r="F405">
        <v>0.29999999999999993</v>
      </c>
      <c r="G405">
        <v>-2.2299628627686019</v>
      </c>
    </row>
    <row r="406" spans="1:7" x14ac:dyDescent="0.45">
      <c r="A406">
        <v>52</v>
      </c>
      <c r="B406">
        <v>2023</v>
      </c>
      <c r="C406" t="s">
        <v>75</v>
      </c>
      <c r="D406">
        <v>2023</v>
      </c>
      <c r="E406">
        <v>1.6999999999999993</v>
      </c>
      <c r="F406">
        <v>-0.39999999999999991</v>
      </c>
      <c r="G406">
        <v>-1.9793369542713002</v>
      </c>
    </row>
    <row r="407" spans="1:7" x14ac:dyDescent="0.45">
      <c r="A407">
        <v>53</v>
      </c>
      <c r="B407">
        <v>2016</v>
      </c>
      <c r="C407" t="s">
        <v>99</v>
      </c>
      <c r="D407">
        <v>2016</v>
      </c>
      <c r="E407">
        <v>-0.19999999999999929</v>
      </c>
      <c r="F407">
        <v>-9.9999999999999867E-2</v>
      </c>
      <c r="G407">
        <v>2.1557046377469007</v>
      </c>
    </row>
    <row r="408" spans="1:7" x14ac:dyDescent="0.45">
      <c r="A408">
        <v>53</v>
      </c>
      <c r="B408">
        <v>2017</v>
      </c>
      <c r="C408" t="s">
        <v>99</v>
      </c>
      <c r="D408">
        <v>2017</v>
      </c>
      <c r="E408">
        <v>-0.80000000000000071</v>
      </c>
      <c r="F408">
        <v>0</v>
      </c>
      <c r="G408">
        <v>0.19031475790169594</v>
      </c>
    </row>
    <row r="409" spans="1:7" x14ac:dyDescent="0.45">
      <c r="A409">
        <v>53</v>
      </c>
      <c r="B409">
        <v>2018</v>
      </c>
      <c r="C409" t="s">
        <v>99</v>
      </c>
      <c r="D409">
        <v>2018</v>
      </c>
      <c r="E409">
        <v>1.3000000000000007</v>
      </c>
      <c r="F409">
        <v>-0.10000000000000009</v>
      </c>
      <c r="G409">
        <v>0.53544965175850479</v>
      </c>
    </row>
    <row r="410" spans="1:7" x14ac:dyDescent="0.45">
      <c r="A410">
        <v>53</v>
      </c>
      <c r="B410">
        <v>2019</v>
      </c>
      <c r="C410" t="s">
        <v>99</v>
      </c>
      <c r="D410">
        <v>2019</v>
      </c>
      <c r="E410">
        <v>2.0999999999999979</v>
      </c>
      <c r="F410">
        <v>-0.30000000000000004</v>
      </c>
      <c r="G410">
        <v>0.57063166956079669</v>
      </c>
    </row>
    <row r="411" spans="1:7" x14ac:dyDescent="0.45">
      <c r="A411">
        <v>53</v>
      </c>
      <c r="B411">
        <v>2020</v>
      </c>
      <c r="C411" t="s">
        <v>99</v>
      </c>
      <c r="D411">
        <v>2020</v>
      </c>
      <c r="E411">
        <v>-0.39999999999999858</v>
      </c>
      <c r="F411">
        <v>0.10000000000000009</v>
      </c>
      <c r="G411">
        <v>-0.24070450003559785</v>
      </c>
    </row>
    <row r="412" spans="1:7" x14ac:dyDescent="0.45">
      <c r="A412">
        <v>53</v>
      </c>
      <c r="B412">
        <v>2021</v>
      </c>
      <c r="C412" t="s">
        <v>99</v>
      </c>
      <c r="D412">
        <v>2021</v>
      </c>
      <c r="E412">
        <v>1.0999999999999979</v>
      </c>
      <c r="F412">
        <v>0</v>
      </c>
      <c r="G412">
        <v>0.78247487842539698</v>
      </c>
    </row>
    <row r="413" spans="1:7" x14ac:dyDescent="0.45">
      <c r="A413">
        <v>53</v>
      </c>
      <c r="B413">
        <v>2022</v>
      </c>
      <c r="C413" t="s">
        <v>99</v>
      </c>
      <c r="D413">
        <v>2022</v>
      </c>
      <c r="E413">
        <v>-0.39999999999999858</v>
      </c>
      <c r="F413">
        <v>0</v>
      </c>
      <c r="G413">
        <v>0.25021987920820266</v>
      </c>
    </row>
    <row r="414" spans="1:7" x14ac:dyDescent="0.45">
      <c r="A414">
        <v>53</v>
      </c>
      <c r="B414">
        <v>2023</v>
      </c>
      <c r="C414" t="s">
        <v>99</v>
      </c>
      <c r="D414">
        <v>2023</v>
      </c>
      <c r="E414">
        <v>-2.1000000000000014</v>
      </c>
      <c r="F414">
        <v>0</v>
      </c>
      <c r="G414">
        <v>0.7894342209338987</v>
      </c>
    </row>
    <row r="415" spans="1:7" x14ac:dyDescent="0.45">
      <c r="A415">
        <v>54</v>
      </c>
      <c r="B415">
        <v>2016</v>
      </c>
      <c r="C415" t="s">
        <v>71</v>
      </c>
      <c r="D415">
        <v>2016</v>
      </c>
      <c r="E415">
        <v>0.19999999999999929</v>
      </c>
      <c r="F415">
        <v>0</v>
      </c>
      <c r="G415">
        <v>0.80502026758630052</v>
      </c>
    </row>
    <row r="416" spans="1:7" x14ac:dyDescent="0.45">
      <c r="A416">
        <v>54</v>
      </c>
      <c r="B416">
        <v>2017</v>
      </c>
      <c r="C416" t="s">
        <v>71</v>
      </c>
      <c r="D416">
        <v>2017</v>
      </c>
      <c r="E416">
        <v>0</v>
      </c>
      <c r="F416">
        <v>9.9999999999999867E-2</v>
      </c>
      <c r="G416">
        <v>0.2092309645076007</v>
      </c>
    </row>
    <row r="417" spans="1:7" x14ac:dyDescent="0.45">
      <c r="A417">
        <v>54</v>
      </c>
      <c r="B417">
        <v>2018</v>
      </c>
      <c r="C417" t="s">
        <v>71</v>
      </c>
      <c r="D417">
        <v>2018</v>
      </c>
      <c r="E417">
        <v>0.40000000000000213</v>
      </c>
      <c r="F417">
        <v>0.40000000000000013</v>
      </c>
      <c r="G417">
        <v>0.57696172904049803</v>
      </c>
    </row>
    <row r="418" spans="1:7" x14ac:dyDescent="0.45">
      <c r="A418">
        <v>54</v>
      </c>
      <c r="B418">
        <v>2019</v>
      </c>
      <c r="C418" t="s">
        <v>71</v>
      </c>
      <c r="D418">
        <v>2019</v>
      </c>
      <c r="E418">
        <v>1.8999999999999986</v>
      </c>
      <c r="F418">
        <v>-0.20000000000000018</v>
      </c>
      <c r="G418">
        <v>-0.19348258117269879</v>
      </c>
    </row>
    <row r="419" spans="1:7" x14ac:dyDescent="0.45">
      <c r="A419">
        <v>54</v>
      </c>
      <c r="B419">
        <v>2020</v>
      </c>
      <c r="C419" t="s">
        <v>71</v>
      </c>
      <c r="D419">
        <v>2020</v>
      </c>
      <c r="E419">
        <v>0</v>
      </c>
      <c r="F419">
        <v>-0.29999999999999982</v>
      </c>
      <c r="G419">
        <v>-1.0699311966256992</v>
      </c>
    </row>
    <row r="420" spans="1:7" x14ac:dyDescent="0.45">
      <c r="A420">
        <v>54</v>
      </c>
      <c r="B420">
        <v>2021</v>
      </c>
      <c r="C420" t="s">
        <v>71</v>
      </c>
      <c r="D420">
        <v>2021</v>
      </c>
      <c r="E420">
        <v>-9.9999999999997868E-2</v>
      </c>
      <c r="F420">
        <v>0</v>
      </c>
      <c r="G420">
        <v>-0.9244180088994014</v>
      </c>
    </row>
    <row r="421" spans="1:7" x14ac:dyDescent="0.45">
      <c r="A421">
        <v>54</v>
      </c>
      <c r="B421">
        <v>2022</v>
      </c>
      <c r="C421" t="s">
        <v>71</v>
      </c>
      <c r="D421">
        <v>2022</v>
      </c>
      <c r="E421">
        <v>0.29999999999999716</v>
      </c>
      <c r="F421">
        <v>0</v>
      </c>
      <c r="G421">
        <v>-1.8229208759409978</v>
      </c>
    </row>
    <row r="422" spans="1:7" x14ac:dyDescent="0.45">
      <c r="A422">
        <v>54</v>
      </c>
      <c r="B422">
        <v>2023</v>
      </c>
      <c r="C422" t="s">
        <v>71</v>
      </c>
      <c r="D422">
        <v>2023</v>
      </c>
      <c r="E422">
        <v>2</v>
      </c>
      <c r="F422">
        <v>-0.10000000000000009</v>
      </c>
      <c r="G422">
        <v>-22.223872228158001</v>
      </c>
    </row>
    <row r="423" spans="1:7" x14ac:dyDescent="0.45">
      <c r="A423">
        <v>55</v>
      </c>
      <c r="B423">
        <v>2016</v>
      </c>
      <c r="C423" t="s">
        <v>48</v>
      </c>
      <c r="D423">
        <v>2016</v>
      </c>
      <c r="E423">
        <v>-2</v>
      </c>
      <c r="F423">
        <v>0</v>
      </c>
      <c r="G423">
        <v>1.1708141469277704</v>
      </c>
    </row>
    <row r="424" spans="1:7" x14ac:dyDescent="0.45">
      <c r="A424">
        <v>55</v>
      </c>
      <c r="B424">
        <v>2017</v>
      </c>
      <c r="C424" t="s">
        <v>48</v>
      </c>
      <c r="D424">
        <v>2017</v>
      </c>
      <c r="E424">
        <v>2.3999999999999986</v>
      </c>
      <c r="F424">
        <v>0</v>
      </c>
      <c r="G424">
        <v>0.84350620524486963</v>
      </c>
    </row>
    <row r="425" spans="1:7" x14ac:dyDescent="0.45">
      <c r="A425">
        <v>55</v>
      </c>
      <c r="B425">
        <v>2018</v>
      </c>
      <c r="C425" t="s">
        <v>48</v>
      </c>
      <c r="D425">
        <v>2018</v>
      </c>
      <c r="E425">
        <v>-1.4999999999999982</v>
      </c>
      <c r="F425">
        <v>9.9999999999999978E-2</v>
      </c>
      <c r="G425">
        <v>0.91858721283736955</v>
      </c>
    </row>
    <row r="426" spans="1:7" x14ac:dyDescent="0.45">
      <c r="A426">
        <v>55</v>
      </c>
      <c r="B426">
        <v>2019</v>
      </c>
      <c r="C426" t="s">
        <v>48</v>
      </c>
      <c r="D426">
        <v>2019</v>
      </c>
      <c r="E426">
        <v>1.2000000000000011</v>
      </c>
      <c r="F426">
        <v>9.9999999999999978E-2</v>
      </c>
      <c r="G426">
        <v>1.2900361149216106</v>
      </c>
    </row>
    <row r="427" spans="1:7" x14ac:dyDescent="0.45">
      <c r="A427">
        <v>55</v>
      </c>
      <c r="B427">
        <v>2020</v>
      </c>
      <c r="C427" t="s">
        <v>48</v>
      </c>
      <c r="D427">
        <v>2020</v>
      </c>
      <c r="E427">
        <v>-0.10000000000000142</v>
      </c>
      <c r="F427">
        <v>0.10000000000000009</v>
      </c>
      <c r="G427">
        <v>0.59119640086879954</v>
      </c>
    </row>
    <row r="428" spans="1:7" x14ac:dyDescent="0.45">
      <c r="A428">
        <v>55</v>
      </c>
      <c r="B428">
        <v>2021</v>
      </c>
      <c r="C428" t="s">
        <v>48</v>
      </c>
      <c r="D428">
        <v>2021</v>
      </c>
      <c r="E428">
        <v>0.30000000000000071</v>
      </c>
      <c r="F428">
        <v>0</v>
      </c>
      <c r="G428">
        <v>3.0511576448778008</v>
      </c>
    </row>
    <row r="429" spans="1:7" x14ac:dyDescent="0.45">
      <c r="A429">
        <v>55</v>
      </c>
      <c r="B429">
        <v>2022</v>
      </c>
      <c r="C429" t="s">
        <v>48</v>
      </c>
      <c r="D429">
        <v>2022</v>
      </c>
      <c r="E429">
        <v>3</v>
      </c>
      <c r="F429">
        <v>-0.20000000000000007</v>
      </c>
      <c r="G429">
        <v>-14.7416877693895</v>
      </c>
    </row>
    <row r="430" spans="1:7" x14ac:dyDescent="0.45">
      <c r="A430">
        <v>55</v>
      </c>
      <c r="B430">
        <v>2023</v>
      </c>
      <c r="C430" t="s">
        <v>48</v>
      </c>
      <c r="D430">
        <v>2023</v>
      </c>
      <c r="E430">
        <v>5</v>
      </c>
      <c r="F430">
        <v>-9.9999999999999978E-2</v>
      </c>
      <c r="G430">
        <v>11.8734608615416</v>
      </c>
    </row>
    <row r="431" spans="1:7" x14ac:dyDescent="0.45">
      <c r="A431">
        <v>56</v>
      </c>
      <c r="B431">
        <v>2016</v>
      </c>
      <c r="C431" t="s">
        <v>133</v>
      </c>
      <c r="D431">
        <v>2016</v>
      </c>
      <c r="E431">
        <v>-0.79999999999999893</v>
      </c>
      <c r="F431">
        <v>0.30000000000000071</v>
      </c>
      <c r="G431">
        <v>0.36283043440089013</v>
      </c>
    </row>
    <row r="432" spans="1:7" x14ac:dyDescent="0.45">
      <c r="A432">
        <v>56</v>
      </c>
      <c r="B432">
        <v>2017</v>
      </c>
      <c r="C432" t="s">
        <v>133</v>
      </c>
      <c r="D432">
        <v>2017</v>
      </c>
      <c r="E432">
        <v>-0.60000000000000142</v>
      </c>
      <c r="F432">
        <v>-0.20000000000000018</v>
      </c>
      <c r="G432">
        <v>0.86757286203863959</v>
      </c>
    </row>
    <row r="433" spans="1:7" x14ac:dyDescent="0.45">
      <c r="A433">
        <v>56</v>
      </c>
      <c r="B433">
        <v>2018</v>
      </c>
      <c r="C433" t="s">
        <v>133</v>
      </c>
      <c r="D433">
        <v>2018</v>
      </c>
      <c r="E433">
        <v>-0.89999999999999858</v>
      </c>
      <c r="F433">
        <v>0.29999999999999982</v>
      </c>
      <c r="G433">
        <v>0.85916436629003989</v>
      </c>
    </row>
    <row r="434" spans="1:7" x14ac:dyDescent="0.45">
      <c r="A434">
        <v>56</v>
      </c>
      <c r="B434">
        <v>2019</v>
      </c>
      <c r="C434" t="s">
        <v>133</v>
      </c>
      <c r="D434">
        <v>2019</v>
      </c>
      <c r="E434">
        <v>1.8999999999999986</v>
      </c>
      <c r="F434">
        <v>-0.20000000000000018</v>
      </c>
      <c r="G434">
        <v>2.960110791926871</v>
      </c>
    </row>
    <row r="435" spans="1:7" x14ac:dyDescent="0.45">
      <c r="A435">
        <v>56</v>
      </c>
      <c r="B435">
        <v>2020</v>
      </c>
      <c r="C435" t="s">
        <v>133</v>
      </c>
      <c r="D435">
        <v>2020</v>
      </c>
      <c r="E435">
        <v>-0.89999999999999858</v>
      </c>
      <c r="F435">
        <v>0</v>
      </c>
      <c r="G435">
        <v>5.0157388329888999</v>
      </c>
    </row>
    <row r="436" spans="1:7" x14ac:dyDescent="0.45">
      <c r="A436">
        <v>56</v>
      </c>
      <c r="B436">
        <v>2021</v>
      </c>
      <c r="C436" t="s">
        <v>133</v>
      </c>
      <c r="D436">
        <v>2021</v>
      </c>
      <c r="E436">
        <v>-1.4000000000000004</v>
      </c>
      <c r="F436">
        <v>0.5</v>
      </c>
      <c r="G436">
        <v>3.8155088371557007</v>
      </c>
    </row>
    <row r="437" spans="1:7" x14ac:dyDescent="0.45">
      <c r="A437">
        <v>56</v>
      </c>
      <c r="B437">
        <v>2022</v>
      </c>
      <c r="C437" t="s">
        <v>133</v>
      </c>
      <c r="D437">
        <v>2022</v>
      </c>
      <c r="E437">
        <v>1.4000000000000004</v>
      </c>
      <c r="F437">
        <v>-0.39999999999999947</v>
      </c>
      <c r="G437">
        <v>1.9345101178521986</v>
      </c>
    </row>
    <row r="438" spans="1:7" x14ac:dyDescent="0.45">
      <c r="A438">
        <v>56</v>
      </c>
      <c r="B438">
        <v>2023</v>
      </c>
      <c r="C438" t="s">
        <v>133</v>
      </c>
      <c r="D438">
        <v>2023</v>
      </c>
      <c r="E438">
        <v>0.69999999999999929</v>
      </c>
      <c r="F438">
        <v>-0.40000000000000036</v>
      </c>
      <c r="G438">
        <v>0.10268415712650025</v>
      </c>
    </row>
    <row r="439" spans="1:7" x14ac:dyDescent="0.45">
      <c r="A439">
        <v>57</v>
      </c>
      <c r="B439">
        <v>2016</v>
      </c>
      <c r="C439" t="s">
        <v>85</v>
      </c>
      <c r="D439">
        <v>2016</v>
      </c>
      <c r="E439">
        <v>-0.80000000000000071</v>
      </c>
      <c r="F439">
        <v>0</v>
      </c>
      <c r="G439">
        <v>1.9276059835686965</v>
      </c>
    </row>
    <row r="440" spans="1:7" x14ac:dyDescent="0.45">
      <c r="A440">
        <v>57</v>
      </c>
      <c r="B440">
        <v>2017</v>
      </c>
      <c r="C440" t="s">
        <v>85</v>
      </c>
      <c r="D440">
        <v>2017</v>
      </c>
      <c r="E440">
        <v>2</v>
      </c>
      <c r="F440">
        <v>-9.9999999999999867E-2</v>
      </c>
      <c r="G440">
        <v>0.58197028391390404</v>
      </c>
    </row>
    <row r="441" spans="1:7" x14ac:dyDescent="0.45">
      <c r="A441">
        <v>57</v>
      </c>
      <c r="B441">
        <v>2018</v>
      </c>
      <c r="C441" t="s">
        <v>85</v>
      </c>
      <c r="D441">
        <v>2018</v>
      </c>
      <c r="E441">
        <v>0.30000000000000071</v>
      </c>
      <c r="F441">
        <v>9.9999999999999867E-2</v>
      </c>
      <c r="G441">
        <v>1.9423113511648964</v>
      </c>
    </row>
    <row r="442" spans="1:7" x14ac:dyDescent="0.45">
      <c r="A442">
        <v>57</v>
      </c>
      <c r="B442">
        <v>2019</v>
      </c>
      <c r="C442" t="s">
        <v>85</v>
      </c>
      <c r="D442">
        <v>2019</v>
      </c>
      <c r="E442">
        <v>0.39999999999999858</v>
      </c>
      <c r="F442">
        <v>-9.9999999999999867E-2</v>
      </c>
      <c r="G442">
        <v>2.5392787998018989</v>
      </c>
    </row>
    <row r="443" spans="1:7" x14ac:dyDescent="0.45">
      <c r="A443">
        <v>57</v>
      </c>
      <c r="B443">
        <v>2020</v>
      </c>
      <c r="C443" t="s">
        <v>85</v>
      </c>
      <c r="D443">
        <v>2020</v>
      </c>
      <c r="E443">
        <v>1.1000000000000014</v>
      </c>
      <c r="F443">
        <v>9.9999999999999867E-2</v>
      </c>
      <c r="G443">
        <v>0.99817921183770153</v>
      </c>
    </row>
    <row r="444" spans="1:7" x14ac:dyDescent="0.45">
      <c r="A444">
        <v>57</v>
      </c>
      <c r="B444">
        <v>2021</v>
      </c>
      <c r="C444" t="s">
        <v>85</v>
      </c>
      <c r="D444">
        <v>2021</v>
      </c>
      <c r="E444">
        <v>2.3999999999999986</v>
      </c>
      <c r="F444">
        <v>-0.19999999999999996</v>
      </c>
      <c r="G444">
        <v>1.1188014459885025</v>
      </c>
    </row>
    <row r="445" spans="1:7" x14ac:dyDescent="0.45">
      <c r="A445">
        <v>57</v>
      </c>
      <c r="B445">
        <v>2022</v>
      </c>
      <c r="C445" t="s">
        <v>85</v>
      </c>
      <c r="D445">
        <v>2022</v>
      </c>
      <c r="E445">
        <v>1.3999999999999986</v>
      </c>
      <c r="F445">
        <v>0.10000000000000009</v>
      </c>
      <c r="G445">
        <v>1.3474551864699009</v>
      </c>
    </row>
    <row r="446" spans="1:7" x14ac:dyDescent="0.45">
      <c r="A446">
        <v>57</v>
      </c>
      <c r="B446">
        <v>2023</v>
      </c>
      <c r="C446" t="s">
        <v>85</v>
      </c>
      <c r="D446">
        <v>2023</v>
      </c>
      <c r="E446">
        <v>2.6000000000000014</v>
      </c>
      <c r="F446">
        <v>-0.30000000000000004</v>
      </c>
      <c r="G446">
        <v>0.93260326467919441</v>
      </c>
    </row>
    <row r="447" spans="1:7" x14ac:dyDescent="0.45">
      <c r="A447">
        <v>58</v>
      </c>
      <c r="B447">
        <v>2016</v>
      </c>
      <c r="C447" t="s">
        <v>73</v>
      </c>
      <c r="D447">
        <v>2016</v>
      </c>
      <c r="E447">
        <v>-2.4000000000000021</v>
      </c>
      <c r="F447">
        <v>9.9999999999999867E-2</v>
      </c>
      <c r="G447">
        <v>0</v>
      </c>
    </row>
    <row r="448" spans="1:7" x14ac:dyDescent="0.45">
      <c r="A448">
        <v>58</v>
      </c>
      <c r="B448">
        <v>2017</v>
      </c>
      <c r="C448" t="s">
        <v>73</v>
      </c>
      <c r="D448">
        <v>2017</v>
      </c>
      <c r="E448">
        <v>-2.0999999999999979</v>
      </c>
      <c r="F448">
        <v>0.30000000000000004</v>
      </c>
      <c r="G448">
        <v>0</v>
      </c>
    </row>
    <row r="449" spans="1:7" x14ac:dyDescent="0.45">
      <c r="A449">
        <v>58</v>
      </c>
      <c r="B449">
        <v>2018</v>
      </c>
      <c r="C449" t="s">
        <v>73</v>
      </c>
      <c r="D449">
        <v>2018</v>
      </c>
      <c r="E449">
        <v>0.30000000000000071</v>
      </c>
      <c r="F449">
        <v>0</v>
      </c>
      <c r="G449">
        <v>16.897643566906002</v>
      </c>
    </row>
    <row r="450" spans="1:7" x14ac:dyDescent="0.45">
      <c r="A450">
        <v>58</v>
      </c>
      <c r="B450">
        <v>2019</v>
      </c>
      <c r="C450" t="s">
        <v>73</v>
      </c>
      <c r="D450">
        <v>2019</v>
      </c>
      <c r="E450">
        <v>2.5</v>
      </c>
      <c r="F450">
        <v>-0.30000000000000004</v>
      </c>
      <c r="G450">
        <v>9.4324803266498947E-2</v>
      </c>
    </row>
    <row r="451" spans="1:7" x14ac:dyDescent="0.45">
      <c r="A451">
        <v>58</v>
      </c>
      <c r="B451">
        <v>2020</v>
      </c>
      <c r="C451" t="s">
        <v>73</v>
      </c>
      <c r="D451">
        <v>2020</v>
      </c>
      <c r="E451">
        <v>-0.5</v>
      </c>
      <c r="F451">
        <v>0</v>
      </c>
      <c r="G451">
        <v>-0.43768783441250037</v>
      </c>
    </row>
    <row r="452" spans="1:7" x14ac:dyDescent="0.45">
      <c r="A452">
        <v>58</v>
      </c>
      <c r="B452">
        <v>2021</v>
      </c>
      <c r="C452" t="s">
        <v>73</v>
      </c>
      <c r="D452">
        <v>2021</v>
      </c>
      <c r="E452">
        <v>0.19999999999999929</v>
      </c>
      <c r="F452">
        <v>0</v>
      </c>
      <c r="G452">
        <v>-0.24699046991549878</v>
      </c>
    </row>
    <row r="453" spans="1:7" x14ac:dyDescent="0.45">
      <c r="A453">
        <v>58</v>
      </c>
      <c r="B453">
        <v>2022</v>
      </c>
      <c r="C453" t="s">
        <v>73</v>
      </c>
      <c r="D453">
        <v>2022</v>
      </c>
      <c r="E453">
        <v>2.1999999999999993</v>
      </c>
      <c r="F453">
        <v>0</v>
      </c>
      <c r="G453">
        <v>0.57854134120929857</v>
      </c>
    </row>
    <row r="454" spans="1:7" x14ac:dyDescent="0.45">
      <c r="A454">
        <v>58</v>
      </c>
      <c r="B454">
        <v>2023</v>
      </c>
      <c r="C454" t="s">
        <v>73</v>
      </c>
      <c r="D454">
        <v>2023</v>
      </c>
      <c r="E454">
        <v>-0.39999999999999858</v>
      </c>
      <c r="F454">
        <v>-9.9999999999999867E-2</v>
      </c>
      <c r="G454">
        <v>-0.54702800304649912</v>
      </c>
    </row>
    <row r="455" spans="1:7" x14ac:dyDescent="0.45">
      <c r="A455">
        <v>59</v>
      </c>
      <c r="B455">
        <v>2016</v>
      </c>
      <c r="C455" t="s">
        <v>132</v>
      </c>
      <c r="D455">
        <v>2016</v>
      </c>
      <c r="E455">
        <v>-9.9999999999999645E-2</v>
      </c>
      <c r="F455">
        <v>-0.19999999999999973</v>
      </c>
      <c r="G455">
        <v>2.920028515019979E-2</v>
      </c>
    </row>
    <row r="456" spans="1:7" x14ac:dyDescent="0.45">
      <c r="A456">
        <v>59</v>
      </c>
      <c r="B456">
        <v>2017</v>
      </c>
      <c r="C456" t="s">
        <v>132</v>
      </c>
      <c r="D456">
        <v>2017</v>
      </c>
      <c r="E456">
        <v>0.19999999999999929</v>
      </c>
      <c r="F456">
        <v>-0.30000000000000027</v>
      </c>
      <c r="G456">
        <v>0.13293909433640039</v>
      </c>
    </row>
    <row r="457" spans="1:7" x14ac:dyDescent="0.45">
      <c r="A457">
        <v>59</v>
      </c>
      <c r="B457">
        <v>2018</v>
      </c>
      <c r="C457" t="s">
        <v>132</v>
      </c>
      <c r="D457">
        <v>2018</v>
      </c>
      <c r="E457">
        <v>-0.69999999999999929</v>
      </c>
      <c r="F457">
        <v>0</v>
      </c>
      <c r="G457">
        <v>-0.94482305351159823</v>
      </c>
    </row>
    <row r="458" spans="1:7" x14ac:dyDescent="0.45">
      <c r="A458">
        <v>59</v>
      </c>
      <c r="B458">
        <v>2019</v>
      </c>
      <c r="C458" t="s">
        <v>132</v>
      </c>
      <c r="D458">
        <v>2019</v>
      </c>
      <c r="E458">
        <v>0.69999999999999929</v>
      </c>
      <c r="F458">
        <v>-0.39999999999999991</v>
      </c>
      <c r="G458">
        <v>0.17456732203610059</v>
      </c>
    </row>
    <row r="459" spans="1:7" x14ac:dyDescent="0.45">
      <c r="A459">
        <v>59</v>
      </c>
      <c r="B459">
        <v>2020</v>
      </c>
      <c r="C459" t="s">
        <v>132</v>
      </c>
      <c r="D459">
        <v>2020</v>
      </c>
      <c r="E459">
        <v>-0.40000000000000036</v>
      </c>
      <c r="F459">
        <v>0.10000000000000009</v>
      </c>
      <c r="G459">
        <v>-0.56450847580630281</v>
      </c>
    </row>
    <row r="460" spans="1:7" x14ac:dyDescent="0.45">
      <c r="A460">
        <v>59</v>
      </c>
      <c r="B460">
        <v>2021</v>
      </c>
      <c r="C460" t="s">
        <v>132</v>
      </c>
      <c r="D460">
        <v>2021</v>
      </c>
      <c r="E460">
        <v>1.9000000000000004</v>
      </c>
      <c r="F460">
        <v>0.10000000000000009</v>
      </c>
      <c r="G460">
        <v>0.68981685028770201</v>
      </c>
    </row>
    <row r="461" spans="1:7" x14ac:dyDescent="0.45">
      <c r="A461">
        <v>59</v>
      </c>
      <c r="B461">
        <v>2022</v>
      </c>
      <c r="C461" t="s">
        <v>132</v>
      </c>
      <c r="D461">
        <v>2022</v>
      </c>
      <c r="E461">
        <v>-2.8000000000000007</v>
      </c>
      <c r="F461">
        <v>0.69999999999999973</v>
      </c>
      <c r="G461">
        <v>-24.3219706127466</v>
      </c>
    </row>
    <row r="462" spans="1:7" x14ac:dyDescent="0.45">
      <c r="A462">
        <v>59</v>
      </c>
      <c r="B462">
        <v>2023</v>
      </c>
      <c r="C462" t="s">
        <v>132</v>
      </c>
      <c r="D462">
        <v>2023</v>
      </c>
      <c r="E462">
        <v>0.90000000000000036</v>
      </c>
      <c r="F462">
        <v>-0.10000000000000009</v>
      </c>
      <c r="G462">
        <v>0</v>
      </c>
    </row>
    <row r="463" spans="1:7" x14ac:dyDescent="0.45">
      <c r="A463">
        <v>60</v>
      </c>
      <c r="B463">
        <v>2016</v>
      </c>
      <c r="C463" t="s">
        <v>53</v>
      </c>
      <c r="D463">
        <v>2016</v>
      </c>
      <c r="E463">
        <v>0.60000000000000142</v>
      </c>
      <c r="F463">
        <v>0</v>
      </c>
      <c r="G463">
        <v>-0.58009367828079661</v>
      </c>
    </row>
    <row r="464" spans="1:7" x14ac:dyDescent="0.45">
      <c r="A464">
        <v>60</v>
      </c>
      <c r="B464">
        <v>2017</v>
      </c>
      <c r="C464" t="s">
        <v>53</v>
      </c>
      <c r="D464">
        <v>2017</v>
      </c>
      <c r="E464">
        <v>3.5</v>
      </c>
      <c r="F464">
        <v>0.29999999999999993</v>
      </c>
      <c r="G464">
        <v>-0.30896309430860214</v>
      </c>
    </row>
    <row r="465" spans="1:7" x14ac:dyDescent="0.45">
      <c r="A465">
        <v>60</v>
      </c>
      <c r="B465">
        <v>2018</v>
      </c>
      <c r="C465" t="s">
        <v>53</v>
      </c>
      <c r="D465">
        <v>2018</v>
      </c>
      <c r="E465">
        <v>6.6000000000000014</v>
      </c>
      <c r="F465">
        <v>-0.19999999999999996</v>
      </c>
      <c r="G465">
        <v>-0.46947334683520126</v>
      </c>
    </row>
    <row r="466" spans="1:7" x14ac:dyDescent="0.45">
      <c r="A466">
        <v>60</v>
      </c>
      <c r="B466">
        <v>2019</v>
      </c>
      <c r="C466" t="s">
        <v>53</v>
      </c>
      <c r="D466">
        <v>2019</v>
      </c>
      <c r="E466">
        <v>18</v>
      </c>
      <c r="F466">
        <v>-0.19999999999999996</v>
      </c>
      <c r="G466">
        <v>-0.21423975230209891</v>
      </c>
    </row>
    <row r="467" spans="1:7" x14ac:dyDescent="0.45">
      <c r="A467">
        <v>60</v>
      </c>
      <c r="B467">
        <v>2020</v>
      </c>
      <c r="C467" t="s">
        <v>53</v>
      </c>
      <c r="D467">
        <v>2020</v>
      </c>
      <c r="E467">
        <v>-6.4000000000000057</v>
      </c>
      <c r="F467">
        <v>0</v>
      </c>
      <c r="G467">
        <v>-0.7743759478880996</v>
      </c>
    </row>
    <row r="468" spans="1:7" x14ac:dyDescent="0.45">
      <c r="A468">
        <v>60</v>
      </c>
      <c r="B468">
        <v>2021</v>
      </c>
      <c r="C468" t="s">
        <v>53</v>
      </c>
      <c r="D468">
        <v>2021</v>
      </c>
      <c r="E468">
        <v>27.799999999999997</v>
      </c>
      <c r="F468">
        <v>-0.20000000000000007</v>
      </c>
      <c r="G468">
        <v>-0.82058541268630059</v>
      </c>
    </row>
    <row r="469" spans="1:7" x14ac:dyDescent="0.45">
      <c r="A469">
        <v>60</v>
      </c>
      <c r="B469">
        <v>2022</v>
      </c>
      <c r="C469" t="s">
        <v>53</v>
      </c>
      <c r="D469">
        <v>2022</v>
      </c>
      <c r="E469">
        <v>29.300000000000011</v>
      </c>
      <c r="F469">
        <v>-9.9999999999999978E-2</v>
      </c>
      <c r="G469">
        <v>0.66348375231160084</v>
      </c>
    </row>
    <row r="470" spans="1:7" x14ac:dyDescent="0.45">
      <c r="A470">
        <v>60</v>
      </c>
      <c r="B470">
        <v>2023</v>
      </c>
      <c r="C470" t="s">
        <v>53</v>
      </c>
      <c r="D470">
        <v>2023</v>
      </c>
      <c r="E470">
        <v>-9.3000000000000114</v>
      </c>
      <c r="F470">
        <v>0</v>
      </c>
      <c r="G470">
        <v>-16.0512625711489</v>
      </c>
    </row>
    <row r="471" spans="1:7" x14ac:dyDescent="0.45">
      <c r="A471">
        <v>61</v>
      </c>
      <c r="B471">
        <v>2016</v>
      </c>
      <c r="C471" t="s">
        <v>89</v>
      </c>
      <c r="D471">
        <v>2016</v>
      </c>
      <c r="E471">
        <v>-2.5</v>
      </c>
      <c r="F471">
        <v>0.10000000000000009</v>
      </c>
      <c r="G471">
        <v>6.5880485207010508E-3</v>
      </c>
    </row>
    <row r="472" spans="1:7" x14ac:dyDescent="0.45">
      <c r="A472">
        <v>61</v>
      </c>
      <c r="B472">
        <v>2017</v>
      </c>
      <c r="C472" t="s">
        <v>89</v>
      </c>
      <c r="D472">
        <v>2017</v>
      </c>
      <c r="E472">
        <v>0.5</v>
      </c>
      <c r="F472">
        <v>9.9999999999999867E-2</v>
      </c>
      <c r="G472">
        <v>18.294334697721599</v>
      </c>
    </row>
    <row r="473" spans="1:7" x14ac:dyDescent="0.45">
      <c r="A473">
        <v>61</v>
      </c>
      <c r="B473">
        <v>2018</v>
      </c>
      <c r="C473" t="s">
        <v>89</v>
      </c>
      <c r="D473">
        <v>2018</v>
      </c>
      <c r="E473">
        <v>-1.4000000000000021</v>
      </c>
      <c r="F473">
        <v>0.10000000000000009</v>
      </c>
      <c r="G473">
        <v>-1.1477415174200019</v>
      </c>
    </row>
    <row r="474" spans="1:7" x14ac:dyDescent="0.45">
      <c r="A474">
        <v>61</v>
      </c>
      <c r="B474">
        <v>2019</v>
      </c>
      <c r="C474" t="s">
        <v>89</v>
      </c>
      <c r="D474">
        <v>2019</v>
      </c>
      <c r="E474">
        <v>1.4000000000000021</v>
      </c>
      <c r="F474">
        <v>-0.30000000000000004</v>
      </c>
      <c r="G474">
        <v>-0.354049291871398</v>
      </c>
    </row>
    <row r="475" spans="1:7" x14ac:dyDescent="0.45">
      <c r="A475">
        <v>61</v>
      </c>
      <c r="B475">
        <v>2020</v>
      </c>
      <c r="C475" t="s">
        <v>89</v>
      </c>
      <c r="D475">
        <v>2020</v>
      </c>
      <c r="E475">
        <v>-1.1999999999999993</v>
      </c>
      <c r="F475">
        <v>0</v>
      </c>
      <c r="G475">
        <v>-2.9804189119860993</v>
      </c>
    </row>
    <row r="476" spans="1:7" x14ac:dyDescent="0.45">
      <c r="A476">
        <v>61</v>
      </c>
      <c r="B476">
        <v>2021</v>
      </c>
      <c r="C476" t="s">
        <v>89</v>
      </c>
      <c r="D476">
        <v>2021</v>
      </c>
      <c r="E476">
        <v>0.69999999999999929</v>
      </c>
      <c r="F476">
        <v>0</v>
      </c>
      <c r="G476">
        <v>-0.54102508188929832</v>
      </c>
    </row>
    <row r="477" spans="1:7" x14ac:dyDescent="0.45">
      <c r="A477">
        <v>61</v>
      </c>
      <c r="B477">
        <v>2022</v>
      </c>
      <c r="C477" t="s">
        <v>89</v>
      </c>
      <c r="D477">
        <v>2022</v>
      </c>
      <c r="E477">
        <v>0.39999999999999858</v>
      </c>
      <c r="F477">
        <v>0.10000000000000009</v>
      </c>
      <c r="G477">
        <v>4.6286451698071964</v>
      </c>
    </row>
    <row r="478" spans="1:7" x14ac:dyDescent="0.45">
      <c r="A478">
        <v>61</v>
      </c>
      <c r="B478">
        <v>2023</v>
      </c>
      <c r="C478" t="s">
        <v>89</v>
      </c>
      <c r="D478">
        <v>2023</v>
      </c>
      <c r="E478">
        <v>-2</v>
      </c>
      <c r="F478">
        <v>0.30000000000000004</v>
      </c>
      <c r="G478">
        <v>-1.5054255411768978</v>
      </c>
    </row>
    <row r="479" spans="1:7" x14ac:dyDescent="0.45">
      <c r="A479">
        <v>62</v>
      </c>
      <c r="B479">
        <v>2016</v>
      </c>
      <c r="C479" t="s">
        <v>49</v>
      </c>
      <c r="D479">
        <v>2016</v>
      </c>
      <c r="E479">
        <v>5.1000000000000014</v>
      </c>
      <c r="F479">
        <v>-9.9999999999999978E-2</v>
      </c>
      <c r="G479">
        <v>0.11422716586076409</v>
      </c>
    </row>
    <row r="480" spans="1:7" x14ac:dyDescent="0.45">
      <c r="A480">
        <v>62</v>
      </c>
      <c r="B480">
        <v>2017</v>
      </c>
      <c r="C480" t="s">
        <v>49</v>
      </c>
      <c r="D480">
        <v>2017</v>
      </c>
      <c r="E480">
        <v>2.5999999999999979</v>
      </c>
      <c r="F480">
        <v>0</v>
      </c>
      <c r="G480">
        <v>1.2015386437008946E-2</v>
      </c>
    </row>
    <row r="481" spans="1:7" x14ac:dyDescent="0.45">
      <c r="A481">
        <v>62</v>
      </c>
      <c r="B481">
        <v>2020</v>
      </c>
      <c r="C481" t="s">
        <v>49</v>
      </c>
      <c r="D481">
        <v>2020</v>
      </c>
      <c r="E481">
        <v>5.3999999999999986</v>
      </c>
      <c r="F481">
        <v>0</v>
      </c>
      <c r="G481">
        <v>0</v>
      </c>
    </row>
    <row r="482" spans="1:7" x14ac:dyDescent="0.45">
      <c r="A482">
        <v>62</v>
      </c>
      <c r="B482">
        <v>2021</v>
      </c>
      <c r="C482" t="s">
        <v>49</v>
      </c>
      <c r="D482">
        <v>2021</v>
      </c>
      <c r="E482">
        <v>1.4000000000000057</v>
      </c>
      <c r="F482">
        <v>0</v>
      </c>
      <c r="G482">
        <v>0</v>
      </c>
    </row>
    <row r="483" spans="1:7" x14ac:dyDescent="0.45">
      <c r="A483">
        <v>62</v>
      </c>
      <c r="B483">
        <v>2022</v>
      </c>
      <c r="C483" t="s">
        <v>49</v>
      </c>
      <c r="D483">
        <v>2022</v>
      </c>
      <c r="E483">
        <v>9.5999999999999943</v>
      </c>
      <c r="F483">
        <v>0</v>
      </c>
      <c r="G483">
        <v>0</v>
      </c>
    </row>
    <row r="484" spans="1:7" x14ac:dyDescent="0.45">
      <c r="A484">
        <v>62</v>
      </c>
      <c r="B484">
        <v>2023</v>
      </c>
      <c r="C484" t="s">
        <v>49</v>
      </c>
      <c r="D484">
        <v>2023</v>
      </c>
      <c r="E484">
        <v>-15.399999999999999</v>
      </c>
      <c r="F484">
        <v>0</v>
      </c>
      <c r="G484">
        <v>0</v>
      </c>
    </row>
    <row r="485" spans="1:7" x14ac:dyDescent="0.45">
      <c r="A485">
        <v>63</v>
      </c>
      <c r="B485">
        <v>2016</v>
      </c>
      <c r="C485" t="s">
        <v>90</v>
      </c>
      <c r="D485">
        <v>2016</v>
      </c>
      <c r="E485">
        <v>7.3999999999999986</v>
      </c>
      <c r="F485">
        <v>-0.40000000000000013</v>
      </c>
      <c r="G485">
        <v>37.0248713954458</v>
      </c>
    </row>
    <row r="486" spans="1:7" x14ac:dyDescent="0.45">
      <c r="A486">
        <v>63</v>
      </c>
      <c r="B486">
        <v>2017</v>
      </c>
      <c r="C486" t="s">
        <v>90</v>
      </c>
      <c r="D486">
        <v>2017</v>
      </c>
      <c r="E486">
        <v>0.40000000000000568</v>
      </c>
      <c r="F486">
        <v>0</v>
      </c>
      <c r="G486">
        <v>-0.42591804613009998</v>
      </c>
    </row>
    <row r="487" spans="1:7" x14ac:dyDescent="0.45">
      <c r="A487">
        <v>63</v>
      </c>
      <c r="B487">
        <v>2018</v>
      </c>
      <c r="C487" t="s">
        <v>90</v>
      </c>
      <c r="D487">
        <v>2018</v>
      </c>
      <c r="E487">
        <v>-1.3000000000000043</v>
      </c>
      <c r="F487">
        <v>0.20000000000000018</v>
      </c>
      <c r="G487">
        <v>2.2254152972481975</v>
      </c>
    </row>
    <row r="488" spans="1:7" x14ac:dyDescent="0.45">
      <c r="A488">
        <v>63</v>
      </c>
      <c r="B488">
        <v>2019</v>
      </c>
      <c r="C488" t="s">
        <v>90</v>
      </c>
      <c r="D488">
        <v>2019</v>
      </c>
      <c r="E488">
        <v>-2.5</v>
      </c>
      <c r="F488">
        <v>-0.10000000000000009</v>
      </c>
      <c r="G488">
        <v>0.29476284378529982</v>
      </c>
    </row>
    <row r="489" spans="1:7" x14ac:dyDescent="0.45">
      <c r="A489">
        <v>63</v>
      </c>
      <c r="B489">
        <v>2020</v>
      </c>
      <c r="C489" t="s">
        <v>90</v>
      </c>
      <c r="D489">
        <v>2020</v>
      </c>
      <c r="E489">
        <v>-3.3999999999999986</v>
      </c>
      <c r="F489">
        <v>0.10000000000000009</v>
      </c>
      <c r="G489">
        <v>-0.55571892193599837</v>
      </c>
    </row>
    <row r="490" spans="1:7" x14ac:dyDescent="0.45">
      <c r="A490">
        <v>63</v>
      </c>
      <c r="B490">
        <v>2021</v>
      </c>
      <c r="C490" t="s">
        <v>90</v>
      </c>
      <c r="D490">
        <v>2021</v>
      </c>
      <c r="E490">
        <v>-1.1999999999999993</v>
      </c>
      <c r="F490">
        <v>0.19999999999999996</v>
      </c>
      <c r="G490">
        <v>8.2634598954003025</v>
      </c>
    </row>
    <row r="491" spans="1:7" x14ac:dyDescent="0.45">
      <c r="A491">
        <v>63</v>
      </c>
      <c r="B491">
        <v>2022</v>
      </c>
      <c r="C491" t="s">
        <v>90</v>
      </c>
      <c r="D491">
        <v>2022</v>
      </c>
      <c r="E491">
        <v>-0.30000000000000071</v>
      </c>
      <c r="F491">
        <v>0.19999999999999996</v>
      </c>
      <c r="G491">
        <v>-2.5408806124032992</v>
      </c>
    </row>
    <row r="492" spans="1:7" x14ac:dyDescent="0.45">
      <c r="A492">
        <v>63</v>
      </c>
      <c r="B492">
        <v>2023</v>
      </c>
      <c r="C492" t="s">
        <v>90</v>
      </c>
      <c r="D492">
        <v>2023</v>
      </c>
      <c r="E492">
        <v>5</v>
      </c>
      <c r="F492">
        <v>-0.39999999999999991</v>
      </c>
      <c r="G492">
        <v>-0.75453870890660113</v>
      </c>
    </row>
    <row r="493" spans="1:7" x14ac:dyDescent="0.45">
      <c r="A493">
        <v>64</v>
      </c>
      <c r="B493">
        <v>2016</v>
      </c>
      <c r="C493" t="s">
        <v>96</v>
      </c>
      <c r="D493">
        <v>2016</v>
      </c>
      <c r="E493">
        <v>1.0000000000000036</v>
      </c>
      <c r="F493">
        <v>-0.10000000000000009</v>
      </c>
      <c r="G493">
        <v>1.0458967084398978</v>
      </c>
    </row>
    <row r="494" spans="1:7" x14ac:dyDescent="0.45">
      <c r="A494">
        <v>64</v>
      </c>
      <c r="B494">
        <v>2017</v>
      </c>
      <c r="C494" t="s">
        <v>96</v>
      </c>
      <c r="D494">
        <v>2017</v>
      </c>
      <c r="E494">
        <v>0.5</v>
      </c>
      <c r="F494">
        <v>-0.8</v>
      </c>
      <c r="G494">
        <v>-0.78616540520159361</v>
      </c>
    </row>
    <row r="495" spans="1:7" x14ac:dyDescent="0.45">
      <c r="A495">
        <v>64</v>
      </c>
      <c r="B495">
        <v>2018</v>
      </c>
      <c r="C495" t="s">
        <v>96</v>
      </c>
      <c r="D495">
        <v>2018</v>
      </c>
      <c r="E495">
        <v>4.5</v>
      </c>
      <c r="F495">
        <v>0.40000000000000013</v>
      </c>
      <c r="G495">
        <v>1.4297411135139981</v>
      </c>
    </row>
    <row r="496" spans="1:7" x14ac:dyDescent="0.45">
      <c r="A496">
        <v>64</v>
      </c>
      <c r="B496">
        <v>2019</v>
      </c>
      <c r="C496" t="s">
        <v>96</v>
      </c>
      <c r="D496">
        <v>2019</v>
      </c>
      <c r="E496">
        <v>-2.4000000000000057</v>
      </c>
      <c r="F496">
        <v>0.19999999999999996</v>
      </c>
      <c r="G496">
        <v>0.43644016342160086</v>
      </c>
    </row>
    <row r="497" spans="1:7" x14ac:dyDescent="0.45">
      <c r="A497">
        <v>64</v>
      </c>
      <c r="B497">
        <v>2020</v>
      </c>
      <c r="C497" t="s">
        <v>96</v>
      </c>
      <c r="D497">
        <v>2020</v>
      </c>
      <c r="E497">
        <v>-1.5999999999999943</v>
      </c>
      <c r="F497">
        <v>0.19999999999999996</v>
      </c>
      <c r="G497">
        <v>1.5105604163452</v>
      </c>
    </row>
    <row r="498" spans="1:7" x14ac:dyDescent="0.45">
      <c r="A498">
        <v>64</v>
      </c>
      <c r="B498">
        <v>2021</v>
      </c>
      <c r="C498" t="s">
        <v>96</v>
      </c>
      <c r="D498">
        <v>2021</v>
      </c>
      <c r="E498">
        <v>0.79999999999999716</v>
      </c>
      <c r="F498">
        <v>0.10000000000000009</v>
      </c>
      <c r="G498">
        <v>0.26427486944909617</v>
      </c>
    </row>
    <row r="499" spans="1:7" x14ac:dyDescent="0.45">
      <c r="A499">
        <v>64</v>
      </c>
      <c r="B499">
        <v>2022</v>
      </c>
      <c r="C499" t="s">
        <v>96</v>
      </c>
      <c r="D499">
        <v>2022</v>
      </c>
      <c r="E499">
        <v>-0.29999999999999716</v>
      </c>
      <c r="F499">
        <v>0</v>
      </c>
      <c r="G499">
        <v>1.9123322922997019</v>
      </c>
    </row>
    <row r="500" spans="1:7" x14ac:dyDescent="0.45">
      <c r="A500">
        <v>64</v>
      </c>
      <c r="B500">
        <v>2023</v>
      </c>
      <c r="C500" t="s">
        <v>96</v>
      </c>
      <c r="D500">
        <v>2023</v>
      </c>
      <c r="E500">
        <v>1.6999999999999957</v>
      </c>
      <c r="F500">
        <v>-0.30000000000000004</v>
      </c>
      <c r="G500">
        <v>4.0366638312441978</v>
      </c>
    </row>
    <row r="501" spans="1:7" x14ac:dyDescent="0.45">
      <c r="A501">
        <v>65</v>
      </c>
      <c r="B501">
        <v>2016</v>
      </c>
      <c r="C501" t="s">
        <v>35</v>
      </c>
      <c r="D501">
        <v>2016</v>
      </c>
      <c r="E501">
        <v>-1.0999999999999979</v>
      </c>
      <c r="F501">
        <v>-9.9999999999999978E-2</v>
      </c>
      <c r="G501">
        <v>0.60010136792309865</v>
      </c>
    </row>
    <row r="502" spans="1:7" x14ac:dyDescent="0.45">
      <c r="A502">
        <v>65</v>
      </c>
      <c r="B502">
        <v>2017</v>
      </c>
      <c r="C502" t="s">
        <v>35</v>
      </c>
      <c r="D502">
        <v>2017</v>
      </c>
      <c r="E502">
        <v>3.1999999999999993</v>
      </c>
      <c r="F502">
        <v>0</v>
      </c>
      <c r="G502">
        <v>-0.44968451538479925</v>
      </c>
    </row>
    <row r="503" spans="1:7" x14ac:dyDescent="0.45">
      <c r="A503">
        <v>65</v>
      </c>
      <c r="B503">
        <v>2018</v>
      </c>
      <c r="C503" t="s">
        <v>35</v>
      </c>
      <c r="D503">
        <v>2018</v>
      </c>
      <c r="E503">
        <v>0.30000000000000071</v>
      </c>
      <c r="F503">
        <v>0</v>
      </c>
      <c r="G503">
        <v>0.71841039564599996</v>
      </c>
    </row>
    <row r="504" spans="1:7" x14ac:dyDescent="0.45">
      <c r="A504">
        <v>65</v>
      </c>
      <c r="B504">
        <v>2019</v>
      </c>
      <c r="C504" t="s">
        <v>35</v>
      </c>
      <c r="D504">
        <v>2019</v>
      </c>
      <c r="E504">
        <v>1.7999999999999972</v>
      </c>
      <c r="F504">
        <v>0</v>
      </c>
      <c r="G504">
        <v>0.32049924595959922</v>
      </c>
    </row>
    <row r="505" spans="1:7" x14ac:dyDescent="0.45">
      <c r="A505">
        <v>65</v>
      </c>
      <c r="B505">
        <v>2020</v>
      </c>
      <c r="C505" t="s">
        <v>35</v>
      </c>
      <c r="D505">
        <v>2020</v>
      </c>
      <c r="E505">
        <v>2.6000000000000014</v>
      </c>
      <c r="F505">
        <v>0</v>
      </c>
      <c r="G505">
        <v>-0.39763783241479977</v>
      </c>
    </row>
    <row r="506" spans="1:7" x14ac:dyDescent="0.45">
      <c r="A506">
        <v>65</v>
      </c>
      <c r="B506">
        <v>2021</v>
      </c>
      <c r="C506" t="s">
        <v>35</v>
      </c>
      <c r="D506">
        <v>2021</v>
      </c>
      <c r="E506">
        <v>0.60000000000000142</v>
      </c>
      <c r="F506">
        <v>9.9999999999999978E-2</v>
      </c>
      <c r="G506">
        <v>-0.16961743234909932</v>
      </c>
    </row>
    <row r="507" spans="1:7" x14ac:dyDescent="0.45">
      <c r="A507">
        <v>65</v>
      </c>
      <c r="B507">
        <v>2022</v>
      </c>
      <c r="C507" t="s">
        <v>35</v>
      </c>
      <c r="D507">
        <v>2022</v>
      </c>
      <c r="E507">
        <v>-0.40000000000000213</v>
      </c>
      <c r="F507">
        <v>0</v>
      </c>
      <c r="G507">
        <v>4.7960262238699869E-2</v>
      </c>
    </row>
    <row r="508" spans="1:7" x14ac:dyDescent="0.45">
      <c r="A508">
        <v>65</v>
      </c>
      <c r="B508">
        <v>2023</v>
      </c>
      <c r="C508" t="s">
        <v>35</v>
      </c>
      <c r="D508">
        <v>2023</v>
      </c>
      <c r="E508">
        <v>0.30000000000000071</v>
      </c>
      <c r="F508">
        <v>-9.9999999999999978E-2</v>
      </c>
      <c r="G508">
        <v>-3.3641803254003122E-3</v>
      </c>
    </row>
    <row r="509" spans="1:7" x14ac:dyDescent="0.45">
      <c r="A509">
        <v>66</v>
      </c>
      <c r="B509">
        <v>2016</v>
      </c>
      <c r="C509" t="s">
        <v>112</v>
      </c>
      <c r="D509">
        <v>2016</v>
      </c>
      <c r="E509">
        <v>1</v>
      </c>
      <c r="F509">
        <v>-0.29999999999999993</v>
      </c>
      <c r="G509">
        <v>-0.2734849721321293</v>
      </c>
    </row>
    <row r="510" spans="1:7" x14ac:dyDescent="0.45">
      <c r="A510">
        <v>66</v>
      </c>
      <c r="B510">
        <v>2017</v>
      </c>
      <c r="C510" t="s">
        <v>112</v>
      </c>
      <c r="D510">
        <v>2017</v>
      </c>
      <c r="E510">
        <v>-0.20000000000000284</v>
      </c>
      <c r="F510">
        <v>-9.9999999999999978E-2</v>
      </c>
      <c r="G510">
        <v>-0.26539002728686967</v>
      </c>
    </row>
    <row r="511" spans="1:7" x14ac:dyDescent="0.45">
      <c r="A511">
        <v>66</v>
      </c>
      <c r="B511">
        <v>2018</v>
      </c>
      <c r="C511" t="s">
        <v>112</v>
      </c>
      <c r="D511">
        <v>2018</v>
      </c>
      <c r="E511">
        <v>0.80000000000000071</v>
      </c>
      <c r="F511">
        <v>0</v>
      </c>
      <c r="G511">
        <v>-1.3346821583412005</v>
      </c>
    </row>
    <row r="512" spans="1:7" x14ac:dyDescent="0.45">
      <c r="A512">
        <v>66</v>
      </c>
      <c r="B512">
        <v>2019</v>
      </c>
      <c r="C512" t="s">
        <v>112</v>
      </c>
      <c r="D512">
        <v>2019</v>
      </c>
      <c r="E512">
        <v>1.1999999999999993</v>
      </c>
      <c r="F512">
        <v>-0.30000000000000004</v>
      </c>
      <c r="G512">
        <v>-0.54220771887573971</v>
      </c>
    </row>
    <row r="513" spans="1:7" x14ac:dyDescent="0.45">
      <c r="A513">
        <v>66</v>
      </c>
      <c r="B513">
        <v>2020</v>
      </c>
      <c r="C513" t="s">
        <v>112</v>
      </c>
      <c r="D513">
        <v>2020</v>
      </c>
      <c r="E513">
        <v>-2.2999999999999972</v>
      </c>
      <c r="F513">
        <v>9.9999999999999978E-2</v>
      </c>
      <c r="G513">
        <v>0.44867343090405942</v>
      </c>
    </row>
    <row r="514" spans="1:7" x14ac:dyDescent="0.45">
      <c r="A514">
        <v>66</v>
      </c>
      <c r="B514">
        <v>2021</v>
      </c>
      <c r="C514" t="s">
        <v>112</v>
      </c>
      <c r="D514">
        <v>2021</v>
      </c>
      <c r="E514">
        <v>1.0999999999999979</v>
      </c>
      <c r="F514">
        <v>9.9999999999999978E-2</v>
      </c>
      <c r="G514">
        <v>-1.5733826945306602</v>
      </c>
    </row>
    <row r="515" spans="1:7" x14ac:dyDescent="0.45">
      <c r="A515">
        <v>66</v>
      </c>
      <c r="B515">
        <v>2022</v>
      </c>
      <c r="C515" t="s">
        <v>112</v>
      </c>
      <c r="D515">
        <v>2022</v>
      </c>
      <c r="E515">
        <v>-1.5</v>
      </c>
      <c r="F515">
        <v>-0.19999999999999996</v>
      </c>
      <c r="G515">
        <v>-1.2089958057439896</v>
      </c>
    </row>
    <row r="516" spans="1:7" x14ac:dyDescent="0.45">
      <c r="A516">
        <v>66</v>
      </c>
      <c r="B516">
        <v>2023</v>
      </c>
      <c r="C516" t="s">
        <v>112</v>
      </c>
      <c r="D516">
        <v>2023</v>
      </c>
      <c r="E516">
        <v>0.10000000000000142</v>
      </c>
      <c r="F516">
        <v>-9.9999999999999978E-2</v>
      </c>
      <c r="G516">
        <v>-0.98379369074894019</v>
      </c>
    </row>
    <row r="517" spans="1:7" x14ac:dyDescent="0.45">
      <c r="A517">
        <v>67</v>
      </c>
      <c r="B517">
        <v>2016</v>
      </c>
      <c r="C517" t="s">
        <v>18</v>
      </c>
      <c r="D517">
        <v>2016</v>
      </c>
      <c r="E517">
        <v>-0.89999999999999858</v>
      </c>
      <c r="F517">
        <v>0</v>
      </c>
      <c r="G517">
        <v>-0.72969256546105044</v>
      </c>
    </row>
    <row r="518" spans="1:7" x14ac:dyDescent="0.45">
      <c r="A518">
        <v>67</v>
      </c>
      <c r="B518">
        <v>2017</v>
      </c>
      <c r="C518" t="s">
        <v>18</v>
      </c>
      <c r="D518">
        <v>2017</v>
      </c>
      <c r="E518">
        <v>-1.7000000000000028</v>
      </c>
      <c r="F518">
        <v>0</v>
      </c>
      <c r="G518">
        <v>-1.1469688909910296</v>
      </c>
    </row>
    <row r="519" spans="1:7" x14ac:dyDescent="0.45">
      <c r="A519">
        <v>67</v>
      </c>
      <c r="B519">
        <v>2018</v>
      </c>
      <c r="C519" t="s">
        <v>18</v>
      </c>
      <c r="D519">
        <v>2018</v>
      </c>
      <c r="E519">
        <v>-2.2999999999999972</v>
      </c>
      <c r="F519">
        <v>9.9999999999999978E-2</v>
      </c>
      <c r="G519">
        <v>-0.6124528666674105</v>
      </c>
    </row>
    <row r="520" spans="1:7" x14ac:dyDescent="0.45">
      <c r="A520">
        <v>67</v>
      </c>
      <c r="B520">
        <v>2019</v>
      </c>
      <c r="C520" t="s">
        <v>18</v>
      </c>
      <c r="D520">
        <v>2019</v>
      </c>
      <c r="E520">
        <v>-1.1000000000000014</v>
      </c>
      <c r="F520">
        <v>0</v>
      </c>
      <c r="G520">
        <v>-0.73065689845774973</v>
      </c>
    </row>
    <row r="521" spans="1:7" x14ac:dyDescent="0.45">
      <c r="A521">
        <v>67</v>
      </c>
      <c r="B521">
        <v>2020</v>
      </c>
      <c r="C521" t="s">
        <v>18</v>
      </c>
      <c r="D521">
        <v>2020</v>
      </c>
      <c r="E521">
        <v>0</v>
      </c>
      <c r="F521">
        <v>0.10000000000000003</v>
      </c>
      <c r="G521">
        <v>-0.18291302336047011</v>
      </c>
    </row>
    <row r="522" spans="1:7" x14ac:dyDescent="0.45">
      <c r="A522">
        <v>67</v>
      </c>
      <c r="B522">
        <v>2021</v>
      </c>
      <c r="C522" t="s">
        <v>18</v>
      </c>
      <c r="D522">
        <v>2021</v>
      </c>
      <c r="E522">
        <v>-0.80000000000000071</v>
      </c>
      <c r="F522">
        <v>9.9999999999999978E-2</v>
      </c>
      <c r="G522">
        <v>-0.29669509809761996</v>
      </c>
    </row>
    <row r="523" spans="1:7" x14ac:dyDescent="0.45">
      <c r="A523">
        <v>67</v>
      </c>
      <c r="B523">
        <v>2022</v>
      </c>
      <c r="C523" t="s">
        <v>18</v>
      </c>
      <c r="D523">
        <v>2022</v>
      </c>
      <c r="E523">
        <v>1.6999999999999993</v>
      </c>
      <c r="F523">
        <v>0</v>
      </c>
      <c r="G523">
        <v>7.6246875862397978E-3</v>
      </c>
    </row>
    <row r="524" spans="1:7" x14ac:dyDescent="0.45">
      <c r="A524">
        <v>67</v>
      </c>
      <c r="B524">
        <v>2023</v>
      </c>
      <c r="C524" t="s">
        <v>18</v>
      </c>
      <c r="D524">
        <v>2023</v>
      </c>
      <c r="E524">
        <v>0.90000000000000213</v>
      </c>
      <c r="F524">
        <v>0</v>
      </c>
      <c r="G524">
        <v>0.54190041940917011</v>
      </c>
    </row>
    <row r="525" spans="1:7" x14ac:dyDescent="0.45">
      <c r="A525">
        <v>68</v>
      </c>
      <c r="B525">
        <v>2016</v>
      </c>
      <c r="C525" t="s">
        <v>116</v>
      </c>
      <c r="D525">
        <v>2016</v>
      </c>
      <c r="E525">
        <v>-1.4000000000000004</v>
      </c>
      <c r="F525">
        <v>0.29999999999999982</v>
      </c>
      <c r="G525">
        <v>8.7098294947610455E-2</v>
      </c>
    </row>
    <row r="526" spans="1:7" x14ac:dyDescent="0.45">
      <c r="A526">
        <v>68</v>
      </c>
      <c r="B526">
        <v>2017</v>
      </c>
      <c r="C526" t="s">
        <v>116</v>
      </c>
      <c r="D526">
        <v>2017</v>
      </c>
      <c r="E526">
        <v>0.90000000000000036</v>
      </c>
      <c r="F526">
        <v>0</v>
      </c>
      <c r="G526">
        <v>-1.5735037250662307</v>
      </c>
    </row>
    <row r="527" spans="1:7" x14ac:dyDescent="0.45">
      <c r="A527">
        <v>68</v>
      </c>
      <c r="B527">
        <v>2018</v>
      </c>
      <c r="C527" t="s">
        <v>116</v>
      </c>
      <c r="D527">
        <v>2018</v>
      </c>
      <c r="E527">
        <v>-0.60000000000000142</v>
      </c>
      <c r="F527">
        <v>0.39999999999999991</v>
      </c>
      <c r="G527">
        <v>-0.14812929393418983</v>
      </c>
    </row>
    <row r="528" spans="1:7" x14ac:dyDescent="0.45">
      <c r="A528">
        <v>68</v>
      </c>
      <c r="B528">
        <v>2019</v>
      </c>
      <c r="C528" t="s">
        <v>116</v>
      </c>
      <c r="D528">
        <v>2019</v>
      </c>
      <c r="E528">
        <v>0.10000000000000142</v>
      </c>
      <c r="F528">
        <v>0.40000000000000036</v>
      </c>
      <c r="G528">
        <v>-0.52638686797451983</v>
      </c>
    </row>
    <row r="529" spans="1:7" x14ac:dyDescent="0.45">
      <c r="A529">
        <v>68</v>
      </c>
      <c r="B529">
        <v>2020</v>
      </c>
      <c r="C529" t="s">
        <v>116</v>
      </c>
      <c r="D529">
        <v>2020</v>
      </c>
      <c r="E529">
        <v>1.2999999999999989</v>
      </c>
      <c r="F529">
        <v>-0.70000000000000018</v>
      </c>
      <c r="G529">
        <v>0.67980950106956994</v>
      </c>
    </row>
    <row r="530" spans="1:7" x14ac:dyDescent="0.45">
      <c r="A530">
        <v>68</v>
      </c>
      <c r="B530">
        <v>2021</v>
      </c>
      <c r="C530" t="s">
        <v>116</v>
      </c>
      <c r="D530">
        <v>2021</v>
      </c>
      <c r="E530">
        <v>-0.19999999999999929</v>
      </c>
      <c r="F530">
        <v>0.20000000000000018</v>
      </c>
      <c r="G530">
        <v>0.12345046003543025</v>
      </c>
    </row>
    <row r="531" spans="1:7" x14ac:dyDescent="0.45">
      <c r="A531">
        <v>68</v>
      </c>
      <c r="B531">
        <v>2022</v>
      </c>
      <c r="C531" t="s">
        <v>116</v>
      </c>
      <c r="D531">
        <v>2022</v>
      </c>
      <c r="E531">
        <v>-2.5999999999999996</v>
      </c>
      <c r="F531">
        <v>0.39999999999999991</v>
      </c>
      <c r="G531">
        <v>1.5029366976920144E-2</v>
      </c>
    </row>
    <row r="532" spans="1:7" x14ac:dyDescent="0.45">
      <c r="A532">
        <v>68</v>
      </c>
      <c r="B532">
        <v>2023</v>
      </c>
      <c r="C532" t="s">
        <v>116</v>
      </c>
      <c r="D532">
        <v>2023</v>
      </c>
      <c r="E532">
        <v>-0.10000000000000142</v>
      </c>
      <c r="F532">
        <v>1.6999999999999997</v>
      </c>
      <c r="G532">
        <v>0.18208642668397967</v>
      </c>
    </row>
    <row r="533" spans="1:7" x14ac:dyDescent="0.45">
      <c r="A533">
        <v>69</v>
      </c>
      <c r="B533">
        <v>2016</v>
      </c>
      <c r="C533" t="s">
        <v>92</v>
      </c>
      <c r="D533">
        <v>2016</v>
      </c>
      <c r="E533">
        <v>0.10000000000000142</v>
      </c>
      <c r="F533">
        <v>-0.19999999999999996</v>
      </c>
      <c r="G533">
        <v>32.647329507781699</v>
      </c>
    </row>
    <row r="534" spans="1:7" x14ac:dyDescent="0.45">
      <c r="A534">
        <v>69</v>
      </c>
      <c r="B534">
        <v>2017</v>
      </c>
      <c r="C534" t="s">
        <v>92</v>
      </c>
      <c r="D534">
        <v>2017</v>
      </c>
      <c r="E534">
        <v>1.3999999999999986</v>
      </c>
      <c r="F534">
        <v>-0.10000000000000009</v>
      </c>
      <c r="G534">
        <v>-0.7152731141135007</v>
      </c>
    </row>
    <row r="535" spans="1:7" x14ac:dyDescent="0.45">
      <c r="A535">
        <v>69</v>
      </c>
      <c r="B535">
        <v>2018</v>
      </c>
      <c r="C535" t="s">
        <v>92</v>
      </c>
      <c r="D535">
        <v>2018</v>
      </c>
      <c r="E535">
        <v>1.8000000000000007</v>
      </c>
      <c r="F535">
        <v>0.20000000000000018</v>
      </c>
      <c r="G535">
        <v>-8.5107485808803958</v>
      </c>
    </row>
    <row r="536" spans="1:7" x14ac:dyDescent="0.45">
      <c r="A536">
        <v>69</v>
      </c>
      <c r="B536">
        <v>2019</v>
      </c>
      <c r="C536" t="s">
        <v>92</v>
      </c>
      <c r="D536">
        <v>2019</v>
      </c>
      <c r="E536">
        <v>-0.60000000000000142</v>
      </c>
      <c r="F536">
        <v>0</v>
      </c>
      <c r="G536">
        <v>0.82045954360369677</v>
      </c>
    </row>
    <row r="537" spans="1:7" x14ac:dyDescent="0.45">
      <c r="A537">
        <v>69</v>
      </c>
      <c r="B537">
        <v>2020</v>
      </c>
      <c r="C537" t="s">
        <v>92</v>
      </c>
      <c r="D537">
        <v>2020</v>
      </c>
      <c r="E537">
        <v>3.1999999999999993</v>
      </c>
      <c r="F537">
        <v>-0.10000000000000009</v>
      </c>
      <c r="G537">
        <v>-5.9864058063941954</v>
      </c>
    </row>
    <row r="538" spans="1:7" x14ac:dyDescent="0.45">
      <c r="A538">
        <v>69</v>
      </c>
      <c r="B538">
        <v>2021</v>
      </c>
      <c r="C538" t="s">
        <v>92</v>
      </c>
      <c r="D538">
        <v>2021</v>
      </c>
      <c r="E538">
        <v>-1.3999999999999986</v>
      </c>
      <c r="F538">
        <v>0</v>
      </c>
      <c r="G538">
        <v>5.032217794701296</v>
      </c>
    </row>
    <row r="539" spans="1:7" x14ac:dyDescent="0.45">
      <c r="A539">
        <v>69</v>
      </c>
      <c r="B539">
        <v>2022</v>
      </c>
      <c r="C539" t="s">
        <v>92</v>
      </c>
      <c r="D539">
        <v>2022</v>
      </c>
      <c r="E539">
        <v>-1.1000000000000014</v>
      </c>
      <c r="F539">
        <v>0.19999999999999996</v>
      </c>
      <c r="G539">
        <v>-1.562777447596801</v>
      </c>
    </row>
    <row r="540" spans="1:7" x14ac:dyDescent="0.45">
      <c r="A540">
        <v>69</v>
      </c>
      <c r="B540">
        <v>2023</v>
      </c>
      <c r="C540" t="s">
        <v>92</v>
      </c>
      <c r="D540">
        <v>2023</v>
      </c>
      <c r="E540">
        <v>-3.3999999999999986</v>
      </c>
      <c r="F540">
        <v>0.10000000000000009</v>
      </c>
      <c r="G540">
        <v>1.6183266344778033</v>
      </c>
    </row>
    <row r="541" spans="1:7" x14ac:dyDescent="0.45">
      <c r="A541">
        <v>70</v>
      </c>
      <c r="B541">
        <v>2016</v>
      </c>
      <c r="C541" t="s">
        <v>131</v>
      </c>
      <c r="D541">
        <v>2016</v>
      </c>
      <c r="E541">
        <v>-1.4000000000000004</v>
      </c>
      <c r="F541">
        <v>0</v>
      </c>
      <c r="G541">
        <v>-0.57505886894449887</v>
      </c>
    </row>
    <row r="542" spans="1:7" x14ac:dyDescent="0.45">
      <c r="A542">
        <v>70</v>
      </c>
      <c r="B542">
        <v>2017</v>
      </c>
      <c r="C542" t="s">
        <v>131</v>
      </c>
      <c r="D542">
        <v>2017</v>
      </c>
      <c r="E542">
        <v>-0.19999999999999929</v>
      </c>
      <c r="F542">
        <v>0.20000000000000018</v>
      </c>
      <c r="G542">
        <v>-0.58385993059130215</v>
      </c>
    </row>
    <row r="543" spans="1:7" x14ac:dyDescent="0.45">
      <c r="A543">
        <v>70</v>
      </c>
      <c r="B543">
        <v>2018</v>
      </c>
      <c r="C543" t="s">
        <v>131</v>
      </c>
      <c r="D543">
        <v>2018</v>
      </c>
      <c r="E543">
        <v>0.40000000000000036</v>
      </c>
      <c r="F543">
        <v>-0.10000000000000053</v>
      </c>
      <c r="G543">
        <v>-1.1877624936323983</v>
      </c>
    </row>
    <row r="544" spans="1:7" x14ac:dyDescent="0.45">
      <c r="A544">
        <v>70</v>
      </c>
      <c r="B544">
        <v>2019</v>
      </c>
      <c r="C544" t="s">
        <v>131</v>
      </c>
      <c r="D544">
        <v>2019</v>
      </c>
      <c r="E544">
        <v>0.29999999999999893</v>
      </c>
      <c r="F544">
        <v>-0.39999999999999947</v>
      </c>
      <c r="G544">
        <v>0.16058939053190002</v>
      </c>
    </row>
    <row r="545" spans="1:7" x14ac:dyDescent="0.45">
      <c r="A545">
        <v>70</v>
      </c>
      <c r="B545">
        <v>2020</v>
      </c>
      <c r="C545" t="s">
        <v>131</v>
      </c>
      <c r="D545">
        <v>2020</v>
      </c>
      <c r="E545">
        <v>9.9999999999999645E-2</v>
      </c>
      <c r="F545">
        <v>9.9999999999999645E-2</v>
      </c>
      <c r="G545">
        <v>-1.1305746085833022</v>
      </c>
    </row>
    <row r="546" spans="1:7" x14ac:dyDescent="0.45">
      <c r="A546">
        <v>70</v>
      </c>
      <c r="B546">
        <v>2021</v>
      </c>
      <c r="C546" t="s">
        <v>131</v>
      </c>
      <c r="D546">
        <v>2021</v>
      </c>
      <c r="E546">
        <v>2.9000000000000004</v>
      </c>
      <c r="F546">
        <v>-0.39999999999999991</v>
      </c>
      <c r="G546">
        <v>9.3200469626502525E-2</v>
      </c>
    </row>
    <row r="547" spans="1:7" x14ac:dyDescent="0.45">
      <c r="A547">
        <v>70</v>
      </c>
      <c r="B547">
        <v>2022</v>
      </c>
      <c r="C547" t="s">
        <v>131</v>
      </c>
      <c r="D547">
        <v>2022</v>
      </c>
      <c r="E547">
        <v>-9.9999999999999645E-2</v>
      </c>
      <c r="F547">
        <v>0.10000000000000009</v>
      </c>
      <c r="G547">
        <v>-0.23717596508330274</v>
      </c>
    </row>
    <row r="548" spans="1:7" x14ac:dyDescent="0.45">
      <c r="A548">
        <v>70</v>
      </c>
      <c r="B548">
        <v>2023</v>
      </c>
      <c r="C548" t="s">
        <v>131</v>
      </c>
      <c r="D548">
        <v>2023</v>
      </c>
      <c r="E548">
        <v>-0.30000000000000071</v>
      </c>
      <c r="F548">
        <v>-0.70000000000000018</v>
      </c>
      <c r="G548">
        <v>0.3276359377713014</v>
      </c>
    </row>
    <row r="549" spans="1:7" x14ac:dyDescent="0.45">
      <c r="A549">
        <v>71</v>
      </c>
      <c r="B549">
        <v>2016</v>
      </c>
      <c r="C549" t="s">
        <v>61</v>
      </c>
      <c r="D549">
        <v>2016</v>
      </c>
      <c r="E549">
        <v>2.2999999999999972</v>
      </c>
      <c r="F549">
        <v>-0.10000000000000009</v>
      </c>
      <c r="G549">
        <v>0</v>
      </c>
    </row>
    <row r="550" spans="1:7" x14ac:dyDescent="0.45">
      <c r="A550">
        <v>71</v>
      </c>
      <c r="B550">
        <v>2017</v>
      </c>
      <c r="C550" t="s">
        <v>61</v>
      </c>
      <c r="D550">
        <v>2017</v>
      </c>
      <c r="E550">
        <v>1</v>
      </c>
      <c r="F550">
        <v>-0.19999999999999996</v>
      </c>
      <c r="G550">
        <v>0</v>
      </c>
    </row>
    <row r="551" spans="1:7" x14ac:dyDescent="0.45">
      <c r="A551">
        <v>71</v>
      </c>
      <c r="B551">
        <v>2018</v>
      </c>
      <c r="C551" t="s">
        <v>61</v>
      </c>
      <c r="D551">
        <v>2018</v>
      </c>
      <c r="E551">
        <v>-2.2999999999999972</v>
      </c>
      <c r="F551">
        <v>0</v>
      </c>
      <c r="G551">
        <v>0</v>
      </c>
    </row>
    <row r="552" spans="1:7" x14ac:dyDescent="0.45">
      <c r="A552">
        <v>71</v>
      </c>
      <c r="B552">
        <v>2019</v>
      </c>
      <c r="C552" t="s">
        <v>61</v>
      </c>
      <c r="D552">
        <v>2019</v>
      </c>
      <c r="E552">
        <v>3.3999999999999986</v>
      </c>
      <c r="F552">
        <v>0.19999999999999996</v>
      </c>
      <c r="G552">
        <v>0</v>
      </c>
    </row>
    <row r="553" spans="1:7" x14ac:dyDescent="0.45">
      <c r="A553">
        <v>71</v>
      </c>
      <c r="B553">
        <v>2020</v>
      </c>
      <c r="C553" t="s">
        <v>61</v>
      </c>
      <c r="D553">
        <v>2020</v>
      </c>
      <c r="E553">
        <v>1.6999999999999993</v>
      </c>
      <c r="F553">
        <v>-9.9999999999999978E-2</v>
      </c>
      <c r="G553">
        <v>0</v>
      </c>
    </row>
    <row r="554" spans="1:7" x14ac:dyDescent="0.45">
      <c r="A554">
        <v>71</v>
      </c>
      <c r="B554">
        <v>2021</v>
      </c>
      <c r="C554" t="s">
        <v>61</v>
      </c>
      <c r="D554">
        <v>2021</v>
      </c>
      <c r="E554">
        <v>0.69999999999999929</v>
      </c>
      <c r="F554">
        <v>0</v>
      </c>
      <c r="G554">
        <v>0</v>
      </c>
    </row>
    <row r="555" spans="1:7" x14ac:dyDescent="0.45">
      <c r="A555">
        <v>71</v>
      </c>
      <c r="B555">
        <v>2022</v>
      </c>
      <c r="C555" t="s">
        <v>61</v>
      </c>
      <c r="D555">
        <v>2022</v>
      </c>
      <c r="E555">
        <v>5.4000000000000021</v>
      </c>
      <c r="F555">
        <v>-9.9999999999999978E-2</v>
      </c>
      <c r="G555">
        <v>0</v>
      </c>
    </row>
    <row r="556" spans="1:7" x14ac:dyDescent="0.45">
      <c r="A556">
        <v>71</v>
      </c>
      <c r="B556">
        <v>2023</v>
      </c>
      <c r="C556" t="s">
        <v>61</v>
      </c>
      <c r="D556">
        <v>2023</v>
      </c>
      <c r="E556">
        <v>-6.9000000000000021</v>
      </c>
      <c r="F556">
        <v>9.9999999999999978E-2</v>
      </c>
      <c r="G556">
        <v>14.568642179859101</v>
      </c>
    </row>
    <row r="557" spans="1:7" x14ac:dyDescent="0.45">
      <c r="A557">
        <v>72</v>
      </c>
      <c r="B557">
        <v>2016</v>
      </c>
      <c r="C557" t="s">
        <v>39</v>
      </c>
      <c r="D557">
        <v>2016</v>
      </c>
      <c r="E557">
        <v>0.70000000000000107</v>
      </c>
      <c r="F557">
        <v>0</v>
      </c>
      <c r="G557">
        <v>0</v>
      </c>
    </row>
    <row r="558" spans="1:7" x14ac:dyDescent="0.45">
      <c r="A558">
        <v>72</v>
      </c>
      <c r="B558">
        <v>2021</v>
      </c>
      <c r="C558" t="s">
        <v>39</v>
      </c>
      <c r="D558">
        <v>2021</v>
      </c>
      <c r="E558">
        <v>-9.9999999999997868E-2</v>
      </c>
      <c r="F558">
        <v>0</v>
      </c>
      <c r="G558">
        <v>0.78308475152780055</v>
      </c>
    </row>
    <row r="559" spans="1:7" x14ac:dyDescent="0.45">
      <c r="A559">
        <v>72</v>
      </c>
      <c r="B559">
        <v>2022</v>
      </c>
      <c r="C559" t="s">
        <v>39</v>
      </c>
      <c r="D559">
        <v>2022</v>
      </c>
      <c r="E559">
        <v>0.39999999999999858</v>
      </c>
      <c r="F559">
        <v>0</v>
      </c>
      <c r="G559">
        <v>0.86416911737999946</v>
      </c>
    </row>
    <row r="560" spans="1:7" x14ac:dyDescent="0.45">
      <c r="A560">
        <v>72</v>
      </c>
      <c r="B560">
        <v>2023</v>
      </c>
      <c r="C560" t="s">
        <v>39</v>
      </c>
      <c r="D560">
        <v>2023</v>
      </c>
      <c r="E560">
        <v>-4.5</v>
      </c>
      <c r="F560">
        <v>0</v>
      </c>
      <c r="G560">
        <v>0.36264697665080092</v>
      </c>
    </row>
  </sheetData>
  <autoFilter ref="A1:G560" xr:uid="{6674124F-9AED-4F61-958C-616E2119EB0B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4289-D6C8-4558-953A-28BF0A7C6075}">
  <dimension ref="A1:P580"/>
  <sheetViews>
    <sheetView tabSelected="1" topLeftCell="E1" workbookViewId="0">
      <selection activeCell="F1" sqref="F1"/>
    </sheetView>
  </sheetViews>
  <sheetFormatPr defaultRowHeight="14.25" x14ac:dyDescent="0.45"/>
  <cols>
    <col min="5" max="5" width="24.3984375" bestFit="1" customWidth="1"/>
    <col min="6" max="6" width="14.73046875" bestFit="1" customWidth="1"/>
    <col min="7" max="7" width="31.33203125" bestFit="1" customWidth="1"/>
  </cols>
  <sheetData>
    <row r="1" spans="1:16" ht="26.25" x14ac:dyDescent="0.45">
      <c r="A1" t="s">
        <v>630</v>
      </c>
      <c r="B1" t="s">
        <v>631</v>
      </c>
      <c r="C1" t="s">
        <v>1</v>
      </c>
      <c r="D1" t="s">
        <v>629</v>
      </c>
      <c r="E1" s="4" t="s">
        <v>5</v>
      </c>
      <c r="F1" s="4" t="s">
        <v>8</v>
      </c>
      <c r="G1" s="4" t="s">
        <v>628</v>
      </c>
      <c r="H1" s="4" t="s">
        <v>635</v>
      </c>
    </row>
    <row r="2" spans="1:16" x14ac:dyDescent="0.45">
      <c r="A2">
        <v>1</v>
      </c>
      <c r="B2">
        <v>2015</v>
      </c>
      <c r="C2" t="s">
        <v>52</v>
      </c>
      <c r="D2">
        <v>2015</v>
      </c>
      <c r="E2">
        <v>26.2</v>
      </c>
      <c r="F2">
        <v>0.8</v>
      </c>
      <c r="G2">
        <v>20.285052318117501</v>
      </c>
      <c r="H2" t="str">
        <f>LOOKUP(E2,$K$3:$K$23,$P$3:$P$23)</f>
        <v>(25;30]</v>
      </c>
      <c r="M2" t="s">
        <v>632</v>
      </c>
      <c r="N2" t="s">
        <v>633</v>
      </c>
      <c r="O2" t="s">
        <v>634</v>
      </c>
    </row>
    <row r="3" spans="1:16" x14ac:dyDescent="0.45">
      <c r="A3">
        <v>1</v>
      </c>
      <c r="B3">
        <v>2016</v>
      </c>
      <c r="C3" t="s">
        <v>52</v>
      </c>
      <c r="D3">
        <v>2016</v>
      </c>
      <c r="E3">
        <v>24.9</v>
      </c>
      <c r="F3">
        <v>0.8</v>
      </c>
      <c r="G3">
        <v>19.563202256718299</v>
      </c>
      <c r="H3" t="str">
        <f t="shared" ref="H3:H66" si="0">LOOKUP(E3,$K$3:$K$23,$P$3:$P$23)</f>
        <v>(20;25]</v>
      </c>
      <c r="K3">
        <v>0</v>
      </c>
      <c r="L3">
        <f>K3+5</f>
        <v>5</v>
      </c>
      <c r="M3" t="e">
        <f>AVERAGEIFS($E$2:$E$580,$E$2:$E$580,"&gt;"&amp;K3,$E$2:$E$580,"&lt;="&amp;L3)</f>
        <v>#DIV/0!</v>
      </c>
      <c r="N3" t="e">
        <f>AVERAGEIFS($F$2:$F$580,$E$2:$E$580,"&gt;"&amp;K3,$E$2:$E$580,"&lt;="&amp;L3)</f>
        <v>#DIV/0!</v>
      </c>
      <c r="O3" t="e">
        <f>AVERAGEIFS($G$2:$G$580,$E$2:$E$580,"&gt;"&amp;K3,$E$2:$E$580,"&lt;="&amp;L3)</f>
        <v>#DIV/0!</v>
      </c>
      <c r="P3" s="33" t="str">
        <f>"("&amp;K3&amp;";"&amp;L3&amp;"]"</f>
        <v>(0;5]</v>
      </c>
    </row>
    <row r="4" spans="1:16" x14ac:dyDescent="0.45">
      <c r="A4">
        <v>1</v>
      </c>
      <c r="B4">
        <v>2017</v>
      </c>
      <c r="C4" t="s">
        <v>52</v>
      </c>
      <c r="D4">
        <v>2017</v>
      </c>
      <c r="E4">
        <v>25.2</v>
      </c>
      <c r="F4">
        <v>0.7</v>
      </c>
      <c r="G4">
        <v>20.2866998914308</v>
      </c>
      <c r="H4" t="str">
        <f t="shared" si="0"/>
        <v>(25;30]</v>
      </c>
      <c r="K4">
        <f>L3</f>
        <v>5</v>
      </c>
      <c r="L4">
        <f>K4+5</f>
        <v>10</v>
      </c>
      <c r="M4">
        <f t="shared" ref="M4:M23" si="1">AVERAGEIFS($E$2:$E$580,$E$2:$E$580,"&gt;"&amp;K4,$E$2:$E$580,"&lt;="&amp;L4)</f>
        <v>9.3076923076923066</v>
      </c>
      <c r="N4">
        <f t="shared" ref="N4:N23" si="2">AVERAGEIFS($F$2:$F$580,$E$2:$E$580,"&gt;"&amp;K4,$E$2:$E$580,"&lt;="&amp;L4)</f>
        <v>3.2307692307692308</v>
      </c>
      <c r="O4">
        <f t="shared" ref="O4:O23" si="3">AVERAGEIFS($G$2:$G$580,$E$2:$E$580,"&gt;"&amp;K4,$E$2:$E$580,"&lt;="&amp;L4)</f>
        <v>19.352210905615557</v>
      </c>
      <c r="P4" t="str">
        <f t="shared" ref="P4:P23" si="4">"("&amp;K4&amp;";"&amp;L4&amp;"]"</f>
        <v>(5;10]</v>
      </c>
    </row>
    <row r="5" spans="1:16" x14ac:dyDescent="0.45">
      <c r="A5">
        <v>1</v>
      </c>
      <c r="B5">
        <v>2018</v>
      </c>
      <c r="C5" t="s">
        <v>52</v>
      </c>
      <c r="D5">
        <v>2018</v>
      </c>
      <c r="E5">
        <v>27.1</v>
      </c>
      <c r="F5">
        <v>0.8</v>
      </c>
      <c r="G5">
        <v>21.928418645486399</v>
      </c>
      <c r="H5" t="str">
        <f t="shared" si="0"/>
        <v>(25;30]</v>
      </c>
      <c r="K5">
        <f t="shared" ref="K5:K23" si="5">L4</f>
        <v>10</v>
      </c>
      <c r="L5">
        <f t="shared" ref="L5:L23" si="6">K5+5</f>
        <v>15</v>
      </c>
      <c r="M5">
        <f t="shared" si="1"/>
        <v>13.135714285714286</v>
      </c>
      <c r="N5">
        <f t="shared" si="2"/>
        <v>1.8457142857142863</v>
      </c>
      <c r="O5">
        <f t="shared" si="3"/>
        <v>20.042315727025375</v>
      </c>
      <c r="P5" t="str">
        <f t="shared" si="4"/>
        <v>(10;15]</v>
      </c>
    </row>
    <row r="6" spans="1:16" x14ac:dyDescent="0.45">
      <c r="A6">
        <v>1</v>
      </c>
      <c r="B6">
        <v>2019</v>
      </c>
      <c r="C6" t="s">
        <v>52</v>
      </c>
      <c r="D6">
        <v>2019</v>
      </c>
      <c r="E6">
        <v>23.4</v>
      </c>
      <c r="F6">
        <v>0.8</v>
      </c>
      <c r="G6">
        <v>22.7379872398419</v>
      </c>
      <c r="H6" t="str">
        <f t="shared" si="0"/>
        <v>(20;25]</v>
      </c>
      <c r="K6">
        <f t="shared" si="5"/>
        <v>15</v>
      </c>
      <c r="L6">
        <f t="shared" si="6"/>
        <v>20</v>
      </c>
      <c r="M6">
        <f t="shared" si="1"/>
        <v>17.43488372093023</v>
      </c>
      <c r="N6">
        <f t="shared" si="2"/>
        <v>1.1697674418604647</v>
      </c>
      <c r="O6">
        <f t="shared" si="3"/>
        <v>21.5735394948695</v>
      </c>
      <c r="P6" t="str">
        <f t="shared" si="4"/>
        <v>(15;20]</v>
      </c>
    </row>
    <row r="7" spans="1:16" x14ac:dyDescent="0.45">
      <c r="A7">
        <v>1</v>
      </c>
      <c r="B7">
        <v>2020</v>
      </c>
      <c r="C7" t="s">
        <v>52</v>
      </c>
      <c r="D7">
        <v>2020</v>
      </c>
      <c r="E7">
        <v>23.8</v>
      </c>
      <c r="F7">
        <v>0.8</v>
      </c>
      <c r="G7">
        <v>23.262753271649899</v>
      </c>
      <c r="H7" t="str">
        <f t="shared" si="0"/>
        <v>(20;25]</v>
      </c>
      <c r="K7">
        <f t="shared" si="5"/>
        <v>20</v>
      </c>
      <c r="L7">
        <f t="shared" si="6"/>
        <v>25</v>
      </c>
      <c r="M7">
        <f t="shared" si="1"/>
        <v>22.531210191082813</v>
      </c>
      <c r="N7">
        <f t="shared" si="2"/>
        <v>1.2910828025477707</v>
      </c>
      <c r="O7">
        <f t="shared" si="3"/>
        <v>27.457553866606503</v>
      </c>
      <c r="P7" t="str">
        <f t="shared" si="4"/>
        <v>(20;25]</v>
      </c>
    </row>
    <row r="8" spans="1:16" x14ac:dyDescent="0.45">
      <c r="A8">
        <v>1</v>
      </c>
      <c r="B8">
        <v>2021</v>
      </c>
      <c r="C8" t="s">
        <v>52</v>
      </c>
      <c r="D8">
        <v>2021</v>
      </c>
      <c r="E8">
        <v>23.2</v>
      </c>
      <c r="F8">
        <v>0.9</v>
      </c>
      <c r="G8">
        <v>23.573034183572901</v>
      </c>
      <c r="H8" t="str">
        <f t="shared" si="0"/>
        <v>(20;25]</v>
      </c>
      <c r="K8">
        <f t="shared" si="5"/>
        <v>25</v>
      </c>
      <c r="L8">
        <f t="shared" si="6"/>
        <v>30</v>
      </c>
      <c r="M8">
        <f t="shared" si="1"/>
        <v>27.140000000000011</v>
      </c>
      <c r="N8">
        <f t="shared" si="2"/>
        <v>1.2863157894736847</v>
      </c>
      <c r="O8">
        <f t="shared" si="3"/>
        <v>24.805612121153455</v>
      </c>
      <c r="P8" t="str">
        <f t="shared" si="4"/>
        <v>(25;30]</v>
      </c>
    </row>
    <row r="9" spans="1:16" x14ac:dyDescent="0.45">
      <c r="A9">
        <v>1</v>
      </c>
      <c r="B9">
        <v>2022</v>
      </c>
      <c r="C9" t="s">
        <v>52</v>
      </c>
      <c r="D9">
        <v>2022</v>
      </c>
      <c r="E9">
        <v>24.7</v>
      </c>
      <c r="F9">
        <v>0.9</v>
      </c>
      <c r="G9">
        <v>24.145173479960899</v>
      </c>
      <c r="H9" t="str">
        <f t="shared" si="0"/>
        <v>(20;25]</v>
      </c>
      <c r="K9">
        <f t="shared" si="5"/>
        <v>30</v>
      </c>
      <c r="L9">
        <f t="shared" si="6"/>
        <v>35</v>
      </c>
      <c r="M9">
        <f t="shared" si="1"/>
        <v>32.019047619047619</v>
      </c>
      <c r="N9">
        <f t="shared" si="2"/>
        <v>1.1825396825396819</v>
      </c>
      <c r="O9">
        <f t="shared" si="3"/>
        <v>21.074890725326423</v>
      </c>
      <c r="P9" t="str">
        <f t="shared" si="4"/>
        <v>(30;35]</v>
      </c>
    </row>
    <row r="10" spans="1:16" x14ac:dyDescent="0.45">
      <c r="A10">
        <v>1</v>
      </c>
      <c r="B10">
        <v>2023</v>
      </c>
      <c r="C10" t="s">
        <v>52</v>
      </c>
      <c r="D10">
        <v>2023</v>
      </c>
      <c r="E10">
        <v>23.1</v>
      </c>
      <c r="F10">
        <v>0.8</v>
      </c>
      <c r="G10">
        <v>26.303603454632</v>
      </c>
      <c r="H10" t="str">
        <f t="shared" si="0"/>
        <v>(20;25]</v>
      </c>
      <c r="K10">
        <f t="shared" si="5"/>
        <v>35</v>
      </c>
      <c r="L10">
        <f t="shared" si="6"/>
        <v>40</v>
      </c>
      <c r="M10">
        <f t="shared" si="1"/>
        <v>37.424999999999997</v>
      </c>
      <c r="N10">
        <f t="shared" si="2"/>
        <v>1.1833333333333333</v>
      </c>
      <c r="O10">
        <f t="shared" si="3"/>
        <v>27.494232102164034</v>
      </c>
      <c r="P10" t="str">
        <f t="shared" si="4"/>
        <v>(35;40]</v>
      </c>
    </row>
    <row r="11" spans="1:16" x14ac:dyDescent="0.45">
      <c r="A11">
        <v>2</v>
      </c>
      <c r="B11">
        <v>2015</v>
      </c>
      <c r="C11" t="s">
        <v>57</v>
      </c>
      <c r="D11">
        <v>2015</v>
      </c>
      <c r="E11">
        <v>28.3</v>
      </c>
      <c r="F11">
        <v>0.4</v>
      </c>
      <c r="G11">
        <v>2.5510787915553799</v>
      </c>
      <c r="H11" t="str">
        <f t="shared" si="0"/>
        <v>(25;30]</v>
      </c>
      <c r="K11">
        <f t="shared" si="5"/>
        <v>40</v>
      </c>
      <c r="L11">
        <f t="shared" si="6"/>
        <v>45</v>
      </c>
      <c r="M11">
        <f t="shared" si="1"/>
        <v>42.788888888888884</v>
      </c>
      <c r="N11">
        <f t="shared" si="2"/>
        <v>0.58888888888888891</v>
      </c>
      <c r="O11">
        <f t="shared" si="3"/>
        <v>11.322022690321024</v>
      </c>
      <c r="P11" t="str">
        <f t="shared" si="4"/>
        <v>(40;45]</v>
      </c>
    </row>
    <row r="12" spans="1:16" x14ac:dyDescent="0.45">
      <c r="A12">
        <v>2</v>
      </c>
      <c r="B12">
        <v>2016</v>
      </c>
      <c r="C12" t="s">
        <v>57</v>
      </c>
      <c r="D12">
        <v>2016</v>
      </c>
      <c r="E12">
        <v>27.7</v>
      </c>
      <c r="F12">
        <v>0.4</v>
      </c>
      <c r="G12">
        <v>2.53036259975624</v>
      </c>
      <c r="H12" t="str">
        <f t="shared" si="0"/>
        <v>(25;30]</v>
      </c>
      <c r="K12">
        <f t="shared" si="5"/>
        <v>45</v>
      </c>
      <c r="L12">
        <f t="shared" si="6"/>
        <v>50</v>
      </c>
      <c r="M12">
        <f t="shared" si="1"/>
        <v>47.225000000000001</v>
      </c>
      <c r="N12">
        <f t="shared" si="2"/>
        <v>0.64999999999999991</v>
      </c>
      <c r="O12">
        <f t="shared" si="3"/>
        <v>13.82598278007406</v>
      </c>
      <c r="P12" t="str">
        <f t="shared" si="4"/>
        <v>(45;50]</v>
      </c>
    </row>
    <row r="13" spans="1:16" x14ac:dyDescent="0.45">
      <c r="A13">
        <v>2</v>
      </c>
      <c r="B13">
        <v>2017</v>
      </c>
      <c r="C13" t="s">
        <v>57</v>
      </c>
      <c r="D13">
        <v>2017</v>
      </c>
      <c r="E13">
        <v>26.5</v>
      </c>
      <c r="F13">
        <v>0.3</v>
      </c>
      <c r="G13">
        <v>5.2796833548919304</v>
      </c>
      <c r="H13" t="str">
        <f t="shared" si="0"/>
        <v>(25;30]</v>
      </c>
      <c r="K13">
        <f t="shared" si="5"/>
        <v>50</v>
      </c>
      <c r="L13">
        <f t="shared" si="6"/>
        <v>55</v>
      </c>
      <c r="M13">
        <f t="shared" si="1"/>
        <v>52.800000000000004</v>
      </c>
      <c r="N13">
        <f t="shared" si="2"/>
        <v>0.26666666666666666</v>
      </c>
      <c r="O13">
        <f t="shared" si="3"/>
        <v>10.732728834625172</v>
      </c>
      <c r="P13" t="str">
        <f t="shared" si="4"/>
        <v>(50;55]</v>
      </c>
    </row>
    <row r="14" spans="1:16" x14ac:dyDescent="0.45">
      <c r="A14">
        <v>2</v>
      </c>
      <c r="B14">
        <v>2018</v>
      </c>
      <c r="C14" t="s">
        <v>57</v>
      </c>
      <c r="D14">
        <v>2018</v>
      </c>
      <c r="E14">
        <v>23.8</v>
      </c>
      <c r="F14">
        <v>0.3</v>
      </c>
      <c r="G14">
        <v>9.2388918617480904</v>
      </c>
      <c r="H14" t="str">
        <f t="shared" si="0"/>
        <v>(20;25]</v>
      </c>
      <c r="K14">
        <f t="shared" si="5"/>
        <v>55</v>
      </c>
      <c r="L14">
        <f t="shared" si="6"/>
        <v>60</v>
      </c>
      <c r="M14">
        <f t="shared" si="1"/>
        <v>57.5</v>
      </c>
      <c r="N14">
        <f t="shared" si="2"/>
        <v>0.5</v>
      </c>
      <c r="O14">
        <f t="shared" si="3"/>
        <v>13.565629699823797</v>
      </c>
      <c r="P14" t="str">
        <f t="shared" si="4"/>
        <v>(55;60]</v>
      </c>
    </row>
    <row r="15" spans="1:16" x14ac:dyDescent="0.45">
      <c r="A15">
        <v>2</v>
      </c>
      <c r="B15">
        <v>2019</v>
      </c>
      <c r="C15" t="s">
        <v>57</v>
      </c>
      <c r="D15">
        <v>2019</v>
      </c>
      <c r="E15">
        <v>38.9</v>
      </c>
      <c r="F15">
        <v>0.2</v>
      </c>
      <c r="G15">
        <v>10.8732384050791</v>
      </c>
      <c r="H15" t="str">
        <f t="shared" si="0"/>
        <v>(35;40]</v>
      </c>
      <c r="K15">
        <f t="shared" si="5"/>
        <v>60</v>
      </c>
      <c r="L15">
        <f t="shared" si="6"/>
        <v>65</v>
      </c>
      <c r="M15">
        <f t="shared" si="1"/>
        <v>60.9</v>
      </c>
      <c r="N15">
        <f t="shared" si="2"/>
        <v>0.4</v>
      </c>
      <c r="O15">
        <f t="shared" si="3"/>
        <v>18.907183662251001</v>
      </c>
      <c r="P15" t="str">
        <f t="shared" si="4"/>
        <v>(60;65]</v>
      </c>
    </row>
    <row r="16" spans="1:16" x14ac:dyDescent="0.45">
      <c r="A16">
        <v>2</v>
      </c>
      <c r="B16">
        <v>2020</v>
      </c>
      <c r="C16" t="s">
        <v>57</v>
      </c>
      <c r="D16">
        <v>2020</v>
      </c>
      <c r="E16">
        <v>51.9</v>
      </c>
      <c r="F16">
        <v>0.1</v>
      </c>
      <c r="G16">
        <v>10.4395142883732</v>
      </c>
      <c r="H16" t="str">
        <f t="shared" si="0"/>
        <v>(50;55]</v>
      </c>
      <c r="K16">
        <f t="shared" si="5"/>
        <v>65</v>
      </c>
      <c r="L16">
        <f t="shared" si="6"/>
        <v>70</v>
      </c>
      <c r="M16">
        <f t="shared" si="1"/>
        <v>66.466666666666683</v>
      </c>
      <c r="N16">
        <f t="shared" si="2"/>
        <v>0.53333333333333333</v>
      </c>
      <c r="O16">
        <f t="shared" si="3"/>
        <v>16.950201001122068</v>
      </c>
      <c r="P16" t="str">
        <f t="shared" si="4"/>
        <v>(65;70]</v>
      </c>
    </row>
    <row r="17" spans="1:16" x14ac:dyDescent="0.45">
      <c r="A17">
        <v>2</v>
      </c>
      <c r="B17">
        <v>2021</v>
      </c>
      <c r="C17" t="s">
        <v>57</v>
      </c>
      <c r="D17">
        <v>2021</v>
      </c>
      <c r="E17">
        <v>45</v>
      </c>
      <c r="F17">
        <v>0.1</v>
      </c>
      <c r="G17">
        <v>10.274269670416601</v>
      </c>
      <c r="H17" t="str">
        <f t="shared" si="0"/>
        <v>(45;50]</v>
      </c>
      <c r="K17">
        <f t="shared" si="5"/>
        <v>70</v>
      </c>
      <c r="L17">
        <f t="shared" si="6"/>
        <v>75</v>
      </c>
      <c r="M17">
        <f t="shared" si="1"/>
        <v>73.7</v>
      </c>
      <c r="N17">
        <f t="shared" si="2"/>
        <v>0.8</v>
      </c>
      <c r="O17">
        <f t="shared" si="3"/>
        <v>16.982740179411699</v>
      </c>
      <c r="P17" t="str">
        <f t="shared" si="4"/>
        <v>(70;75]</v>
      </c>
    </row>
    <row r="18" spans="1:16" x14ac:dyDescent="0.45">
      <c r="A18">
        <v>2</v>
      </c>
      <c r="B18">
        <v>2022</v>
      </c>
      <c r="C18" t="s">
        <v>57</v>
      </c>
      <c r="D18">
        <v>2022</v>
      </c>
      <c r="E18">
        <v>45.6</v>
      </c>
      <c r="F18">
        <v>0.1</v>
      </c>
      <c r="G18">
        <v>10.5687457004645</v>
      </c>
      <c r="H18" t="str">
        <f t="shared" si="0"/>
        <v>(45;50]</v>
      </c>
      <c r="K18">
        <f t="shared" si="5"/>
        <v>75</v>
      </c>
      <c r="L18">
        <f t="shared" si="6"/>
        <v>80</v>
      </c>
      <c r="M18" t="e">
        <f t="shared" si="1"/>
        <v>#DIV/0!</v>
      </c>
      <c r="N18" t="e">
        <f t="shared" si="2"/>
        <v>#DIV/0!</v>
      </c>
      <c r="O18" t="e">
        <f t="shared" si="3"/>
        <v>#DIV/0!</v>
      </c>
      <c r="P18" s="33" t="str">
        <f t="shared" si="4"/>
        <v>(75;80]</v>
      </c>
    </row>
    <row r="19" spans="1:16" x14ac:dyDescent="0.45">
      <c r="A19">
        <v>2</v>
      </c>
      <c r="B19">
        <v>2023</v>
      </c>
      <c r="C19" t="s">
        <v>57</v>
      </c>
      <c r="D19">
        <v>2023</v>
      </c>
      <c r="E19">
        <v>41.1</v>
      </c>
      <c r="F19">
        <v>0.1</v>
      </c>
      <c r="G19">
        <v>10.029220048338599</v>
      </c>
      <c r="H19" t="str">
        <f t="shared" si="0"/>
        <v>(40;45]</v>
      </c>
      <c r="K19">
        <f t="shared" si="5"/>
        <v>80</v>
      </c>
      <c r="L19">
        <f t="shared" si="6"/>
        <v>85</v>
      </c>
      <c r="M19" t="e">
        <f t="shared" si="1"/>
        <v>#DIV/0!</v>
      </c>
      <c r="N19" t="e">
        <f t="shared" si="2"/>
        <v>#DIV/0!</v>
      </c>
      <c r="O19" t="e">
        <f t="shared" si="3"/>
        <v>#DIV/0!</v>
      </c>
      <c r="P19" s="33" t="str">
        <f t="shared" si="4"/>
        <v>(80;85]</v>
      </c>
    </row>
    <row r="20" spans="1:16" x14ac:dyDescent="0.45">
      <c r="A20">
        <v>3</v>
      </c>
      <c r="B20">
        <v>2015</v>
      </c>
      <c r="C20" t="s">
        <v>54</v>
      </c>
      <c r="D20">
        <v>2015</v>
      </c>
      <c r="E20">
        <v>15.4</v>
      </c>
      <c r="F20">
        <v>0.5</v>
      </c>
      <c r="G20">
        <v>8.5705282439046897</v>
      </c>
      <c r="H20" t="str">
        <f t="shared" si="0"/>
        <v>(15;20]</v>
      </c>
      <c r="K20">
        <f t="shared" si="5"/>
        <v>85</v>
      </c>
      <c r="L20">
        <f t="shared" si="6"/>
        <v>90</v>
      </c>
      <c r="M20" t="e">
        <f t="shared" si="1"/>
        <v>#DIV/0!</v>
      </c>
      <c r="N20" t="e">
        <f t="shared" si="2"/>
        <v>#DIV/0!</v>
      </c>
      <c r="O20" t="e">
        <f t="shared" si="3"/>
        <v>#DIV/0!</v>
      </c>
      <c r="P20" s="33" t="str">
        <f t="shared" si="4"/>
        <v>(85;90]</v>
      </c>
    </row>
    <row r="21" spans="1:16" x14ac:dyDescent="0.45">
      <c r="A21">
        <v>3</v>
      </c>
      <c r="B21">
        <v>2016</v>
      </c>
      <c r="C21" t="s">
        <v>54</v>
      </c>
      <c r="D21">
        <v>2016</v>
      </c>
      <c r="E21">
        <v>17.2</v>
      </c>
      <c r="F21">
        <v>0.3</v>
      </c>
      <c r="G21">
        <v>7.6140243831909702</v>
      </c>
      <c r="H21" t="str">
        <f t="shared" si="0"/>
        <v>(15;20]</v>
      </c>
      <c r="K21">
        <f t="shared" si="5"/>
        <v>90</v>
      </c>
      <c r="L21">
        <f t="shared" si="6"/>
        <v>95</v>
      </c>
      <c r="M21" t="e">
        <f t="shared" si="1"/>
        <v>#DIV/0!</v>
      </c>
      <c r="N21" t="e">
        <f t="shared" si="2"/>
        <v>#DIV/0!</v>
      </c>
      <c r="O21" t="e">
        <f t="shared" si="3"/>
        <v>#DIV/0!</v>
      </c>
      <c r="P21" s="33" t="str">
        <f t="shared" si="4"/>
        <v>(90;95]</v>
      </c>
    </row>
    <row r="22" spans="1:16" x14ac:dyDescent="0.45">
      <c r="A22">
        <v>3</v>
      </c>
      <c r="B22">
        <v>2017</v>
      </c>
      <c r="C22" t="s">
        <v>54</v>
      </c>
      <c r="D22">
        <v>2017</v>
      </c>
      <c r="E22">
        <v>15.9</v>
      </c>
      <c r="F22">
        <v>0.5</v>
      </c>
      <c r="G22">
        <v>7.8090089870933204</v>
      </c>
      <c r="H22" t="str">
        <f t="shared" si="0"/>
        <v>(15;20]</v>
      </c>
      <c r="K22">
        <f t="shared" si="5"/>
        <v>95</v>
      </c>
      <c r="L22">
        <f t="shared" si="6"/>
        <v>100</v>
      </c>
      <c r="M22">
        <f t="shared" si="1"/>
        <v>95.1</v>
      </c>
      <c r="N22">
        <f t="shared" si="2"/>
        <v>0.6</v>
      </c>
      <c r="O22">
        <f t="shared" si="3"/>
        <v>15.387778818837299</v>
      </c>
      <c r="P22" t="str">
        <f t="shared" si="4"/>
        <v>(95;100]</v>
      </c>
    </row>
    <row r="23" spans="1:16" x14ac:dyDescent="0.45">
      <c r="A23">
        <v>3</v>
      </c>
      <c r="B23">
        <v>2018</v>
      </c>
      <c r="C23" t="s">
        <v>54</v>
      </c>
      <c r="D23">
        <v>2018</v>
      </c>
      <c r="E23">
        <v>15</v>
      </c>
      <c r="F23">
        <v>0.5</v>
      </c>
      <c r="G23">
        <v>8.2898831640887192</v>
      </c>
      <c r="H23" t="str">
        <f t="shared" si="0"/>
        <v>(15;20]</v>
      </c>
      <c r="K23">
        <f t="shared" si="5"/>
        <v>100</v>
      </c>
      <c r="L23">
        <f t="shared" si="6"/>
        <v>105</v>
      </c>
      <c r="M23" t="e">
        <f t="shared" si="1"/>
        <v>#DIV/0!</v>
      </c>
      <c r="N23" t="e">
        <f t="shared" si="2"/>
        <v>#DIV/0!</v>
      </c>
      <c r="O23" t="e">
        <f t="shared" si="3"/>
        <v>#DIV/0!</v>
      </c>
      <c r="P23" s="33" t="str">
        <f t="shared" si="4"/>
        <v>(100;105]</v>
      </c>
    </row>
    <row r="24" spans="1:16" x14ac:dyDescent="0.45">
      <c r="A24">
        <v>3</v>
      </c>
      <c r="B24">
        <v>2019</v>
      </c>
      <c r="C24" t="s">
        <v>54</v>
      </c>
      <c r="D24">
        <v>2019</v>
      </c>
      <c r="E24">
        <v>15.7</v>
      </c>
      <c r="F24">
        <v>0.5</v>
      </c>
      <c r="G24">
        <v>9.8800316202220309</v>
      </c>
      <c r="H24" t="str">
        <f t="shared" si="0"/>
        <v>(15;20]</v>
      </c>
      <c r="P24" s="33"/>
    </row>
    <row r="25" spans="1:16" x14ac:dyDescent="0.45">
      <c r="A25">
        <v>3</v>
      </c>
      <c r="B25">
        <v>2020</v>
      </c>
      <c r="C25" t="s">
        <v>54</v>
      </c>
      <c r="D25">
        <v>2020</v>
      </c>
      <c r="E25">
        <v>17.100000000000001</v>
      </c>
      <c r="F25">
        <v>0.5</v>
      </c>
      <c r="G25">
        <v>11.593470744596001</v>
      </c>
      <c r="H25" t="str">
        <f t="shared" si="0"/>
        <v>(15;20]</v>
      </c>
      <c r="P25" s="33"/>
    </row>
    <row r="26" spans="1:16" x14ac:dyDescent="0.45">
      <c r="A26">
        <v>3</v>
      </c>
      <c r="B26">
        <v>2021</v>
      </c>
      <c r="C26" t="s">
        <v>54</v>
      </c>
      <c r="D26">
        <v>2021</v>
      </c>
      <c r="E26">
        <v>19.8</v>
      </c>
      <c r="F26">
        <v>0.4</v>
      </c>
      <c r="G26">
        <v>15.718986520546</v>
      </c>
      <c r="H26" t="str">
        <f t="shared" si="0"/>
        <v>(15;20]</v>
      </c>
      <c r="P26" s="33"/>
    </row>
    <row r="27" spans="1:16" x14ac:dyDescent="0.45">
      <c r="A27">
        <v>3</v>
      </c>
      <c r="B27">
        <v>2022</v>
      </c>
      <c r="C27" t="s">
        <v>54</v>
      </c>
      <c r="D27">
        <v>2022</v>
      </c>
      <c r="E27">
        <v>20.8</v>
      </c>
      <c r="F27">
        <v>0.5</v>
      </c>
      <c r="G27">
        <v>17.410633877385301</v>
      </c>
      <c r="H27" t="str">
        <f t="shared" si="0"/>
        <v>(20;25]</v>
      </c>
    </row>
    <row r="28" spans="1:16" x14ac:dyDescent="0.45">
      <c r="A28">
        <v>3</v>
      </c>
      <c r="B28">
        <v>2023</v>
      </c>
      <c r="C28" t="s">
        <v>54</v>
      </c>
      <c r="D28">
        <v>2023</v>
      </c>
      <c r="E28">
        <v>11.8</v>
      </c>
      <c r="F28">
        <v>0.4</v>
      </c>
      <c r="G28">
        <v>18.63678963832</v>
      </c>
      <c r="H28" t="str">
        <f t="shared" si="0"/>
        <v>(10;15]</v>
      </c>
    </row>
    <row r="29" spans="1:16" x14ac:dyDescent="0.45">
      <c r="A29">
        <v>4</v>
      </c>
      <c r="B29">
        <v>2015</v>
      </c>
      <c r="C29" t="s">
        <v>98</v>
      </c>
      <c r="D29">
        <v>2015</v>
      </c>
      <c r="E29">
        <v>23.5</v>
      </c>
      <c r="F29">
        <v>1.6</v>
      </c>
      <c r="G29">
        <v>62.199850087641501</v>
      </c>
      <c r="H29" t="str">
        <f t="shared" si="0"/>
        <v>(20;25]</v>
      </c>
    </row>
    <row r="30" spans="1:16" x14ac:dyDescent="0.45">
      <c r="A30">
        <v>4</v>
      </c>
      <c r="B30">
        <v>2016</v>
      </c>
      <c r="C30" t="s">
        <v>98</v>
      </c>
      <c r="D30">
        <v>2016</v>
      </c>
      <c r="E30">
        <v>22.9</v>
      </c>
      <c r="F30">
        <v>1.5</v>
      </c>
      <c r="G30">
        <v>63.0783327615068</v>
      </c>
      <c r="H30" t="str">
        <f t="shared" si="0"/>
        <v>(20;25]</v>
      </c>
    </row>
    <row r="31" spans="1:16" x14ac:dyDescent="0.45">
      <c r="A31">
        <v>4</v>
      </c>
      <c r="B31">
        <v>2017</v>
      </c>
      <c r="C31" t="s">
        <v>98</v>
      </c>
      <c r="D31">
        <v>2017</v>
      </c>
      <c r="E31">
        <v>20.399999999999999</v>
      </c>
      <c r="F31">
        <v>1.4</v>
      </c>
      <c r="G31">
        <v>63.678358807267003</v>
      </c>
      <c r="H31" t="str">
        <f t="shared" si="0"/>
        <v>(20;25]</v>
      </c>
    </row>
    <row r="32" spans="1:16" x14ac:dyDescent="0.45">
      <c r="A32">
        <v>4</v>
      </c>
      <c r="B32">
        <v>2018</v>
      </c>
      <c r="C32" t="s">
        <v>98</v>
      </c>
      <c r="D32">
        <v>2018</v>
      </c>
      <c r="E32">
        <v>20.100000000000001</v>
      </c>
      <c r="F32">
        <v>1.8</v>
      </c>
      <c r="G32">
        <v>63.3031704752457</v>
      </c>
      <c r="H32" t="str">
        <f t="shared" si="0"/>
        <v>(20;25]</v>
      </c>
    </row>
    <row r="33" spans="1:8" x14ac:dyDescent="0.45">
      <c r="A33">
        <v>4</v>
      </c>
      <c r="B33">
        <v>2019</v>
      </c>
      <c r="C33" t="s">
        <v>98</v>
      </c>
      <c r="D33">
        <v>2019</v>
      </c>
      <c r="E33">
        <v>21.7</v>
      </c>
      <c r="F33">
        <v>1.7</v>
      </c>
      <c r="G33">
        <v>63.7525196187961</v>
      </c>
      <c r="H33" t="str">
        <f t="shared" si="0"/>
        <v>(20;25]</v>
      </c>
    </row>
    <row r="34" spans="1:8" x14ac:dyDescent="0.45">
      <c r="A34">
        <v>4</v>
      </c>
      <c r="B34">
        <v>2020</v>
      </c>
      <c r="C34" t="s">
        <v>98</v>
      </c>
      <c r="D34">
        <v>2020</v>
      </c>
      <c r="E34">
        <v>22.4</v>
      </c>
      <c r="F34">
        <v>1.8</v>
      </c>
      <c r="G34">
        <v>65.663177867398502</v>
      </c>
      <c r="H34" t="str">
        <f t="shared" si="0"/>
        <v>(20;25]</v>
      </c>
    </row>
    <row r="35" spans="1:8" x14ac:dyDescent="0.45">
      <c r="A35">
        <v>4</v>
      </c>
      <c r="B35">
        <v>2021</v>
      </c>
      <c r="C35" t="s">
        <v>98</v>
      </c>
      <c r="D35">
        <v>2021</v>
      </c>
      <c r="E35">
        <v>23.3</v>
      </c>
      <c r="F35">
        <v>1.9</v>
      </c>
      <c r="G35">
        <v>65.842872389754504</v>
      </c>
      <c r="H35" t="str">
        <f t="shared" si="0"/>
        <v>(20;25]</v>
      </c>
    </row>
    <row r="36" spans="1:8" x14ac:dyDescent="0.45">
      <c r="A36">
        <v>4</v>
      </c>
      <c r="B36">
        <v>2022</v>
      </c>
      <c r="C36" t="s">
        <v>98</v>
      </c>
      <c r="D36">
        <v>2022</v>
      </c>
      <c r="E36">
        <v>24.4</v>
      </c>
      <c r="F36">
        <v>2</v>
      </c>
      <c r="G36">
        <v>65.115148958953696</v>
      </c>
      <c r="H36" t="str">
        <f t="shared" si="0"/>
        <v>(20;25]</v>
      </c>
    </row>
    <row r="37" spans="1:8" x14ac:dyDescent="0.45">
      <c r="A37">
        <v>4</v>
      </c>
      <c r="B37">
        <v>2023</v>
      </c>
      <c r="C37" t="s">
        <v>98</v>
      </c>
      <c r="D37">
        <v>2023</v>
      </c>
      <c r="E37">
        <v>21.8</v>
      </c>
      <c r="F37">
        <v>1.8</v>
      </c>
      <c r="G37">
        <v>65.770312130607493</v>
      </c>
      <c r="H37" t="str">
        <f t="shared" si="0"/>
        <v>(20;25]</v>
      </c>
    </row>
    <row r="38" spans="1:8" x14ac:dyDescent="0.45">
      <c r="A38">
        <v>5</v>
      </c>
      <c r="B38">
        <v>2015</v>
      </c>
      <c r="C38" t="s">
        <v>80</v>
      </c>
      <c r="D38">
        <v>2015</v>
      </c>
      <c r="E38">
        <v>28.7</v>
      </c>
      <c r="F38">
        <v>1.6</v>
      </c>
      <c r="G38">
        <v>19.4704036348081</v>
      </c>
      <c r="H38" t="str">
        <f t="shared" si="0"/>
        <v>(25;30]</v>
      </c>
    </row>
    <row r="39" spans="1:8" x14ac:dyDescent="0.45">
      <c r="A39">
        <v>5</v>
      </c>
      <c r="B39">
        <v>2016</v>
      </c>
      <c r="C39" t="s">
        <v>80</v>
      </c>
      <c r="D39">
        <v>2016</v>
      </c>
      <c r="E39">
        <v>27.5</v>
      </c>
      <c r="F39">
        <v>1.7</v>
      </c>
      <c r="G39">
        <v>20.637054053783402</v>
      </c>
      <c r="H39" t="str">
        <f t="shared" si="0"/>
        <v>(25;30]</v>
      </c>
    </row>
    <row r="40" spans="1:8" x14ac:dyDescent="0.45">
      <c r="A40">
        <v>5</v>
      </c>
      <c r="B40">
        <v>2017</v>
      </c>
      <c r="C40" t="s">
        <v>80</v>
      </c>
      <c r="D40">
        <v>2017</v>
      </c>
      <c r="E40">
        <v>27.5</v>
      </c>
      <c r="F40">
        <v>1.7</v>
      </c>
      <c r="G40">
        <v>20.4497459827369</v>
      </c>
      <c r="H40" t="str">
        <f t="shared" si="0"/>
        <v>(25;30]</v>
      </c>
    </row>
    <row r="41" spans="1:8" x14ac:dyDescent="0.45">
      <c r="A41">
        <v>5</v>
      </c>
      <c r="B41">
        <v>2018</v>
      </c>
      <c r="C41" t="s">
        <v>80</v>
      </c>
      <c r="D41">
        <v>2018</v>
      </c>
      <c r="E41">
        <v>27.8</v>
      </c>
      <c r="F41">
        <v>1.7</v>
      </c>
      <c r="G41">
        <v>17.176545904627002</v>
      </c>
      <c r="H41" t="str">
        <f t="shared" si="0"/>
        <v>(25;30]</v>
      </c>
    </row>
    <row r="42" spans="1:8" x14ac:dyDescent="0.45">
      <c r="A42">
        <v>5</v>
      </c>
      <c r="B42">
        <v>2019</v>
      </c>
      <c r="C42" t="s">
        <v>80</v>
      </c>
      <c r="D42">
        <v>2019</v>
      </c>
      <c r="E42">
        <v>29.1</v>
      </c>
      <c r="F42">
        <v>1.6</v>
      </c>
      <c r="G42">
        <v>17.176617461073999</v>
      </c>
      <c r="H42" t="str">
        <f t="shared" si="0"/>
        <v>(25;30]</v>
      </c>
    </row>
    <row r="43" spans="1:8" x14ac:dyDescent="0.45">
      <c r="A43">
        <v>5</v>
      </c>
      <c r="B43">
        <v>2020</v>
      </c>
      <c r="C43" t="s">
        <v>80</v>
      </c>
      <c r="D43">
        <v>2020</v>
      </c>
      <c r="E43">
        <v>30.5</v>
      </c>
      <c r="F43">
        <v>1.5</v>
      </c>
      <c r="G43">
        <v>19.330656327643901</v>
      </c>
      <c r="H43" t="str">
        <f t="shared" si="0"/>
        <v>(30;35]</v>
      </c>
    </row>
    <row r="44" spans="1:8" x14ac:dyDescent="0.45">
      <c r="A44">
        <v>5</v>
      </c>
      <c r="B44">
        <v>2021</v>
      </c>
      <c r="C44" t="s">
        <v>80</v>
      </c>
      <c r="D44">
        <v>2021</v>
      </c>
      <c r="E44">
        <v>31.7</v>
      </c>
      <c r="F44">
        <v>1.6</v>
      </c>
      <c r="G44">
        <v>18.943519538284299</v>
      </c>
      <c r="H44" t="str">
        <f t="shared" si="0"/>
        <v>(30;35]</v>
      </c>
    </row>
    <row r="45" spans="1:8" x14ac:dyDescent="0.45">
      <c r="A45">
        <v>5</v>
      </c>
      <c r="B45">
        <v>2022</v>
      </c>
      <c r="C45" t="s">
        <v>80</v>
      </c>
      <c r="D45">
        <v>2022</v>
      </c>
      <c r="E45">
        <v>31.7</v>
      </c>
      <c r="F45">
        <v>1.5</v>
      </c>
      <c r="G45">
        <v>19.3798289033599</v>
      </c>
      <c r="H45" t="str">
        <f t="shared" si="0"/>
        <v>(30;35]</v>
      </c>
    </row>
    <row r="46" spans="1:8" x14ac:dyDescent="0.45">
      <c r="A46">
        <v>5</v>
      </c>
      <c r="B46">
        <v>2023</v>
      </c>
      <c r="C46" t="s">
        <v>80</v>
      </c>
      <c r="D46">
        <v>2023</v>
      </c>
      <c r="E46">
        <v>34</v>
      </c>
      <c r="F46">
        <v>1.6</v>
      </c>
      <c r="G46">
        <v>19.756284565827599</v>
      </c>
      <c r="H46" t="str">
        <f t="shared" si="0"/>
        <v>(30;35]</v>
      </c>
    </row>
    <row r="47" spans="1:8" x14ac:dyDescent="0.45">
      <c r="A47">
        <v>6</v>
      </c>
      <c r="B47">
        <v>2022</v>
      </c>
      <c r="C47" t="s">
        <v>34</v>
      </c>
      <c r="D47">
        <v>2022</v>
      </c>
      <c r="E47">
        <v>23.5</v>
      </c>
      <c r="F47">
        <v>0.5</v>
      </c>
      <c r="G47">
        <v>10.2563712517094</v>
      </c>
      <c r="H47" t="str">
        <f t="shared" si="0"/>
        <v>(20;25]</v>
      </c>
    </row>
    <row r="48" spans="1:8" x14ac:dyDescent="0.45">
      <c r="A48">
        <v>6</v>
      </c>
      <c r="B48">
        <v>2023</v>
      </c>
      <c r="C48" t="s">
        <v>34</v>
      </c>
      <c r="D48">
        <v>2023</v>
      </c>
      <c r="E48">
        <v>21.1</v>
      </c>
      <c r="F48">
        <v>0.6</v>
      </c>
      <c r="G48">
        <v>11.2288915748001</v>
      </c>
      <c r="H48" t="str">
        <f t="shared" si="0"/>
        <v>(20;25]</v>
      </c>
    </row>
    <row r="49" spans="1:8" x14ac:dyDescent="0.45">
      <c r="A49">
        <v>7</v>
      </c>
      <c r="B49">
        <v>2015</v>
      </c>
      <c r="C49" t="s">
        <v>70</v>
      </c>
      <c r="D49">
        <v>2015</v>
      </c>
      <c r="E49">
        <v>30.3</v>
      </c>
      <c r="F49">
        <v>0.6</v>
      </c>
      <c r="G49">
        <v>2.6020602643140598</v>
      </c>
      <c r="H49" t="str">
        <f t="shared" si="0"/>
        <v>(30;35]</v>
      </c>
    </row>
    <row r="50" spans="1:8" x14ac:dyDescent="0.45">
      <c r="A50">
        <v>7</v>
      </c>
      <c r="B50">
        <v>2016</v>
      </c>
      <c r="C50" t="s">
        <v>70</v>
      </c>
      <c r="D50">
        <v>2016</v>
      </c>
      <c r="E50">
        <v>24.1</v>
      </c>
      <c r="F50">
        <v>0.7</v>
      </c>
      <c r="G50">
        <v>2.7762357712810499</v>
      </c>
      <c r="H50" t="str">
        <f t="shared" si="0"/>
        <v>(20;25]</v>
      </c>
    </row>
    <row r="51" spans="1:8" x14ac:dyDescent="0.45">
      <c r="A51">
        <v>7</v>
      </c>
      <c r="B51">
        <v>2017</v>
      </c>
      <c r="C51" t="s">
        <v>70</v>
      </c>
      <c r="D51">
        <v>2017</v>
      </c>
      <c r="E51">
        <v>30.8</v>
      </c>
      <c r="F51">
        <v>0.6</v>
      </c>
      <c r="G51">
        <v>2.7389330100823801</v>
      </c>
      <c r="H51" t="str">
        <f t="shared" si="0"/>
        <v>(30;35]</v>
      </c>
    </row>
    <row r="52" spans="1:8" x14ac:dyDescent="0.45">
      <c r="A52">
        <v>7</v>
      </c>
      <c r="B52">
        <v>2018</v>
      </c>
      <c r="C52" t="s">
        <v>70</v>
      </c>
      <c r="D52">
        <v>2018</v>
      </c>
      <c r="E52">
        <v>26.1</v>
      </c>
      <c r="F52">
        <v>0.6</v>
      </c>
      <c r="G52">
        <v>2.54331444162607</v>
      </c>
      <c r="H52" t="str">
        <f t="shared" si="0"/>
        <v>(25;30]</v>
      </c>
    </row>
    <row r="53" spans="1:8" x14ac:dyDescent="0.45">
      <c r="A53">
        <v>7</v>
      </c>
      <c r="B53">
        <v>2019</v>
      </c>
      <c r="C53" t="s">
        <v>70</v>
      </c>
      <c r="D53">
        <v>2019</v>
      </c>
      <c r="E53">
        <v>30</v>
      </c>
      <c r="F53">
        <v>0.7</v>
      </c>
      <c r="G53">
        <v>2.4437696038915502</v>
      </c>
      <c r="H53" t="str">
        <f t="shared" si="0"/>
        <v>(30;35]</v>
      </c>
    </row>
    <row r="54" spans="1:8" x14ac:dyDescent="0.45">
      <c r="A54">
        <v>7</v>
      </c>
      <c r="B54">
        <v>2020</v>
      </c>
      <c r="C54" t="s">
        <v>70</v>
      </c>
      <c r="D54">
        <v>2020</v>
      </c>
      <c r="E54">
        <v>34.4</v>
      </c>
      <c r="F54">
        <v>0.6</v>
      </c>
      <c r="G54">
        <v>2.4886325938198199</v>
      </c>
      <c r="H54" t="str">
        <f t="shared" si="0"/>
        <v>(30;35]</v>
      </c>
    </row>
    <row r="55" spans="1:8" x14ac:dyDescent="0.45">
      <c r="A55">
        <v>7</v>
      </c>
      <c r="B55">
        <v>2021</v>
      </c>
      <c r="C55" t="s">
        <v>70</v>
      </c>
      <c r="D55">
        <v>2021</v>
      </c>
      <c r="E55">
        <v>30.7</v>
      </c>
      <c r="F55">
        <v>0.6</v>
      </c>
      <c r="G55">
        <v>4.6629169227121396</v>
      </c>
      <c r="H55" t="str">
        <f t="shared" si="0"/>
        <v>(30;35]</v>
      </c>
    </row>
    <row r="56" spans="1:8" x14ac:dyDescent="0.45">
      <c r="A56">
        <v>7</v>
      </c>
      <c r="B56">
        <v>2022</v>
      </c>
      <c r="C56" t="s">
        <v>70</v>
      </c>
      <c r="D56">
        <v>2022</v>
      </c>
      <c r="E56">
        <v>32.6</v>
      </c>
      <c r="F56">
        <v>0.7</v>
      </c>
      <c r="G56">
        <v>4.8653986719315698</v>
      </c>
      <c r="H56" t="str">
        <f t="shared" si="0"/>
        <v>(30;35]</v>
      </c>
    </row>
    <row r="57" spans="1:8" x14ac:dyDescent="0.45">
      <c r="A57">
        <v>7</v>
      </c>
      <c r="B57">
        <v>2023</v>
      </c>
      <c r="C57" t="s">
        <v>70</v>
      </c>
      <c r="D57">
        <v>2023</v>
      </c>
      <c r="E57">
        <v>31.3</v>
      </c>
      <c r="F57">
        <v>0.7</v>
      </c>
      <c r="G57">
        <v>4.7783514615076301</v>
      </c>
      <c r="H57" t="str">
        <f t="shared" si="0"/>
        <v>(30;35]</v>
      </c>
    </row>
    <row r="58" spans="1:8" x14ac:dyDescent="0.45">
      <c r="A58">
        <v>8</v>
      </c>
      <c r="B58">
        <v>2015</v>
      </c>
      <c r="C58" t="s">
        <v>31</v>
      </c>
      <c r="D58">
        <v>2015</v>
      </c>
      <c r="E58">
        <v>19.5</v>
      </c>
      <c r="F58">
        <v>0.1</v>
      </c>
      <c r="G58">
        <v>12.650123438040101</v>
      </c>
      <c r="H58" t="str">
        <f t="shared" si="0"/>
        <v>(15;20]</v>
      </c>
    </row>
    <row r="59" spans="1:8" x14ac:dyDescent="0.45">
      <c r="A59">
        <v>8</v>
      </c>
      <c r="B59">
        <v>2016</v>
      </c>
      <c r="C59" t="s">
        <v>31</v>
      </c>
      <c r="D59">
        <v>2016</v>
      </c>
      <c r="E59">
        <v>20.5</v>
      </c>
      <c r="F59">
        <v>0.1</v>
      </c>
      <c r="G59">
        <v>13.2646136195936</v>
      </c>
      <c r="H59" t="str">
        <f t="shared" si="0"/>
        <v>(20;25]</v>
      </c>
    </row>
    <row r="60" spans="1:8" x14ac:dyDescent="0.45">
      <c r="A60">
        <v>8</v>
      </c>
      <c r="B60">
        <v>2017</v>
      </c>
      <c r="C60" t="s">
        <v>31</v>
      </c>
      <c r="D60">
        <v>2017</v>
      </c>
      <c r="E60">
        <v>18.8</v>
      </c>
      <c r="F60">
        <v>0.2</v>
      </c>
      <c r="G60">
        <v>13.827409596837599</v>
      </c>
      <c r="H60" t="str">
        <f t="shared" si="0"/>
        <v>(15;20]</v>
      </c>
    </row>
    <row r="61" spans="1:8" x14ac:dyDescent="0.45">
      <c r="A61">
        <v>8</v>
      </c>
      <c r="B61">
        <v>2018</v>
      </c>
      <c r="C61" t="s">
        <v>31</v>
      </c>
      <c r="D61">
        <v>2018</v>
      </c>
      <c r="E61">
        <v>20.100000000000001</v>
      </c>
      <c r="F61">
        <v>0.3</v>
      </c>
      <c r="G61">
        <v>12.7465288773585</v>
      </c>
      <c r="H61" t="str">
        <f t="shared" si="0"/>
        <v>(20;25]</v>
      </c>
    </row>
    <row r="62" spans="1:8" x14ac:dyDescent="0.45">
      <c r="A62">
        <v>8</v>
      </c>
      <c r="B62">
        <v>2019</v>
      </c>
      <c r="C62" t="s">
        <v>31</v>
      </c>
      <c r="D62">
        <v>2019</v>
      </c>
      <c r="E62">
        <v>21</v>
      </c>
      <c r="F62">
        <v>0.5</v>
      </c>
      <c r="G62">
        <v>14.3458979141384</v>
      </c>
      <c r="H62" t="str">
        <f t="shared" si="0"/>
        <v>(20;25]</v>
      </c>
    </row>
    <row r="63" spans="1:8" x14ac:dyDescent="0.45">
      <c r="A63">
        <v>8</v>
      </c>
      <c r="B63">
        <v>2020</v>
      </c>
      <c r="C63" t="s">
        <v>31</v>
      </c>
      <c r="D63">
        <v>2020</v>
      </c>
      <c r="E63">
        <v>19.899999999999999</v>
      </c>
      <c r="F63">
        <v>0.4</v>
      </c>
      <c r="G63">
        <v>13.8902314666071</v>
      </c>
      <c r="H63" t="str">
        <f t="shared" si="0"/>
        <v>(15;20]</v>
      </c>
    </row>
    <row r="64" spans="1:8" x14ac:dyDescent="0.45">
      <c r="A64">
        <v>8</v>
      </c>
      <c r="B64">
        <v>2021</v>
      </c>
      <c r="C64" t="s">
        <v>31</v>
      </c>
      <c r="D64">
        <v>2021</v>
      </c>
      <c r="E64">
        <v>23.5</v>
      </c>
      <c r="F64">
        <v>0.4</v>
      </c>
      <c r="G64">
        <v>14.522794286327599</v>
      </c>
      <c r="H64" t="str">
        <f t="shared" si="0"/>
        <v>(20;25]</v>
      </c>
    </row>
    <row r="65" spans="1:8" x14ac:dyDescent="0.45">
      <c r="A65">
        <v>8</v>
      </c>
      <c r="B65">
        <v>2022</v>
      </c>
      <c r="C65" t="s">
        <v>31</v>
      </c>
      <c r="D65">
        <v>2022</v>
      </c>
      <c r="E65">
        <v>22.3</v>
      </c>
      <c r="F65">
        <v>0.3</v>
      </c>
      <c r="G65">
        <v>15.0757724517019</v>
      </c>
      <c r="H65" t="str">
        <f t="shared" si="0"/>
        <v>(20;25]</v>
      </c>
    </row>
    <row r="66" spans="1:8" x14ac:dyDescent="0.45">
      <c r="A66">
        <v>8</v>
      </c>
      <c r="B66">
        <v>2023</v>
      </c>
      <c r="C66" t="s">
        <v>31</v>
      </c>
      <c r="D66">
        <v>2023</v>
      </c>
      <c r="E66">
        <v>20.9</v>
      </c>
      <c r="F66">
        <v>0.4</v>
      </c>
      <c r="G66">
        <v>13.554410094142201</v>
      </c>
      <c r="H66" t="str">
        <f t="shared" si="0"/>
        <v>(20;25]</v>
      </c>
    </row>
    <row r="67" spans="1:8" x14ac:dyDescent="0.45">
      <c r="A67">
        <v>9</v>
      </c>
      <c r="B67">
        <v>2015</v>
      </c>
      <c r="C67" t="s">
        <v>113</v>
      </c>
      <c r="D67">
        <v>2015</v>
      </c>
      <c r="E67">
        <v>12.7</v>
      </c>
      <c r="F67">
        <v>2.2999999999999998</v>
      </c>
      <c r="G67">
        <v>34.327989525729201</v>
      </c>
      <c r="H67" t="str">
        <f t="shared" ref="H67:H130" si="7">LOOKUP(E67,$K$3:$K$23,$P$3:$P$23)</f>
        <v>(10;15]</v>
      </c>
    </row>
    <row r="68" spans="1:8" x14ac:dyDescent="0.45">
      <c r="A68">
        <v>9</v>
      </c>
      <c r="B68">
        <v>2016</v>
      </c>
      <c r="C68" t="s">
        <v>113</v>
      </c>
      <c r="D68">
        <v>2016</v>
      </c>
      <c r="E68">
        <v>14.8</v>
      </c>
      <c r="F68">
        <v>2.2999999999999998</v>
      </c>
      <c r="G68">
        <v>35.736163283076301</v>
      </c>
      <c r="H68" t="str">
        <f t="shared" si="7"/>
        <v>(10;15]</v>
      </c>
    </row>
    <row r="69" spans="1:8" x14ac:dyDescent="0.45">
      <c r="A69">
        <v>9</v>
      </c>
      <c r="B69">
        <v>2017</v>
      </c>
      <c r="C69" t="s">
        <v>113</v>
      </c>
      <c r="D69">
        <v>2017</v>
      </c>
      <c r="E69">
        <v>17.2</v>
      </c>
      <c r="F69">
        <v>2.2000000000000002</v>
      </c>
      <c r="G69">
        <v>35.678093485372003</v>
      </c>
      <c r="H69" t="str">
        <f t="shared" si="7"/>
        <v>(15;20]</v>
      </c>
    </row>
    <row r="70" spans="1:8" x14ac:dyDescent="0.45">
      <c r="A70">
        <v>9</v>
      </c>
      <c r="B70">
        <v>2018</v>
      </c>
      <c r="C70" t="s">
        <v>113</v>
      </c>
      <c r="D70">
        <v>2018</v>
      </c>
      <c r="E70">
        <v>20.3</v>
      </c>
      <c r="F70">
        <v>2.2000000000000002</v>
      </c>
      <c r="G70">
        <v>31.531180691026101</v>
      </c>
      <c r="H70" t="str">
        <f t="shared" si="7"/>
        <v>(20;25]</v>
      </c>
    </row>
    <row r="71" spans="1:8" x14ac:dyDescent="0.45">
      <c r="A71">
        <v>9</v>
      </c>
      <c r="B71">
        <v>2019</v>
      </c>
      <c r="C71" t="s">
        <v>113</v>
      </c>
      <c r="D71">
        <v>2019</v>
      </c>
      <c r="E71">
        <v>19.8</v>
      </c>
      <c r="F71">
        <v>2.2999999999999998</v>
      </c>
      <c r="G71">
        <v>32.080819523425497</v>
      </c>
      <c r="H71" t="str">
        <f t="shared" si="7"/>
        <v>(15;20]</v>
      </c>
    </row>
    <row r="72" spans="1:8" x14ac:dyDescent="0.45">
      <c r="A72">
        <v>9</v>
      </c>
      <c r="B72">
        <v>2020</v>
      </c>
      <c r="C72" t="s">
        <v>113</v>
      </c>
      <c r="D72">
        <v>2020</v>
      </c>
      <c r="E72">
        <v>20.3</v>
      </c>
      <c r="F72">
        <v>2.4</v>
      </c>
      <c r="G72">
        <v>30.850414343056102</v>
      </c>
      <c r="H72" t="str">
        <f t="shared" si="7"/>
        <v>(20;25]</v>
      </c>
    </row>
    <row r="73" spans="1:8" x14ac:dyDescent="0.45">
      <c r="A73">
        <v>9</v>
      </c>
      <c r="B73">
        <v>2021</v>
      </c>
      <c r="C73" t="s">
        <v>113</v>
      </c>
      <c r="D73">
        <v>2021</v>
      </c>
      <c r="E73">
        <v>21.3</v>
      </c>
      <c r="F73">
        <v>2.4</v>
      </c>
      <c r="G73">
        <v>39.195176536637902</v>
      </c>
      <c r="H73" t="str">
        <f t="shared" si="7"/>
        <v>(20;25]</v>
      </c>
    </row>
    <row r="74" spans="1:8" x14ac:dyDescent="0.45">
      <c r="A74">
        <v>9</v>
      </c>
      <c r="B74">
        <v>2022</v>
      </c>
      <c r="C74" t="s">
        <v>113</v>
      </c>
      <c r="D74">
        <v>2022</v>
      </c>
      <c r="E74">
        <v>21.7</v>
      </c>
      <c r="F74">
        <v>2.4</v>
      </c>
      <c r="G74">
        <v>39.982428759120801</v>
      </c>
      <c r="H74" t="str">
        <f t="shared" si="7"/>
        <v>(20;25]</v>
      </c>
    </row>
    <row r="75" spans="1:8" x14ac:dyDescent="0.45">
      <c r="A75">
        <v>9</v>
      </c>
      <c r="B75">
        <v>2023</v>
      </c>
      <c r="C75" t="s">
        <v>113</v>
      </c>
      <c r="D75">
        <v>2023</v>
      </c>
      <c r="E75">
        <v>21.1</v>
      </c>
      <c r="F75">
        <v>2.6</v>
      </c>
      <c r="G75">
        <v>39.0610852751308</v>
      </c>
      <c r="H75" t="str">
        <f t="shared" si="7"/>
        <v>(20;25]</v>
      </c>
    </row>
    <row r="76" spans="1:8" x14ac:dyDescent="0.45">
      <c r="A76">
        <v>10</v>
      </c>
      <c r="B76">
        <v>2015</v>
      </c>
      <c r="C76" t="s">
        <v>65</v>
      </c>
      <c r="D76">
        <v>2015</v>
      </c>
      <c r="E76">
        <v>18.7</v>
      </c>
      <c r="F76">
        <v>0.9</v>
      </c>
      <c r="G76">
        <v>20.512813077944202</v>
      </c>
      <c r="H76" t="str">
        <f t="shared" si="7"/>
        <v>(15;20]</v>
      </c>
    </row>
    <row r="77" spans="1:8" x14ac:dyDescent="0.45">
      <c r="A77">
        <v>10</v>
      </c>
      <c r="B77">
        <v>2016</v>
      </c>
      <c r="C77" t="s">
        <v>65</v>
      </c>
      <c r="D77">
        <v>2016</v>
      </c>
      <c r="E77">
        <v>17.100000000000001</v>
      </c>
      <c r="F77">
        <v>1</v>
      </c>
      <c r="G77">
        <v>21.967142008863</v>
      </c>
      <c r="H77" t="str">
        <f t="shared" si="7"/>
        <v>(15;20]</v>
      </c>
    </row>
    <row r="78" spans="1:8" x14ac:dyDescent="0.45">
      <c r="A78">
        <v>10</v>
      </c>
      <c r="B78">
        <v>2017</v>
      </c>
      <c r="C78" t="s">
        <v>65</v>
      </c>
      <c r="D78">
        <v>2017</v>
      </c>
      <c r="E78">
        <v>16.600000000000001</v>
      </c>
      <c r="F78">
        <v>1.1000000000000001</v>
      </c>
      <c r="G78">
        <v>23.6960175996985</v>
      </c>
      <c r="H78" t="str">
        <f t="shared" si="7"/>
        <v>(15;20]</v>
      </c>
    </row>
    <row r="79" spans="1:8" x14ac:dyDescent="0.45">
      <c r="A79">
        <v>10</v>
      </c>
      <c r="B79">
        <v>2018</v>
      </c>
      <c r="C79" t="s">
        <v>65</v>
      </c>
      <c r="D79">
        <v>2018</v>
      </c>
      <c r="E79">
        <v>17.899999999999999</v>
      </c>
      <c r="F79">
        <v>1</v>
      </c>
      <c r="G79">
        <v>24.1239340089585</v>
      </c>
      <c r="H79" t="str">
        <f t="shared" si="7"/>
        <v>(15;20]</v>
      </c>
    </row>
    <row r="80" spans="1:8" x14ac:dyDescent="0.45">
      <c r="A80">
        <v>10</v>
      </c>
      <c r="B80">
        <v>2019</v>
      </c>
      <c r="C80" t="s">
        <v>65</v>
      </c>
      <c r="D80">
        <v>2019</v>
      </c>
      <c r="E80">
        <v>15.4</v>
      </c>
      <c r="F80">
        <v>1.1000000000000001</v>
      </c>
      <c r="G80">
        <v>24.880695587952399</v>
      </c>
      <c r="H80" t="str">
        <f t="shared" si="7"/>
        <v>(15;20]</v>
      </c>
    </row>
    <row r="81" spans="1:8" x14ac:dyDescent="0.45">
      <c r="A81">
        <v>10</v>
      </c>
      <c r="B81">
        <v>2020</v>
      </c>
      <c r="C81" t="s">
        <v>65</v>
      </c>
      <c r="D81">
        <v>2020</v>
      </c>
      <c r="E81">
        <v>14.6</v>
      </c>
      <c r="F81">
        <v>1</v>
      </c>
      <c r="G81">
        <v>24.0702968174487</v>
      </c>
      <c r="H81" t="str">
        <f t="shared" si="7"/>
        <v>(10;15]</v>
      </c>
    </row>
    <row r="82" spans="1:8" x14ac:dyDescent="0.45">
      <c r="A82">
        <v>10</v>
      </c>
      <c r="B82">
        <v>2021</v>
      </c>
      <c r="C82" t="s">
        <v>65</v>
      </c>
      <c r="D82">
        <v>2021</v>
      </c>
      <c r="E82">
        <v>15</v>
      </c>
      <c r="F82">
        <v>1.1000000000000001</v>
      </c>
      <c r="G82">
        <v>23.979307539270799</v>
      </c>
      <c r="H82" t="str">
        <f t="shared" si="7"/>
        <v>(15;20]</v>
      </c>
    </row>
    <row r="83" spans="1:8" x14ac:dyDescent="0.45">
      <c r="A83">
        <v>10</v>
      </c>
      <c r="B83">
        <v>2022</v>
      </c>
      <c r="C83" t="s">
        <v>65</v>
      </c>
      <c r="D83">
        <v>2022</v>
      </c>
      <c r="E83">
        <v>15.9</v>
      </c>
      <c r="F83">
        <v>1</v>
      </c>
      <c r="G83">
        <v>23.745462471333202</v>
      </c>
      <c r="H83" t="str">
        <f t="shared" si="7"/>
        <v>(15;20]</v>
      </c>
    </row>
    <row r="84" spans="1:8" x14ac:dyDescent="0.45">
      <c r="A84">
        <v>10</v>
      </c>
      <c r="B84">
        <v>2023</v>
      </c>
      <c r="C84" t="s">
        <v>65</v>
      </c>
      <c r="D84">
        <v>2023</v>
      </c>
      <c r="E84">
        <v>17.5</v>
      </c>
      <c r="F84">
        <v>1</v>
      </c>
      <c r="G84">
        <v>23.4649363984697</v>
      </c>
      <c r="H84" t="str">
        <f t="shared" si="7"/>
        <v>(15;20]</v>
      </c>
    </row>
    <row r="85" spans="1:8" x14ac:dyDescent="0.45">
      <c r="A85">
        <v>11</v>
      </c>
      <c r="B85">
        <v>2015</v>
      </c>
      <c r="C85" t="s">
        <v>38</v>
      </c>
      <c r="D85">
        <v>2015</v>
      </c>
      <c r="E85">
        <v>25.1</v>
      </c>
      <c r="F85">
        <v>0.5</v>
      </c>
      <c r="G85">
        <v>13.034338835777501</v>
      </c>
      <c r="H85" t="str">
        <f t="shared" si="7"/>
        <v>(25;30]</v>
      </c>
    </row>
    <row r="86" spans="1:8" x14ac:dyDescent="0.45">
      <c r="A86">
        <v>11</v>
      </c>
      <c r="B86">
        <v>2016</v>
      </c>
      <c r="C86" t="s">
        <v>38</v>
      </c>
      <c r="D86">
        <v>2016</v>
      </c>
      <c r="E86">
        <v>23.6</v>
      </c>
      <c r="F86">
        <v>0.4</v>
      </c>
      <c r="G86">
        <v>14.6444318629254</v>
      </c>
      <c r="H86" t="str">
        <f t="shared" si="7"/>
        <v>(20;25]</v>
      </c>
    </row>
    <row r="87" spans="1:8" x14ac:dyDescent="0.45">
      <c r="A87">
        <v>11</v>
      </c>
      <c r="B87">
        <v>2017</v>
      </c>
      <c r="C87" t="s">
        <v>38</v>
      </c>
      <c r="D87">
        <v>2017</v>
      </c>
      <c r="E87">
        <v>24.9</v>
      </c>
      <c r="F87">
        <v>0.4</v>
      </c>
      <c r="G87">
        <v>15.7555526984235</v>
      </c>
      <c r="H87" t="str">
        <f t="shared" si="7"/>
        <v>(20;25]</v>
      </c>
    </row>
    <row r="88" spans="1:8" x14ac:dyDescent="0.45">
      <c r="A88">
        <v>11</v>
      </c>
      <c r="B88">
        <v>2018</v>
      </c>
      <c r="C88" t="s">
        <v>38</v>
      </c>
      <c r="D88">
        <v>2018</v>
      </c>
      <c r="E88">
        <v>24.6</v>
      </c>
      <c r="F88">
        <v>0.5</v>
      </c>
      <c r="G88">
        <v>15.916347677686799</v>
      </c>
      <c r="H88" t="str">
        <f t="shared" si="7"/>
        <v>(20;25]</v>
      </c>
    </row>
    <row r="89" spans="1:8" x14ac:dyDescent="0.45">
      <c r="A89">
        <v>11</v>
      </c>
      <c r="B89">
        <v>2019</v>
      </c>
      <c r="C89" t="s">
        <v>38</v>
      </c>
      <c r="D89">
        <v>2019</v>
      </c>
      <c r="E89">
        <v>26.8</v>
      </c>
      <c r="F89">
        <v>0.5</v>
      </c>
      <c r="G89">
        <v>16.174817852320299</v>
      </c>
      <c r="H89" t="str">
        <f t="shared" si="7"/>
        <v>(25;30]</v>
      </c>
    </row>
    <row r="90" spans="1:8" x14ac:dyDescent="0.45">
      <c r="A90">
        <v>11</v>
      </c>
      <c r="B90">
        <v>2020</v>
      </c>
      <c r="C90" t="s">
        <v>38</v>
      </c>
      <c r="D90">
        <v>2020</v>
      </c>
      <c r="E90">
        <v>24.3</v>
      </c>
      <c r="F90">
        <v>0.5</v>
      </c>
      <c r="G90">
        <v>15.6712098942133</v>
      </c>
      <c r="H90" t="str">
        <f t="shared" si="7"/>
        <v>(20;25]</v>
      </c>
    </row>
    <row r="91" spans="1:8" x14ac:dyDescent="0.45">
      <c r="A91">
        <v>11</v>
      </c>
      <c r="B91">
        <v>2021</v>
      </c>
      <c r="C91" t="s">
        <v>38</v>
      </c>
      <c r="D91">
        <v>2021</v>
      </c>
      <c r="E91">
        <v>24.4</v>
      </c>
      <c r="F91">
        <v>0.6</v>
      </c>
      <c r="G91">
        <v>15.6139947681342</v>
      </c>
      <c r="H91" t="str">
        <f t="shared" si="7"/>
        <v>(20;25]</v>
      </c>
    </row>
    <row r="92" spans="1:8" x14ac:dyDescent="0.45">
      <c r="A92">
        <v>11</v>
      </c>
      <c r="B92">
        <v>2022</v>
      </c>
      <c r="C92" t="s">
        <v>38</v>
      </c>
      <c r="D92">
        <v>2022</v>
      </c>
      <c r="E92">
        <v>24</v>
      </c>
      <c r="F92">
        <v>0.6</v>
      </c>
      <c r="G92">
        <v>15.544565896355399</v>
      </c>
      <c r="H92" t="str">
        <f t="shared" si="7"/>
        <v>(20;25]</v>
      </c>
    </row>
    <row r="93" spans="1:8" x14ac:dyDescent="0.45">
      <c r="A93">
        <v>11</v>
      </c>
      <c r="B93">
        <v>2023</v>
      </c>
      <c r="C93" t="s">
        <v>38</v>
      </c>
      <c r="D93">
        <v>2023</v>
      </c>
      <c r="E93">
        <v>25.6</v>
      </c>
      <c r="F93">
        <v>0.5</v>
      </c>
      <c r="G93">
        <v>16.2555481754802</v>
      </c>
      <c r="H93" t="str">
        <f t="shared" si="7"/>
        <v>(25;30]</v>
      </c>
    </row>
    <row r="94" spans="1:8" x14ac:dyDescent="0.45">
      <c r="A94">
        <v>12</v>
      </c>
      <c r="B94">
        <v>2021</v>
      </c>
      <c r="C94" t="s">
        <v>88</v>
      </c>
      <c r="D94">
        <v>2021</v>
      </c>
      <c r="E94">
        <v>20</v>
      </c>
      <c r="F94">
        <v>1.6</v>
      </c>
      <c r="G94">
        <v>19.216436674137199</v>
      </c>
      <c r="H94" t="str">
        <f t="shared" si="7"/>
        <v>(20;25]</v>
      </c>
    </row>
    <row r="95" spans="1:8" x14ac:dyDescent="0.45">
      <c r="A95">
        <v>12</v>
      </c>
      <c r="B95">
        <v>2022</v>
      </c>
      <c r="C95" t="s">
        <v>88</v>
      </c>
      <c r="D95">
        <v>2022</v>
      </c>
      <c r="E95">
        <v>19.8</v>
      </c>
      <c r="F95">
        <v>1.9</v>
      </c>
      <c r="G95">
        <v>19.102980363796298</v>
      </c>
      <c r="H95" t="str">
        <f t="shared" si="7"/>
        <v>(15;20]</v>
      </c>
    </row>
    <row r="96" spans="1:8" x14ac:dyDescent="0.45">
      <c r="A96">
        <v>12</v>
      </c>
      <c r="B96">
        <v>2023</v>
      </c>
      <c r="C96" t="s">
        <v>88</v>
      </c>
      <c r="D96">
        <v>2023</v>
      </c>
      <c r="E96">
        <v>22.4</v>
      </c>
      <c r="F96">
        <v>1.6</v>
      </c>
      <c r="G96">
        <v>20.716368255366199</v>
      </c>
      <c r="H96" t="str">
        <f t="shared" si="7"/>
        <v>(20;25]</v>
      </c>
    </row>
    <row r="97" spans="1:8" x14ac:dyDescent="0.45">
      <c r="A97">
        <v>13</v>
      </c>
      <c r="B97">
        <v>2015</v>
      </c>
      <c r="C97" t="s">
        <v>118</v>
      </c>
      <c r="D97">
        <v>2015</v>
      </c>
      <c r="E97">
        <v>17.7</v>
      </c>
      <c r="F97">
        <v>2.5</v>
      </c>
      <c r="G97">
        <v>36.499195102335101</v>
      </c>
      <c r="H97" t="str">
        <f t="shared" si="7"/>
        <v>(15;20]</v>
      </c>
    </row>
    <row r="98" spans="1:8" x14ac:dyDescent="0.45">
      <c r="A98">
        <v>13</v>
      </c>
      <c r="B98">
        <v>2016</v>
      </c>
      <c r="C98" t="s">
        <v>118</v>
      </c>
      <c r="D98">
        <v>2016</v>
      </c>
      <c r="E98">
        <v>18.399999999999999</v>
      </c>
      <c r="F98">
        <v>2.4</v>
      </c>
      <c r="G98">
        <v>36.3820639406716</v>
      </c>
      <c r="H98" t="str">
        <f t="shared" si="7"/>
        <v>(15;20]</v>
      </c>
    </row>
    <row r="99" spans="1:8" x14ac:dyDescent="0.45">
      <c r="A99">
        <v>13</v>
      </c>
      <c r="B99">
        <v>2017</v>
      </c>
      <c r="C99" t="s">
        <v>118</v>
      </c>
      <c r="D99">
        <v>2017</v>
      </c>
      <c r="E99">
        <v>18.3</v>
      </c>
      <c r="F99">
        <v>2.4</v>
      </c>
      <c r="G99">
        <v>35.763338423512899</v>
      </c>
      <c r="H99" t="str">
        <f t="shared" si="7"/>
        <v>(15;20]</v>
      </c>
    </row>
    <row r="100" spans="1:8" x14ac:dyDescent="0.45">
      <c r="A100">
        <v>13</v>
      </c>
      <c r="B100">
        <v>2018</v>
      </c>
      <c r="C100" t="s">
        <v>118</v>
      </c>
      <c r="D100">
        <v>2018</v>
      </c>
      <c r="E100">
        <v>18.7</v>
      </c>
      <c r="F100">
        <v>2.5</v>
      </c>
      <c r="G100">
        <v>34.316971182354202</v>
      </c>
      <c r="H100" t="str">
        <f t="shared" si="7"/>
        <v>(15;20]</v>
      </c>
    </row>
    <row r="101" spans="1:8" x14ac:dyDescent="0.45">
      <c r="A101">
        <v>13</v>
      </c>
      <c r="B101">
        <v>2019</v>
      </c>
      <c r="C101" t="s">
        <v>118</v>
      </c>
      <c r="D101">
        <v>2019</v>
      </c>
      <c r="E101">
        <v>22.9</v>
      </c>
      <c r="F101">
        <v>1.9</v>
      </c>
      <c r="G101">
        <v>33.281131719655598</v>
      </c>
      <c r="H101" t="str">
        <f t="shared" si="7"/>
        <v>(20;25]</v>
      </c>
    </row>
    <row r="102" spans="1:8" x14ac:dyDescent="0.45">
      <c r="A102">
        <v>13</v>
      </c>
      <c r="B102">
        <v>2020</v>
      </c>
      <c r="C102" t="s">
        <v>118</v>
      </c>
      <c r="D102">
        <v>2020</v>
      </c>
      <c r="E102">
        <v>23.3</v>
      </c>
      <c r="F102">
        <v>1.8</v>
      </c>
      <c r="G102">
        <v>34.460390027818399</v>
      </c>
      <c r="H102" t="str">
        <f t="shared" si="7"/>
        <v>(20;25]</v>
      </c>
    </row>
    <row r="103" spans="1:8" x14ac:dyDescent="0.45">
      <c r="A103">
        <v>13</v>
      </c>
      <c r="B103">
        <v>2021</v>
      </c>
      <c r="C103" t="s">
        <v>118</v>
      </c>
      <c r="D103">
        <v>2021</v>
      </c>
      <c r="E103">
        <v>21.3</v>
      </c>
      <c r="F103">
        <v>1.9</v>
      </c>
      <c r="G103">
        <v>36.434101001288603</v>
      </c>
      <c r="H103" t="str">
        <f t="shared" si="7"/>
        <v>(20;25]</v>
      </c>
    </row>
    <row r="104" spans="1:8" x14ac:dyDescent="0.45">
      <c r="A104">
        <v>13</v>
      </c>
      <c r="B104">
        <v>2022</v>
      </c>
      <c r="C104" t="s">
        <v>118</v>
      </c>
      <c r="D104">
        <v>2022</v>
      </c>
      <c r="E104">
        <v>21.2</v>
      </c>
      <c r="F104">
        <v>2</v>
      </c>
      <c r="G104">
        <v>34.830170370645</v>
      </c>
      <c r="H104" t="str">
        <f t="shared" si="7"/>
        <v>(20;25]</v>
      </c>
    </row>
    <row r="105" spans="1:8" x14ac:dyDescent="0.45">
      <c r="A105">
        <v>13</v>
      </c>
      <c r="B105">
        <v>2023</v>
      </c>
      <c r="C105" t="s">
        <v>118</v>
      </c>
      <c r="D105">
        <v>2023</v>
      </c>
      <c r="E105">
        <v>27</v>
      </c>
      <c r="F105">
        <v>1.3</v>
      </c>
      <c r="G105">
        <v>34.1810544619468</v>
      </c>
      <c r="H105" t="str">
        <f t="shared" si="7"/>
        <v>(25;30]</v>
      </c>
    </row>
    <row r="106" spans="1:8" x14ac:dyDescent="0.45">
      <c r="A106">
        <v>14</v>
      </c>
      <c r="B106">
        <v>2015</v>
      </c>
      <c r="C106" t="s">
        <v>22</v>
      </c>
      <c r="D106">
        <v>2015</v>
      </c>
      <c r="E106">
        <v>40</v>
      </c>
      <c r="F106">
        <v>0.5</v>
      </c>
      <c r="G106">
        <v>14.31</v>
      </c>
      <c r="H106" t="str">
        <f t="shared" si="7"/>
        <v>(40;45]</v>
      </c>
    </row>
    <row r="107" spans="1:8" x14ac:dyDescent="0.45">
      <c r="A107">
        <v>14</v>
      </c>
      <c r="B107">
        <v>2016</v>
      </c>
      <c r="C107" t="s">
        <v>22</v>
      </c>
      <c r="D107">
        <v>2016</v>
      </c>
      <c r="E107">
        <v>39.6</v>
      </c>
      <c r="F107">
        <v>0.5</v>
      </c>
      <c r="G107">
        <v>13.987346508044199</v>
      </c>
      <c r="H107" t="str">
        <f t="shared" si="7"/>
        <v>(35;40]</v>
      </c>
    </row>
    <row r="108" spans="1:8" x14ac:dyDescent="0.45">
      <c r="A108">
        <v>14</v>
      </c>
      <c r="B108">
        <v>2017</v>
      </c>
      <c r="C108" t="s">
        <v>22</v>
      </c>
      <c r="D108">
        <v>2017</v>
      </c>
      <c r="E108">
        <v>44.8</v>
      </c>
      <c r="F108">
        <v>0.5</v>
      </c>
      <c r="G108">
        <v>12.9702380302734</v>
      </c>
      <c r="H108" t="str">
        <f t="shared" si="7"/>
        <v>(40;45]</v>
      </c>
    </row>
    <row r="109" spans="1:8" x14ac:dyDescent="0.45">
      <c r="A109">
        <v>14</v>
      </c>
      <c r="B109">
        <v>2018</v>
      </c>
      <c r="C109" t="s">
        <v>22</v>
      </c>
      <c r="D109">
        <v>2018</v>
      </c>
      <c r="E109">
        <v>56.8</v>
      </c>
      <c r="F109">
        <v>0.4</v>
      </c>
      <c r="G109">
        <v>13.5123483560259</v>
      </c>
      <c r="H109" t="str">
        <f t="shared" si="7"/>
        <v>(55;60]</v>
      </c>
    </row>
    <row r="110" spans="1:8" x14ac:dyDescent="0.45">
      <c r="A110">
        <v>14</v>
      </c>
      <c r="B110">
        <v>2019</v>
      </c>
      <c r="C110" t="s">
        <v>22</v>
      </c>
      <c r="D110">
        <v>2019</v>
      </c>
      <c r="E110">
        <v>54.5</v>
      </c>
      <c r="F110">
        <v>0.4</v>
      </c>
      <c r="G110">
        <v>13.826812553458099</v>
      </c>
      <c r="H110" t="str">
        <f t="shared" si="7"/>
        <v>(50;55]</v>
      </c>
    </row>
    <row r="111" spans="1:8" x14ac:dyDescent="0.45">
      <c r="A111">
        <v>14</v>
      </c>
      <c r="B111">
        <v>2020</v>
      </c>
      <c r="C111" t="s">
        <v>22</v>
      </c>
      <c r="D111">
        <v>2020</v>
      </c>
      <c r="E111">
        <v>58.3</v>
      </c>
      <c r="F111">
        <v>0.4</v>
      </c>
      <c r="G111">
        <v>15.052979223911599</v>
      </c>
      <c r="H111" t="str">
        <f t="shared" si="7"/>
        <v>(55;60]</v>
      </c>
    </row>
    <row r="112" spans="1:8" x14ac:dyDescent="0.45">
      <c r="A112">
        <v>14</v>
      </c>
      <c r="B112">
        <v>2021</v>
      </c>
      <c r="C112" t="s">
        <v>22</v>
      </c>
      <c r="D112">
        <v>2021</v>
      </c>
      <c r="E112">
        <v>65.7</v>
      </c>
      <c r="F112">
        <v>0.4</v>
      </c>
      <c r="G112">
        <v>15.922830815312199</v>
      </c>
      <c r="H112" t="str">
        <f t="shared" si="7"/>
        <v>(65;70]</v>
      </c>
    </row>
    <row r="113" spans="1:8" x14ac:dyDescent="0.45">
      <c r="A113">
        <v>14</v>
      </c>
      <c r="B113">
        <v>2022</v>
      </c>
      <c r="C113" t="s">
        <v>22</v>
      </c>
      <c r="D113">
        <v>2022</v>
      </c>
      <c r="E113">
        <v>66.400000000000006</v>
      </c>
      <c r="F113">
        <v>0.4</v>
      </c>
      <c r="G113">
        <v>18.7194079565304</v>
      </c>
      <c r="H113" t="str">
        <f t="shared" si="7"/>
        <v>(65;70]</v>
      </c>
    </row>
    <row r="114" spans="1:8" x14ac:dyDescent="0.45">
      <c r="A114">
        <v>14</v>
      </c>
      <c r="B114">
        <v>2023</v>
      </c>
      <c r="C114" t="s">
        <v>22</v>
      </c>
      <c r="D114">
        <v>2023</v>
      </c>
      <c r="E114">
        <v>60.9</v>
      </c>
      <c r="F114">
        <v>0.4</v>
      </c>
      <c r="G114">
        <v>18.907183662251001</v>
      </c>
      <c r="H114" t="str">
        <f t="shared" si="7"/>
        <v>(60;65]</v>
      </c>
    </row>
    <row r="115" spans="1:8" x14ac:dyDescent="0.45">
      <c r="A115">
        <v>15</v>
      </c>
      <c r="B115">
        <v>2015</v>
      </c>
      <c r="C115" t="s">
        <v>106</v>
      </c>
      <c r="D115">
        <v>2015</v>
      </c>
      <c r="E115">
        <v>12.2</v>
      </c>
      <c r="F115">
        <v>1</v>
      </c>
      <c r="G115">
        <v>25.486761931097</v>
      </c>
      <c r="H115" t="str">
        <f t="shared" si="7"/>
        <v>(10;15]</v>
      </c>
    </row>
    <row r="116" spans="1:8" x14ac:dyDescent="0.45">
      <c r="A116">
        <v>15</v>
      </c>
      <c r="B116">
        <v>2016</v>
      </c>
      <c r="C116" t="s">
        <v>106</v>
      </c>
      <c r="D116">
        <v>2016</v>
      </c>
      <c r="E116">
        <v>14.3</v>
      </c>
      <c r="F116">
        <v>1</v>
      </c>
      <c r="G116">
        <v>25.2526883679812</v>
      </c>
      <c r="H116" t="str">
        <f t="shared" si="7"/>
        <v>(10;15]</v>
      </c>
    </row>
    <row r="117" spans="1:8" x14ac:dyDescent="0.45">
      <c r="A117">
        <v>15</v>
      </c>
      <c r="B117">
        <v>2017</v>
      </c>
      <c r="C117" t="s">
        <v>106</v>
      </c>
      <c r="D117">
        <v>2017</v>
      </c>
      <c r="E117">
        <v>14</v>
      </c>
      <c r="F117">
        <v>0.9</v>
      </c>
      <c r="G117">
        <v>24.944710716460001</v>
      </c>
      <c r="H117" t="str">
        <f t="shared" si="7"/>
        <v>(10;15]</v>
      </c>
    </row>
    <row r="118" spans="1:8" x14ac:dyDescent="0.45">
      <c r="A118">
        <v>15</v>
      </c>
      <c r="B118">
        <v>2018</v>
      </c>
      <c r="C118" t="s">
        <v>106</v>
      </c>
      <c r="D118">
        <v>2018</v>
      </c>
      <c r="E118">
        <v>13.7</v>
      </c>
      <c r="F118">
        <v>1.1000000000000001</v>
      </c>
      <c r="G118">
        <v>24.634074495636799</v>
      </c>
      <c r="H118" t="str">
        <f t="shared" si="7"/>
        <v>(10;15]</v>
      </c>
    </row>
    <row r="119" spans="1:8" x14ac:dyDescent="0.45">
      <c r="A119">
        <v>15</v>
      </c>
      <c r="B119">
        <v>2019</v>
      </c>
      <c r="C119" t="s">
        <v>106</v>
      </c>
      <c r="D119">
        <v>2019</v>
      </c>
      <c r="E119">
        <v>14.5</v>
      </c>
      <c r="F119">
        <v>1</v>
      </c>
      <c r="G119">
        <v>25.932498592927999</v>
      </c>
      <c r="H119" t="str">
        <f t="shared" si="7"/>
        <v>(10;15]</v>
      </c>
    </row>
    <row r="120" spans="1:8" x14ac:dyDescent="0.45">
      <c r="A120">
        <v>15</v>
      </c>
      <c r="B120">
        <v>2020</v>
      </c>
      <c r="C120" t="s">
        <v>106</v>
      </c>
      <c r="D120">
        <v>2020</v>
      </c>
      <c r="E120">
        <v>16.8</v>
      </c>
      <c r="F120">
        <v>0.8</v>
      </c>
      <c r="G120">
        <v>26.602498987925198</v>
      </c>
      <c r="H120" t="str">
        <f t="shared" si="7"/>
        <v>(15;20]</v>
      </c>
    </row>
    <row r="121" spans="1:8" x14ac:dyDescent="0.45">
      <c r="A121">
        <v>15</v>
      </c>
      <c r="B121">
        <v>2021</v>
      </c>
      <c r="C121" t="s">
        <v>106</v>
      </c>
      <c r="D121">
        <v>2021</v>
      </c>
      <c r="E121">
        <v>17.2</v>
      </c>
      <c r="F121">
        <v>0.9</v>
      </c>
      <c r="G121">
        <v>26.444096439129201</v>
      </c>
      <c r="H121" t="str">
        <f t="shared" si="7"/>
        <v>(15;20]</v>
      </c>
    </row>
    <row r="122" spans="1:8" x14ac:dyDescent="0.45">
      <c r="A122">
        <v>15</v>
      </c>
      <c r="B122">
        <v>2022</v>
      </c>
      <c r="C122" t="s">
        <v>106</v>
      </c>
      <c r="D122">
        <v>2022</v>
      </c>
      <c r="E122">
        <v>17.7</v>
      </c>
      <c r="F122">
        <v>0.8</v>
      </c>
      <c r="G122">
        <v>25.910666860573201</v>
      </c>
      <c r="H122" t="str">
        <f t="shared" si="7"/>
        <v>(15;20]</v>
      </c>
    </row>
    <row r="123" spans="1:8" x14ac:dyDescent="0.45">
      <c r="A123">
        <v>15</v>
      </c>
      <c r="B123">
        <v>2023</v>
      </c>
      <c r="C123" t="s">
        <v>106</v>
      </c>
      <c r="D123">
        <v>2023</v>
      </c>
      <c r="E123">
        <v>15.3</v>
      </c>
      <c r="F123">
        <v>0.9</v>
      </c>
      <c r="G123">
        <v>24.933641954685601</v>
      </c>
      <c r="H123" t="str">
        <f t="shared" si="7"/>
        <v>(15;20]</v>
      </c>
    </row>
    <row r="124" spans="1:8" x14ac:dyDescent="0.45">
      <c r="A124">
        <v>16</v>
      </c>
      <c r="B124">
        <v>2015</v>
      </c>
      <c r="C124" t="s">
        <v>63</v>
      </c>
      <c r="D124">
        <v>2015</v>
      </c>
      <c r="E124">
        <v>31.3</v>
      </c>
      <c r="F124">
        <v>1</v>
      </c>
      <c r="G124">
        <v>22.181429739951401</v>
      </c>
      <c r="H124" t="str">
        <f t="shared" si="7"/>
        <v>(30;35]</v>
      </c>
    </row>
    <row r="125" spans="1:8" x14ac:dyDescent="0.45">
      <c r="A125">
        <v>16</v>
      </c>
      <c r="B125">
        <v>2016</v>
      </c>
      <c r="C125" t="s">
        <v>63</v>
      </c>
      <c r="D125">
        <v>2016</v>
      </c>
      <c r="E125">
        <v>32</v>
      </c>
      <c r="F125">
        <v>1</v>
      </c>
      <c r="G125">
        <v>20.5451684285743</v>
      </c>
      <c r="H125" t="str">
        <f t="shared" si="7"/>
        <v>(30;35]</v>
      </c>
    </row>
    <row r="126" spans="1:8" x14ac:dyDescent="0.45">
      <c r="A126">
        <v>16</v>
      </c>
      <c r="B126">
        <v>2017</v>
      </c>
      <c r="C126" t="s">
        <v>63</v>
      </c>
      <c r="D126">
        <v>2017</v>
      </c>
      <c r="E126">
        <v>30.2</v>
      </c>
      <c r="F126">
        <v>1.1000000000000001</v>
      </c>
      <c r="G126">
        <v>21.864169885650998</v>
      </c>
      <c r="H126" t="str">
        <f t="shared" si="7"/>
        <v>(30;35]</v>
      </c>
    </row>
    <row r="127" spans="1:8" x14ac:dyDescent="0.45">
      <c r="A127">
        <v>16</v>
      </c>
      <c r="B127">
        <v>2018</v>
      </c>
      <c r="C127" t="s">
        <v>63</v>
      </c>
      <c r="D127">
        <v>2018</v>
      </c>
      <c r="E127">
        <v>27.9</v>
      </c>
      <c r="F127">
        <v>1.1000000000000001</v>
      </c>
      <c r="G127">
        <v>21.5347735184579</v>
      </c>
      <c r="H127" t="str">
        <f t="shared" si="7"/>
        <v>(25;30]</v>
      </c>
    </row>
    <row r="128" spans="1:8" x14ac:dyDescent="0.45">
      <c r="A128">
        <v>16</v>
      </c>
      <c r="B128">
        <v>2019</v>
      </c>
      <c r="C128" t="s">
        <v>63</v>
      </c>
      <c r="D128">
        <v>2019</v>
      </c>
      <c r="E128">
        <v>28.9</v>
      </c>
      <c r="F128">
        <v>1.1000000000000001</v>
      </c>
      <c r="G128">
        <v>22.2779235804202</v>
      </c>
      <c r="H128" t="str">
        <f t="shared" si="7"/>
        <v>(25;30]</v>
      </c>
    </row>
    <row r="129" spans="1:8" x14ac:dyDescent="0.45">
      <c r="A129">
        <v>16</v>
      </c>
      <c r="B129">
        <v>2020</v>
      </c>
      <c r="C129" t="s">
        <v>63</v>
      </c>
      <c r="D129">
        <v>2020</v>
      </c>
      <c r="E129">
        <v>29.3</v>
      </c>
      <c r="F129">
        <v>1</v>
      </c>
      <c r="G129">
        <v>22.779038732554501</v>
      </c>
      <c r="H129" t="str">
        <f t="shared" si="7"/>
        <v>(25;30]</v>
      </c>
    </row>
    <row r="130" spans="1:8" x14ac:dyDescent="0.45">
      <c r="A130">
        <v>16</v>
      </c>
      <c r="B130">
        <v>2021</v>
      </c>
      <c r="C130" t="s">
        <v>63</v>
      </c>
      <c r="D130">
        <v>2021</v>
      </c>
      <c r="E130">
        <v>30.1</v>
      </c>
      <c r="F130">
        <v>1</v>
      </c>
      <c r="G130">
        <v>19.9620470273635</v>
      </c>
      <c r="H130" t="str">
        <f t="shared" si="7"/>
        <v>(30;35]</v>
      </c>
    </row>
    <row r="131" spans="1:8" x14ac:dyDescent="0.45">
      <c r="A131">
        <v>16</v>
      </c>
      <c r="B131">
        <v>2022</v>
      </c>
      <c r="C131" t="s">
        <v>63</v>
      </c>
      <c r="D131">
        <v>2022</v>
      </c>
      <c r="E131">
        <v>31.1</v>
      </c>
      <c r="F131">
        <v>1</v>
      </c>
      <c r="G131">
        <v>21.339699742407401</v>
      </c>
      <c r="H131" t="str">
        <f t="shared" ref="H131:H194" si="8">LOOKUP(E131,$K$3:$K$23,$P$3:$P$23)</f>
        <v>(30;35]</v>
      </c>
    </row>
    <row r="132" spans="1:8" x14ac:dyDescent="0.45">
      <c r="A132">
        <v>16</v>
      </c>
      <c r="B132">
        <v>2023</v>
      </c>
      <c r="C132" t="s">
        <v>63</v>
      </c>
      <c r="D132">
        <v>2023</v>
      </c>
      <c r="E132">
        <v>31.7</v>
      </c>
      <c r="F132">
        <v>1.1000000000000001</v>
      </c>
      <c r="G132">
        <v>22.119520844187299</v>
      </c>
      <c r="H132" t="str">
        <f t="shared" si="8"/>
        <v>(30;35]</v>
      </c>
    </row>
    <row r="133" spans="1:8" x14ac:dyDescent="0.45">
      <c r="A133">
        <v>17</v>
      </c>
      <c r="B133">
        <v>2015</v>
      </c>
      <c r="C133" t="s">
        <v>109</v>
      </c>
      <c r="D133">
        <v>2015</v>
      </c>
      <c r="E133">
        <v>24.8</v>
      </c>
      <c r="F133">
        <v>1.7</v>
      </c>
      <c r="G133">
        <v>21.232781428599001</v>
      </c>
      <c r="H133" t="str">
        <f t="shared" si="8"/>
        <v>(20;25]</v>
      </c>
    </row>
    <row r="134" spans="1:8" x14ac:dyDescent="0.45">
      <c r="A134">
        <v>17</v>
      </c>
      <c r="B134">
        <v>2016</v>
      </c>
      <c r="C134" t="s">
        <v>109</v>
      </c>
      <c r="D134">
        <v>2016</v>
      </c>
      <c r="E134">
        <v>21.4</v>
      </c>
      <c r="F134">
        <v>1.8</v>
      </c>
      <c r="G134">
        <v>22.778503662373499</v>
      </c>
      <c r="H134" t="str">
        <f t="shared" si="8"/>
        <v>(20;25]</v>
      </c>
    </row>
    <row r="135" spans="1:8" x14ac:dyDescent="0.45">
      <c r="A135">
        <v>17</v>
      </c>
      <c r="B135">
        <v>2017</v>
      </c>
      <c r="C135" t="s">
        <v>109</v>
      </c>
      <c r="D135">
        <v>2017</v>
      </c>
      <c r="E135">
        <v>20.399999999999999</v>
      </c>
      <c r="F135">
        <v>2.5</v>
      </c>
      <c r="G135">
        <v>21.8989722925322</v>
      </c>
      <c r="H135" t="str">
        <f t="shared" si="8"/>
        <v>(20;25]</v>
      </c>
    </row>
    <row r="136" spans="1:8" x14ac:dyDescent="0.45">
      <c r="A136">
        <v>17</v>
      </c>
      <c r="B136">
        <v>2018</v>
      </c>
      <c r="C136" t="s">
        <v>109</v>
      </c>
      <c r="D136">
        <v>2018</v>
      </c>
      <c r="E136">
        <v>18.3</v>
      </c>
      <c r="F136">
        <v>2.6</v>
      </c>
      <c r="G136">
        <v>20.6884549095426</v>
      </c>
      <c r="H136" t="str">
        <f t="shared" si="8"/>
        <v>(15;20]</v>
      </c>
    </row>
    <row r="137" spans="1:8" x14ac:dyDescent="0.45">
      <c r="A137">
        <v>17</v>
      </c>
      <c r="B137">
        <v>2019</v>
      </c>
      <c r="C137" t="s">
        <v>109</v>
      </c>
      <c r="D137">
        <v>2019</v>
      </c>
      <c r="E137">
        <v>16.100000000000001</v>
      </c>
      <c r="F137">
        <v>2</v>
      </c>
      <c r="G137">
        <v>20.6293270134308</v>
      </c>
      <c r="H137" t="str">
        <f t="shared" si="8"/>
        <v>(15;20]</v>
      </c>
    </row>
    <row r="138" spans="1:8" x14ac:dyDescent="0.45">
      <c r="A138">
        <v>17</v>
      </c>
      <c r="B138">
        <v>2020</v>
      </c>
      <c r="C138" t="s">
        <v>109</v>
      </c>
      <c r="D138">
        <v>2020</v>
      </c>
      <c r="E138">
        <v>16.2</v>
      </c>
      <c r="F138">
        <v>1.8</v>
      </c>
      <c r="G138">
        <v>28.071581056979898</v>
      </c>
      <c r="H138" t="str">
        <f t="shared" si="8"/>
        <v>(15;20]</v>
      </c>
    </row>
    <row r="139" spans="1:8" x14ac:dyDescent="0.45">
      <c r="A139">
        <v>17</v>
      </c>
      <c r="B139">
        <v>2021</v>
      </c>
      <c r="C139" t="s">
        <v>109</v>
      </c>
      <c r="D139">
        <v>2021</v>
      </c>
      <c r="E139">
        <v>14.7</v>
      </c>
      <c r="F139">
        <v>2.1</v>
      </c>
      <c r="G139">
        <v>28.202130315253999</v>
      </c>
      <c r="H139" t="str">
        <f t="shared" si="8"/>
        <v>(10;15]</v>
      </c>
    </row>
    <row r="140" spans="1:8" x14ac:dyDescent="0.45">
      <c r="A140">
        <v>17</v>
      </c>
      <c r="B140">
        <v>2022</v>
      </c>
      <c r="C140" t="s">
        <v>109</v>
      </c>
      <c r="D140">
        <v>2022</v>
      </c>
      <c r="E140">
        <v>14.3</v>
      </c>
      <c r="F140">
        <v>2.5</v>
      </c>
      <c r="G140">
        <v>32.436388226730301</v>
      </c>
      <c r="H140" t="str">
        <f t="shared" si="8"/>
        <v>(10;15]</v>
      </c>
    </row>
    <row r="141" spans="1:8" x14ac:dyDescent="0.45">
      <c r="A141">
        <v>17</v>
      </c>
      <c r="B141">
        <v>2023</v>
      </c>
      <c r="C141" t="s">
        <v>109</v>
      </c>
      <c r="D141">
        <v>2023</v>
      </c>
      <c r="E141">
        <v>10.7</v>
      </c>
      <c r="F141">
        <v>2.2999999999999998</v>
      </c>
      <c r="G141">
        <v>32.905973367734397</v>
      </c>
      <c r="H141" t="str">
        <f t="shared" si="8"/>
        <v>(10;15]</v>
      </c>
    </row>
    <row r="142" spans="1:8" x14ac:dyDescent="0.45">
      <c r="A142">
        <v>18</v>
      </c>
      <c r="B142">
        <v>2021</v>
      </c>
      <c r="C142" t="s">
        <v>77</v>
      </c>
      <c r="D142">
        <v>2021</v>
      </c>
      <c r="E142">
        <v>31.7</v>
      </c>
      <c r="F142">
        <v>1</v>
      </c>
      <c r="G142">
        <v>25.912185213266099</v>
      </c>
      <c r="H142" t="str">
        <f t="shared" si="8"/>
        <v>(30;35]</v>
      </c>
    </row>
    <row r="143" spans="1:8" x14ac:dyDescent="0.45">
      <c r="A143">
        <v>18</v>
      </c>
      <c r="B143">
        <v>2022</v>
      </c>
      <c r="C143" t="s">
        <v>77</v>
      </c>
      <c r="D143">
        <v>2022</v>
      </c>
      <c r="E143">
        <v>33.6</v>
      </c>
      <c r="F143">
        <v>1.2</v>
      </c>
      <c r="G143">
        <v>26.848318327769299</v>
      </c>
      <c r="H143" t="str">
        <f t="shared" si="8"/>
        <v>(30;35]</v>
      </c>
    </row>
    <row r="144" spans="1:8" x14ac:dyDescent="0.45">
      <c r="A144">
        <v>18</v>
      </c>
      <c r="B144">
        <v>2023</v>
      </c>
      <c r="C144" t="s">
        <v>77</v>
      </c>
      <c r="D144">
        <v>2023</v>
      </c>
      <c r="E144">
        <v>33.700000000000003</v>
      </c>
      <c r="F144">
        <v>0.8</v>
      </c>
      <c r="G144">
        <v>24.833889063049099</v>
      </c>
      <c r="H144" t="str">
        <f t="shared" si="8"/>
        <v>(30;35]</v>
      </c>
    </row>
    <row r="145" spans="1:8" x14ac:dyDescent="0.45">
      <c r="A145">
        <v>19</v>
      </c>
      <c r="B145">
        <v>2015</v>
      </c>
      <c r="C145" t="s">
        <v>124</v>
      </c>
      <c r="D145">
        <v>2015</v>
      </c>
      <c r="E145">
        <v>21.3</v>
      </c>
      <c r="F145">
        <v>2.8</v>
      </c>
      <c r="G145">
        <v>36.497753112138</v>
      </c>
      <c r="H145" t="str">
        <f t="shared" si="8"/>
        <v>(20;25]</v>
      </c>
    </row>
    <row r="146" spans="1:8" x14ac:dyDescent="0.45">
      <c r="A146">
        <v>19</v>
      </c>
      <c r="B146">
        <v>2016</v>
      </c>
      <c r="C146" t="s">
        <v>124</v>
      </c>
      <c r="D146">
        <v>2016</v>
      </c>
      <c r="E146">
        <v>21.1</v>
      </c>
      <c r="F146">
        <v>2.5</v>
      </c>
      <c r="G146">
        <v>36.430826441900699</v>
      </c>
      <c r="H146" t="str">
        <f t="shared" si="8"/>
        <v>(20;25]</v>
      </c>
    </row>
    <row r="147" spans="1:8" x14ac:dyDescent="0.45">
      <c r="A147">
        <v>19</v>
      </c>
      <c r="B147">
        <v>2017</v>
      </c>
      <c r="C147" t="s">
        <v>124</v>
      </c>
      <c r="D147">
        <v>2017</v>
      </c>
      <c r="E147">
        <v>21.2</v>
      </c>
      <c r="F147">
        <v>1.9</v>
      </c>
      <c r="G147">
        <v>36.512904234021299</v>
      </c>
      <c r="H147" t="str">
        <f t="shared" si="8"/>
        <v>(20;25]</v>
      </c>
    </row>
    <row r="148" spans="1:8" x14ac:dyDescent="0.45">
      <c r="A148">
        <v>19</v>
      </c>
      <c r="B148">
        <v>2018</v>
      </c>
      <c r="C148" t="s">
        <v>124</v>
      </c>
      <c r="D148">
        <v>2018</v>
      </c>
      <c r="E148">
        <v>23.9</v>
      </c>
      <c r="F148">
        <v>2.2000000000000002</v>
      </c>
      <c r="G148">
        <v>38.165290349101802</v>
      </c>
      <c r="H148" t="str">
        <f t="shared" si="8"/>
        <v>(20;25]</v>
      </c>
    </row>
    <row r="149" spans="1:8" x14ac:dyDescent="0.45">
      <c r="A149">
        <v>19</v>
      </c>
      <c r="B149">
        <v>2019</v>
      </c>
      <c r="C149" t="s">
        <v>124</v>
      </c>
      <c r="D149">
        <v>2019</v>
      </c>
      <c r="E149">
        <v>22.4</v>
      </c>
      <c r="F149">
        <v>2.4</v>
      </c>
      <c r="G149">
        <v>36.8717665941099</v>
      </c>
      <c r="H149" t="str">
        <f t="shared" si="8"/>
        <v>(20;25]</v>
      </c>
    </row>
    <row r="150" spans="1:8" x14ac:dyDescent="0.45">
      <c r="A150">
        <v>19</v>
      </c>
      <c r="B150">
        <v>2020</v>
      </c>
      <c r="C150" t="s">
        <v>124</v>
      </c>
      <c r="D150">
        <v>2020</v>
      </c>
      <c r="E150">
        <v>24.8</v>
      </c>
      <c r="F150">
        <v>2.2000000000000002</v>
      </c>
      <c r="G150">
        <v>37.532289224464499</v>
      </c>
      <c r="H150" t="str">
        <f t="shared" si="8"/>
        <v>(20;25]</v>
      </c>
    </row>
    <row r="151" spans="1:8" x14ac:dyDescent="0.45">
      <c r="A151">
        <v>19</v>
      </c>
      <c r="B151">
        <v>2021</v>
      </c>
      <c r="C151" t="s">
        <v>124</v>
      </c>
      <c r="D151">
        <v>2021</v>
      </c>
      <c r="E151">
        <v>23.4</v>
      </c>
      <c r="F151">
        <v>2.5</v>
      </c>
      <c r="G151">
        <v>36.573673603692498</v>
      </c>
      <c r="H151" t="str">
        <f t="shared" si="8"/>
        <v>(20;25]</v>
      </c>
    </row>
    <row r="152" spans="1:8" x14ac:dyDescent="0.45">
      <c r="A152">
        <v>19</v>
      </c>
      <c r="B152">
        <v>2022</v>
      </c>
      <c r="C152" t="s">
        <v>124</v>
      </c>
      <c r="D152">
        <v>2022</v>
      </c>
      <c r="E152">
        <v>25.1</v>
      </c>
      <c r="F152">
        <v>2.5</v>
      </c>
      <c r="G152">
        <v>34.750350700871103</v>
      </c>
      <c r="H152" t="str">
        <f t="shared" si="8"/>
        <v>(25;30]</v>
      </c>
    </row>
    <row r="153" spans="1:8" x14ac:dyDescent="0.45">
      <c r="A153">
        <v>19</v>
      </c>
      <c r="B153">
        <v>2023</v>
      </c>
      <c r="C153" t="s">
        <v>124</v>
      </c>
      <c r="D153">
        <v>2023</v>
      </c>
      <c r="E153">
        <v>22.7</v>
      </c>
      <c r="F153">
        <v>2.6</v>
      </c>
      <c r="G153">
        <v>35.163526178397902</v>
      </c>
      <c r="H153" t="str">
        <f t="shared" si="8"/>
        <v>(20;25]</v>
      </c>
    </row>
    <row r="154" spans="1:8" x14ac:dyDescent="0.45">
      <c r="A154">
        <v>20</v>
      </c>
      <c r="B154">
        <v>2017</v>
      </c>
      <c r="C154" t="s">
        <v>55</v>
      </c>
      <c r="D154">
        <v>2017</v>
      </c>
      <c r="E154">
        <v>14.2</v>
      </c>
      <c r="F154">
        <v>0.6</v>
      </c>
      <c r="G154">
        <v>17.0295556999071</v>
      </c>
      <c r="H154" t="str">
        <f t="shared" si="8"/>
        <v>(10;15]</v>
      </c>
    </row>
    <row r="155" spans="1:8" x14ac:dyDescent="0.45">
      <c r="A155">
        <v>20</v>
      </c>
      <c r="B155">
        <v>2018</v>
      </c>
      <c r="C155" t="s">
        <v>55</v>
      </c>
      <c r="D155">
        <v>2018</v>
      </c>
      <c r="E155">
        <v>15.2</v>
      </c>
      <c r="F155">
        <v>0.6</v>
      </c>
      <c r="G155">
        <v>16.772201833087699</v>
      </c>
      <c r="H155" t="str">
        <f t="shared" si="8"/>
        <v>(15;20]</v>
      </c>
    </row>
    <row r="156" spans="1:8" x14ac:dyDescent="0.45">
      <c r="A156">
        <v>20</v>
      </c>
      <c r="B156">
        <v>2019</v>
      </c>
      <c r="C156" t="s">
        <v>55</v>
      </c>
      <c r="D156">
        <v>2019</v>
      </c>
      <c r="E156">
        <v>15.9</v>
      </c>
      <c r="F156">
        <v>0.5</v>
      </c>
      <c r="G156">
        <v>17.096262389347899</v>
      </c>
      <c r="H156" t="str">
        <f t="shared" si="8"/>
        <v>(15;20]</v>
      </c>
    </row>
    <row r="157" spans="1:8" x14ac:dyDescent="0.45">
      <c r="A157">
        <v>20</v>
      </c>
      <c r="B157">
        <v>2020</v>
      </c>
      <c r="C157" t="s">
        <v>55</v>
      </c>
      <c r="D157">
        <v>2020</v>
      </c>
      <c r="E157">
        <v>14.9</v>
      </c>
      <c r="F157">
        <v>0.5</v>
      </c>
      <c r="G157">
        <v>17.722674537536001</v>
      </c>
      <c r="H157" t="str">
        <f t="shared" si="8"/>
        <v>(10;15]</v>
      </c>
    </row>
    <row r="158" spans="1:8" x14ac:dyDescent="0.45">
      <c r="A158">
        <v>20</v>
      </c>
      <c r="B158">
        <v>2021</v>
      </c>
      <c r="C158" t="s">
        <v>55</v>
      </c>
      <c r="D158">
        <v>2021</v>
      </c>
      <c r="E158">
        <v>13.7</v>
      </c>
      <c r="F158">
        <v>0.6</v>
      </c>
      <c r="G158">
        <v>18.020577757460799</v>
      </c>
      <c r="H158" t="str">
        <f t="shared" si="8"/>
        <v>(10;15]</v>
      </c>
    </row>
    <row r="159" spans="1:8" x14ac:dyDescent="0.45">
      <c r="A159">
        <v>20</v>
      </c>
      <c r="B159">
        <v>2022</v>
      </c>
      <c r="C159" t="s">
        <v>55</v>
      </c>
      <c r="D159">
        <v>2022</v>
      </c>
      <c r="E159">
        <v>15.8</v>
      </c>
      <c r="F159">
        <v>0.5</v>
      </c>
      <c r="G159">
        <v>18.181811064863599</v>
      </c>
      <c r="H159" t="str">
        <f t="shared" si="8"/>
        <v>(15;20]</v>
      </c>
    </row>
    <row r="160" spans="1:8" x14ac:dyDescent="0.45">
      <c r="A160">
        <v>20</v>
      </c>
      <c r="B160">
        <v>2023</v>
      </c>
      <c r="C160" t="s">
        <v>55</v>
      </c>
      <c r="D160">
        <v>2023</v>
      </c>
      <c r="E160">
        <v>12.7</v>
      </c>
      <c r="F160">
        <v>0.5</v>
      </c>
      <c r="G160">
        <v>17.740176524878901</v>
      </c>
      <c r="H160" t="str">
        <f t="shared" si="8"/>
        <v>(10;15]</v>
      </c>
    </row>
    <row r="161" spans="1:8" x14ac:dyDescent="0.45">
      <c r="A161">
        <v>21</v>
      </c>
      <c r="B161">
        <v>2015</v>
      </c>
      <c r="C161" t="s">
        <v>59</v>
      </c>
      <c r="D161">
        <v>2015</v>
      </c>
      <c r="E161">
        <v>14.7</v>
      </c>
      <c r="F161">
        <v>0.7</v>
      </c>
      <c r="G161">
        <v>8.27261045135565</v>
      </c>
      <c r="H161" t="str">
        <f t="shared" si="8"/>
        <v>(10;15]</v>
      </c>
    </row>
    <row r="162" spans="1:8" x14ac:dyDescent="0.45">
      <c r="A162">
        <v>21</v>
      </c>
      <c r="B162">
        <v>2016</v>
      </c>
      <c r="C162" t="s">
        <v>59</v>
      </c>
      <c r="D162">
        <v>2016</v>
      </c>
      <c r="E162">
        <v>14.9</v>
      </c>
      <c r="F162">
        <v>0.7</v>
      </c>
      <c r="G162">
        <v>8.4745193541536299</v>
      </c>
      <c r="H162" t="str">
        <f t="shared" si="8"/>
        <v>(10;15]</v>
      </c>
    </row>
    <row r="163" spans="1:8" x14ac:dyDescent="0.45">
      <c r="A163">
        <v>21</v>
      </c>
      <c r="B163">
        <v>2017</v>
      </c>
      <c r="C163" t="s">
        <v>59</v>
      </c>
      <c r="D163">
        <v>2017</v>
      </c>
      <c r="E163">
        <v>15.6</v>
      </c>
      <c r="F163">
        <v>0.7</v>
      </c>
      <c r="G163">
        <v>7.6587446940620696</v>
      </c>
      <c r="H163" t="str">
        <f t="shared" si="8"/>
        <v>(15;20]</v>
      </c>
    </row>
    <row r="164" spans="1:8" x14ac:dyDescent="0.45">
      <c r="A164">
        <v>21</v>
      </c>
      <c r="B164">
        <v>2018</v>
      </c>
      <c r="C164" t="s">
        <v>59</v>
      </c>
      <c r="D164">
        <v>2018</v>
      </c>
      <c r="E164">
        <v>18.5</v>
      </c>
      <c r="F164">
        <v>0.6</v>
      </c>
      <c r="G164">
        <v>7.2416148483076297</v>
      </c>
      <c r="H164" t="str">
        <f t="shared" si="8"/>
        <v>(15;20]</v>
      </c>
    </row>
    <row r="165" spans="1:8" x14ac:dyDescent="0.45">
      <c r="A165">
        <v>21</v>
      </c>
      <c r="B165">
        <v>2019</v>
      </c>
      <c r="C165" t="s">
        <v>59</v>
      </c>
      <c r="D165">
        <v>2019</v>
      </c>
      <c r="E165">
        <v>18.399999999999999</v>
      </c>
      <c r="F165">
        <v>0.6</v>
      </c>
      <c r="G165">
        <v>6.8068695490737401</v>
      </c>
      <c r="H165" t="str">
        <f t="shared" si="8"/>
        <v>(15;20]</v>
      </c>
    </row>
    <row r="166" spans="1:8" x14ac:dyDescent="0.45">
      <c r="A166">
        <v>21</v>
      </c>
      <c r="B166">
        <v>2020</v>
      </c>
      <c r="C166" t="s">
        <v>59</v>
      </c>
      <c r="D166">
        <v>2020</v>
      </c>
      <c r="E166">
        <v>18.100000000000001</v>
      </c>
      <c r="F166">
        <v>0.7</v>
      </c>
      <c r="G166">
        <v>6.8075282161886603</v>
      </c>
      <c r="H166" t="str">
        <f t="shared" si="8"/>
        <v>(15;20]</v>
      </c>
    </row>
    <row r="167" spans="1:8" x14ac:dyDescent="0.45">
      <c r="A167">
        <v>21</v>
      </c>
      <c r="B167">
        <v>2021</v>
      </c>
      <c r="C167" t="s">
        <v>59</v>
      </c>
      <c r="D167">
        <v>2021</v>
      </c>
      <c r="E167">
        <v>17.3</v>
      </c>
      <c r="F167">
        <v>0.7</v>
      </c>
      <c r="G167">
        <v>6.0688178664767696</v>
      </c>
      <c r="H167" t="str">
        <f t="shared" si="8"/>
        <v>(15;20]</v>
      </c>
    </row>
    <row r="168" spans="1:8" x14ac:dyDescent="0.45">
      <c r="A168">
        <v>21</v>
      </c>
      <c r="B168">
        <v>2022</v>
      </c>
      <c r="C168" t="s">
        <v>59</v>
      </c>
      <c r="D168">
        <v>2022</v>
      </c>
      <c r="E168">
        <v>17.100000000000001</v>
      </c>
      <c r="F168">
        <v>0.7</v>
      </c>
      <c r="G168">
        <v>5.6188573460602997</v>
      </c>
      <c r="H168" t="str">
        <f t="shared" si="8"/>
        <v>(15;20]</v>
      </c>
    </row>
    <row r="169" spans="1:8" x14ac:dyDescent="0.45">
      <c r="A169">
        <v>21</v>
      </c>
      <c r="B169">
        <v>2023</v>
      </c>
      <c r="C169" t="s">
        <v>59</v>
      </c>
      <c r="D169">
        <v>2023</v>
      </c>
      <c r="E169">
        <v>15.7</v>
      </c>
      <c r="F169">
        <v>0.8</v>
      </c>
      <c r="G169">
        <v>5.6157510321225397</v>
      </c>
      <c r="H169" t="str">
        <f t="shared" si="8"/>
        <v>(15;20]</v>
      </c>
    </row>
    <row r="170" spans="1:8" x14ac:dyDescent="0.45">
      <c r="A170">
        <v>22</v>
      </c>
      <c r="B170">
        <v>2015</v>
      </c>
      <c r="C170" t="s">
        <v>67</v>
      </c>
      <c r="D170">
        <v>2015</v>
      </c>
      <c r="E170">
        <v>25.6</v>
      </c>
      <c r="F170">
        <v>1.4</v>
      </c>
      <c r="G170">
        <v>38.264787238734201</v>
      </c>
      <c r="H170" t="str">
        <f t="shared" si="8"/>
        <v>(25;30]</v>
      </c>
    </row>
    <row r="171" spans="1:8" x14ac:dyDescent="0.45">
      <c r="A171">
        <v>22</v>
      </c>
      <c r="B171">
        <v>2016</v>
      </c>
      <c r="C171" t="s">
        <v>67</v>
      </c>
      <c r="D171">
        <v>2016</v>
      </c>
      <c r="E171">
        <v>25.4</v>
      </c>
      <c r="F171">
        <v>1.4</v>
      </c>
      <c r="G171">
        <v>38.502351025619703</v>
      </c>
      <c r="H171" t="str">
        <f t="shared" si="8"/>
        <v>(25;30]</v>
      </c>
    </row>
    <row r="172" spans="1:8" x14ac:dyDescent="0.45">
      <c r="A172">
        <v>22</v>
      </c>
      <c r="B172">
        <v>2017</v>
      </c>
      <c r="C172" t="s">
        <v>67</v>
      </c>
      <c r="D172">
        <v>2017</v>
      </c>
      <c r="E172">
        <v>24.3</v>
      </c>
      <c r="F172">
        <v>1.5</v>
      </c>
      <c r="G172">
        <v>37.358468406100798</v>
      </c>
      <c r="H172" t="str">
        <f t="shared" si="8"/>
        <v>(20;25]</v>
      </c>
    </row>
    <row r="173" spans="1:8" x14ac:dyDescent="0.45">
      <c r="A173">
        <v>22</v>
      </c>
      <c r="B173">
        <v>2018</v>
      </c>
      <c r="C173" t="s">
        <v>67</v>
      </c>
      <c r="D173">
        <v>2018</v>
      </c>
      <c r="E173">
        <v>24.1</v>
      </c>
      <c r="F173">
        <v>1.7</v>
      </c>
      <c r="G173">
        <v>37.166806970779</v>
      </c>
      <c r="H173" t="str">
        <f t="shared" si="8"/>
        <v>(20;25]</v>
      </c>
    </row>
    <row r="174" spans="1:8" x14ac:dyDescent="0.45">
      <c r="A174">
        <v>22</v>
      </c>
      <c r="B174">
        <v>2019</v>
      </c>
      <c r="C174" t="s">
        <v>67</v>
      </c>
      <c r="D174">
        <v>2019</v>
      </c>
      <c r="E174">
        <v>23.9</v>
      </c>
      <c r="F174">
        <v>1.7</v>
      </c>
      <c r="G174">
        <v>41.223014383129602</v>
      </c>
      <c r="H174" t="str">
        <f t="shared" si="8"/>
        <v>(20;25]</v>
      </c>
    </row>
    <row r="175" spans="1:8" x14ac:dyDescent="0.45">
      <c r="A175">
        <v>22</v>
      </c>
      <c r="B175">
        <v>2020</v>
      </c>
      <c r="C175" t="s">
        <v>67</v>
      </c>
      <c r="D175">
        <v>2020</v>
      </c>
      <c r="E175">
        <v>24.9</v>
      </c>
      <c r="F175">
        <v>1.7</v>
      </c>
      <c r="G175">
        <v>41.836122175645897</v>
      </c>
      <c r="H175" t="str">
        <f t="shared" si="8"/>
        <v>(20;25]</v>
      </c>
    </row>
    <row r="176" spans="1:8" x14ac:dyDescent="0.45">
      <c r="A176">
        <v>22</v>
      </c>
      <c r="B176">
        <v>2021</v>
      </c>
      <c r="C176" t="s">
        <v>67</v>
      </c>
      <c r="D176">
        <v>2021</v>
      </c>
      <c r="E176">
        <v>25.5</v>
      </c>
      <c r="F176">
        <v>1.7</v>
      </c>
      <c r="G176">
        <v>41.779077877813101</v>
      </c>
      <c r="H176" t="str">
        <f t="shared" si="8"/>
        <v>(25;30]</v>
      </c>
    </row>
    <row r="177" spans="1:8" x14ac:dyDescent="0.45">
      <c r="A177">
        <v>22</v>
      </c>
      <c r="B177">
        <v>2022</v>
      </c>
      <c r="C177" t="s">
        <v>67</v>
      </c>
      <c r="D177">
        <v>2022</v>
      </c>
      <c r="E177">
        <v>26.4</v>
      </c>
      <c r="F177">
        <v>1.7</v>
      </c>
      <c r="G177">
        <v>39.766021190995403</v>
      </c>
      <c r="H177" t="str">
        <f t="shared" si="8"/>
        <v>(25;30]</v>
      </c>
    </row>
    <row r="178" spans="1:8" x14ac:dyDescent="0.45">
      <c r="A178">
        <v>22</v>
      </c>
      <c r="B178">
        <v>2023</v>
      </c>
      <c r="C178" t="s">
        <v>67</v>
      </c>
      <c r="D178">
        <v>2023</v>
      </c>
      <c r="E178">
        <v>29.1</v>
      </c>
      <c r="F178">
        <v>1.4</v>
      </c>
      <c r="G178">
        <v>40.718203725722503</v>
      </c>
      <c r="H178" t="str">
        <f t="shared" si="8"/>
        <v>(25;30]</v>
      </c>
    </row>
    <row r="179" spans="1:8" x14ac:dyDescent="0.45">
      <c r="A179">
        <v>23</v>
      </c>
      <c r="B179">
        <v>2015</v>
      </c>
      <c r="C179" t="s">
        <v>111</v>
      </c>
      <c r="D179">
        <v>2015</v>
      </c>
      <c r="E179">
        <v>26.2</v>
      </c>
      <c r="F179">
        <v>2.4</v>
      </c>
      <c r="G179">
        <v>31.317166924216899</v>
      </c>
      <c r="H179" t="str">
        <f t="shared" si="8"/>
        <v>(25;30]</v>
      </c>
    </row>
    <row r="180" spans="1:8" x14ac:dyDescent="0.45">
      <c r="A180">
        <v>23</v>
      </c>
      <c r="B180">
        <v>2016</v>
      </c>
      <c r="C180" t="s">
        <v>111</v>
      </c>
      <c r="D180">
        <v>2016</v>
      </c>
      <c r="E180">
        <v>26.9</v>
      </c>
      <c r="F180">
        <v>2.2000000000000002</v>
      </c>
      <c r="G180">
        <v>28.622652503249501</v>
      </c>
      <c r="H180" t="str">
        <f t="shared" si="8"/>
        <v>(25;30]</v>
      </c>
    </row>
    <row r="181" spans="1:8" x14ac:dyDescent="0.45">
      <c r="A181">
        <v>23</v>
      </c>
      <c r="B181">
        <v>2017</v>
      </c>
      <c r="C181" t="s">
        <v>111</v>
      </c>
      <c r="D181">
        <v>2017</v>
      </c>
      <c r="E181">
        <v>26.7</v>
      </c>
      <c r="F181">
        <v>2.2000000000000002</v>
      </c>
      <c r="G181">
        <v>25.036564565269298</v>
      </c>
      <c r="H181" t="str">
        <f t="shared" si="8"/>
        <v>(25;30]</v>
      </c>
    </row>
    <row r="182" spans="1:8" x14ac:dyDescent="0.45">
      <c r="A182">
        <v>23</v>
      </c>
      <c r="B182">
        <v>2018</v>
      </c>
      <c r="C182" t="s">
        <v>111</v>
      </c>
      <c r="D182">
        <v>2018</v>
      </c>
      <c r="E182">
        <v>26.7</v>
      </c>
      <c r="F182">
        <v>2.2999999999999998</v>
      </c>
      <c r="G182">
        <v>29.165456863350599</v>
      </c>
      <c r="H182" t="str">
        <f t="shared" si="8"/>
        <v>(25;30]</v>
      </c>
    </row>
    <row r="183" spans="1:8" x14ac:dyDescent="0.45">
      <c r="A183">
        <v>23</v>
      </c>
      <c r="B183">
        <v>2019</v>
      </c>
      <c r="C183" t="s">
        <v>111</v>
      </c>
      <c r="D183">
        <v>2019</v>
      </c>
      <c r="E183">
        <v>28.7</v>
      </c>
      <c r="F183">
        <v>2.2000000000000002</v>
      </c>
      <c r="G183">
        <v>33.013194506247899</v>
      </c>
      <c r="H183" t="str">
        <f t="shared" si="8"/>
        <v>(25;30]</v>
      </c>
    </row>
    <row r="184" spans="1:8" x14ac:dyDescent="0.45">
      <c r="A184">
        <v>23</v>
      </c>
      <c r="B184">
        <v>2020</v>
      </c>
      <c r="C184" t="s">
        <v>111</v>
      </c>
      <c r="D184">
        <v>2020</v>
      </c>
      <c r="E184">
        <v>30.3</v>
      </c>
      <c r="F184">
        <v>2.1</v>
      </c>
      <c r="G184">
        <v>37.384355082479402</v>
      </c>
      <c r="H184" t="str">
        <f t="shared" si="8"/>
        <v>(30;35]</v>
      </c>
    </row>
    <row r="185" spans="1:8" x14ac:dyDescent="0.45">
      <c r="A185">
        <v>23</v>
      </c>
      <c r="B185">
        <v>2021</v>
      </c>
      <c r="C185" t="s">
        <v>111</v>
      </c>
      <c r="D185">
        <v>2021</v>
      </c>
      <c r="E185">
        <v>32.799999999999997</v>
      </c>
      <c r="F185">
        <v>2</v>
      </c>
      <c r="G185">
        <v>43.534132576744099</v>
      </c>
      <c r="H185" t="str">
        <f t="shared" si="8"/>
        <v>(30;35]</v>
      </c>
    </row>
    <row r="186" spans="1:8" x14ac:dyDescent="0.45">
      <c r="A186">
        <v>23</v>
      </c>
      <c r="B186">
        <v>2022</v>
      </c>
      <c r="C186" t="s">
        <v>111</v>
      </c>
      <c r="D186">
        <v>2022</v>
      </c>
      <c r="E186">
        <v>30.9</v>
      </c>
      <c r="F186">
        <v>2.2000000000000002</v>
      </c>
      <c r="G186">
        <v>46.6355703888375</v>
      </c>
      <c r="H186" t="str">
        <f t="shared" si="8"/>
        <v>(30;35]</v>
      </c>
    </row>
    <row r="187" spans="1:8" x14ac:dyDescent="0.45">
      <c r="A187">
        <v>23</v>
      </c>
      <c r="B187">
        <v>2023</v>
      </c>
      <c r="C187" t="s">
        <v>111</v>
      </c>
      <c r="D187">
        <v>2023</v>
      </c>
      <c r="E187">
        <v>30</v>
      </c>
      <c r="F187">
        <v>2.2000000000000002</v>
      </c>
      <c r="G187">
        <v>46.0748672923242</v>
      </c>
      <c r="H187" t="str">
        <f t="shared" si="8"/>
        <v>(30;35]</v>
      </c>
    </row>
    <row r="188" spans="1:8" x14ac:dyDescent="0.45">
      <c r="A188">
        <v>24</v>
      </c>
      <c r="B188">
        <v>2015</v>
      </c>
      <c r="C188" t="s">
        <v>81</v>
      </c>
      <c r="D188">
        <v>2015</v>
      </c>
      <c r="E188">
        <v>29.3</v>
      </c>
      <c r="F188">
        <v>1.6</v>
      </c>
      <c r="G188">
        <v>14.200988987037899</v>
      </c>
      <c r="H188" t="str">
        <f t="shared" si="8"/>
        <v>(25;30]</v>
      </c>
    </row>
    <row r="189" spans="1:8" x14ac:dyDescent="0.45">
      <c r="A189">
        <v>24</v>
      </c>
      <c r="B189">
        <v>2016</v>
      </c>
      <c r="C189" t="s">
        <v>81</v>
      </c>
      <c r="D189">
        <v>2016</v>
      </c>
      <c r="E189">
        <v>37.9</v>
      </c>
      <c r="F189">
        <v>1.3</v>
      </c>
      <c r="G189">
        <v>13.2429728703181</v>
      </c>
      <c r="H189" t="str">
        <f t="shared" si="8"/>
        <v>(35;40]</v>
      </c>
    </row>
    <row r="190" spans="1:8" x14ac:dyDescent="0.45">
      <c r="A190">
        <v>24</v>
      </c>
      <c r="B190">
        <v>2017</v>
      </c>
      <c r="C190" t="s">
        <v>81</v>
      </c>
      <c r="D190">
        <v>2017</v>
      </c>
      <c r="E190">
        <v>33.299999999999997</v>
      </c>
      <c r="F190">
        <v>1.4</v>
      </c>
      <c r="G190">
        <v>11.488415825699001</v>
      </c>
      <c r="H190" t="str">
        <f t="shared" si="8"/>
        <v>(30;35]</v>
      </c>
    </row>
    <row r="191" spans="1:8" x14ac:dyDescent="0.45">
      <c r="A191">
        <v>24</v>
      </c>
      <c r="B191">
        <v>2018</v>
      </c>
      <c r="C191" t="s">
        <v>81</v>
      </c>
      <c r="D191">
        <v>2018</v>
      </c>
      <c r="E191">
        <v>31.3</v>
      </c>
      <c r="F191">
        <v>1.6</v>
      </c>
      <c r="G191">
        <v>12.5445522673234</v>
      </c>
      <c r="H191" t="str">
        <f t="shared" si="8"/>
        <v>(30;35]</v>
      </c>
    </row>
    <row r="192" spans="1:8" x14ac:dyDescent="0.45">
      <c r="A192">
        <v>24</v>
      </c>
      <c r="B192">
        <v>2019</v>
      </c>
      <c r="C192" t="s">
        <v>81</v>
      </c>
      <c r="D192">
        <v>2019</v>
      </c>
      <c r="E192">
        <v>39.200000000000003</v>
      </c>
      <c r="F192">
        <v>1.3</v>
      </c>
      <c r="G192">
        <v>12.3879685780248</v>
      </c>
      <c r="H192" t="str">
        <f t="shared" si="8"/>
        <v>(35;40]</v>
      </c>
    </row>
    <row r="193" spans="1:8" x14ac:dyDescent="0.45">
      <c r="A193">
        <v>24</v>
      </c>
      <c r="B193">
        <v>2020</v>
      </c>
      <c r="C193" t="s">
        <v>81</v>
      </c>
      <c r="D193">
        <v>2020</v>
      </c>
      <c r="E193">
        <v>41</v>
      </c>
      <c r="F193">
        <v>1.3</v>
      </c>
      <c r="G193">
        <v>12.0278153899567</v>
      </c>
      <c r="H193" t="str">
        <f t="shared" si="8"/>
        <v>(40;45]</v>
      </c>
    </row>
    <row r="194" spans="1:8" x14ac:dyDescent="0.45">
      <c r="A194">
        <v>24</v>
      </c>
      <c r="B194">
        <v>2021</v>
      </c>
      <c r="C194" t="s">
        <v>81</v>
      </c>
      <c r="D194">
        <v>2021</v>
      </c>
      <c r="E194">
        <v>43</v>
      </c>
      <c r="F194">
        <v>1.3</v>
      </c>
      <c r="G194">
        <v>12.848824653042</v>
      </c>
      <c r="H194" t="str">
        <f t="shared" si="8"/>
        <v>(40;45]</v>
      </c>
    </row>
    <row r="195" spans="1:8" x14ac:dyDescent="0.45">
      <c r="A195">
        <v>24</v>
      </c>
      <c r="B195">
        <v>2022</v>
      </c>
      <c r="C195" t="s">
        <v>81</v>
      </c>
      <c r="D195">
        <v>2022</v>
      </c>
      <c r="E195">
        <v>35.799999999999997</v>
      </c>
      <c r="F195">
        <v>1.7</v>
      </c>
      <c r="G195">
        <v>11.7771588276694</v>
      </c>
      <c r="H195" t="str">
        <f t="shared" ref="H195:H258" si="9">LOOKUP(E195,$K$3:$K$23,$P$3:$P$23)</f>
        <v>(35;40]</v>
      </c>
    </row>
    <row r="196" spans="1:8" x14ac:dyDescent="0.45">
      <c r="A196">
        <v>24</v>
      </c>
      <c r="B196">
        <v>2023</v>
      </c>
      <c r="C196" t="s">
        <v>81</v>
      </c>
      <c r="D196">
        <v>2023</v>
      </c>
      <c r="E196">
        <v>36.200000000000003</v>
      </c>
      <c r="F196">
        <v>1.5</v>
      </c>
      <c r="G196">
        <v>11.0741101477927</v>
      </c>
      <c r="H196" t="str">
        <f t="shared" si="9"/>
        <v>(35;40]</v>
      </c>
    </row>
    <row r="197" spans="1:8" x14ac:dyDescent="0.45">
      <c r="A197">
        <v>25</v>
      </c>
      <c r="B197">
        <v>2015</v>
      </c>
      <c r="C197" t="s">
        <v>50</v>
      </c>
      <c r="D197">
        <v>2015</v>
      </c>
      <c r="E197">
        <v>11.7</v>
      </c>
      <c r="F197">
        <v>0.5</v>
      </c>
      <c r="G197">
        <v>26.2539521776939</v>
      </c>
      <c r="H197" t="str">
        <f t="shared" si="9"/>
        <v>(10;15]</v>
      </c>
    </row>
    <row r="198" spans="1:8" x14ac:dyDescent="0.45">
      <c r="A198">
        <v>25</v>
      </c>
      <c r="B198">
        <v>2016</v>
      </c>
      <c r="C198" t="s">
        <v>50</v>
      </c>
      <c r="D198">
        <v>2016</v>
      </c>
      <c r="E198">
        <v>12.8</v>
      </c>
      <c r="F198">
        <v>0.4</v>
      </c>
      <c r="G198">
        <v>28.137149332890498</v>
      </c>
      <c r="H198" t="str">
        <f t="shared" si="9"/>
        <v>(10;15]</v>
      </c>
    </row>
    <row r="199" spans="1:8" x14ac:dyDescent="0.45">
      <c r="A199">
        <v>25</v>
      </c>
      <c r="B199">
        <v>2017</v>
      </c>
      <c r="C199" t="s">
        <v>50</v>
      </c>
      <c r="D199">
        <v>2017</v>
      </c>
      <c r="E199">
        <v>13.1</v>
      </c>
      <c r="F199">
        <v>0.6</v>
      </c>
      <c r="G199">
        <v>28.9135148815596</v>
      </c>
      <c r="H199" t="str">
        <f t="shared" si="9"/>
        <v>(10;15]</v>
      </c>
    </row>
    <row r="200" spans="1:8" x14ac:dyDescent="0.45">
      <c r="A200">
        <v>25</v>
      </c>
      <c r="B200">
        <v>2018</v>
      </c>
      <c r="C200" t="s">
        <v>50</v>
      </c>
      <c r="D200">
        <v>2018</v>
      </c>
      <c r="E200">
        <v>13.9</v>
      </c>
      <c r="F200">
        <v>0.6</v>
      </c>
      <c r="G200">
        <v>32.409759657776199</v>
      </c>
      <c r="H200" t="str">
        <f t="shared" si="9"/>
        <v>(10;15]</v>
      </c>
    </row>
    <row r="201" spans="1:8" x14ac:dyDescent="0.45">
      <c r="A201">
        <v>25</v>
      </c>
      <c r="B201">
        <v>2019</v>
      </c>
      <c r="C201" t="s">
        <v>50</v>
      </c>
      <c r="D201">
        <v>2019</v>
      </c>
      <c r="E201">
        <v>15.1</v>
      </c>
      <c r="F201">
        <v>0.6</v>
      </c>
      <c r="G201">
        <v>31.577458265985399</v>
      </c>
      <c r="H201" t="str">
        <f t="shared" si="9"/>
        <v>(15;20]</v>
      </c>
    </row>
    <row r="202" spans="1:8" x14ac:dyDescent="0.45">
      <c r="A202">
        <v>25</v>
      </c>
      <c r="B202">
        <v>2020</v>
      </c>
      <c r="C202" t="s">
        <v>50</v>
      </c>
      <c r="D202">
        <v>2020</v>
      </c>
      <c r="E202">
        <v>13.1</v>
      </c>
      <c r="F202">
        <v>0.5</v>
      </c>
      <c r="G202">
        <v>32.760328802771703</v>
      </c>
      <c r="H202" t="str">
        <f t="shared" si="9"/>
        <v>(10;15]</v>
      </c>
    </row>
    <row r="203" spans="1:8" x14ac:dyDescent="0.45">
      <c r="A203">
        <v>25</v>
      </c>
      <c r="B203">
        <v>2021</v>
      </c>
      <c r="C203" t="s">
        <v>50</v>
      </c>
      <c r="D203">
        <v>2021</v>
      </c>
      <c r="E203">
        <v>15.8</v>
      </c>
      <c r="F203">
        <v>0.6</v>
      </c>
      <c r="G203">
        <v>32.469146869419397</v>
      </c>
      <c r="H203" t="str">
        <f t="shared" si="9"/>
        <v>(15;20]</v>
      </c>
    </row>
    <row r="204" spans="1:8" x14ac:dyDescent="0.45">
      <c r="A204">
        <v>25</v>
      </c>
      <c r="B204">
        <v>2022</v>
      </c>
      <c r="C204" t="s">
        <v>50</v>
      </c>
      <c r="D204">
        <v>2022</v>
      </c>
      <c r="E204">
        <v>17.2</v>
      </c>
      <c r="F204">
        <v>0.6</v>
      </c>
      <c r="G204">
        <v>31.409993347138101</v>
      </c>
      <c r="H204" t="str">
        <f t="shared" si="9"/>
        <v>(15;20]</v>
      </c>
    </row>
    <row r="205" spans="1:8" x14ac:dyDescent="0.45">
      <c r="A205">
        <v>25</v>
      </c>
      <c r="B205">
        <v>2023</v>
      </c>
      <c r="C205" t="s">
        <v>50</v>
      </c>
      <c r="D205">
        <v>2023</v>
      </c>
      <c r="E205">
        <v>10</v>
      </c>
      <c r="F205">
        <v>0.6</v>
      </c>
      <c r="G205">
        <v>31.3224191118689</v>
      </c>
      <c r="H205" t="str">
        <f t="shared" si="9"/>
        <v>(10;15]</v>
      </c>
    </row>
    <row r="206" spans="1:8" x14ac:dyDescent="0.45">
      <c r="A206">
        <v>26</v>
      </c>
      <c r="B206">
        <v>2015</v>
      </c>
      <c r="C206" t="s">
        <v>107</v>
      </c>
      <c r="D206">
        <v>2015</v>
      </c>
      <c r="E206">
        <v>27</v>
      </c>
      <c r="F206">
        <v>2.1</v>
      </c>
      <c r="G206">
        <v>19.249708748222201</v>
      </c>
      <c r="H206" t="str">
        <f t="shared" si="9"/>
        <v>(25;30]</v>
      </c>
    </row>
    <row r="207" spans="1:8" x14ac:dyDescent="0.45">
      <c r="A207">
        <v>26</v>
      </c>
      <c r="B207">
        <v>2016</v>
      </c>
      <c r="C207" t="s">
        <v>107</v>
      </c>
      <c r="D207">
        <v>2016</v>
      </c>
      <c r="E207">
        <v>26.2</v>
      </c>
      <c r="F207">
        <v>2.2000000000000002</v>
      </c>
      <c r="G207">
        <v>18.504199165846298</v>
      </c>
      <c r="H207" t="str">
        <f t="shared" si="9"/>
        <v>(25;30]</v>
      </c>
    </row>
    <row r="208" spans="1:8" x14ac:dyDescent="0.45">
      <c r="A208">
        <v>26</v>
      </c>
      <c r="B208">
        <v>2017</v>
      </c>
      <c r="C208" t="s">
        <v>107</v>
      </c>
      <c r="D208">
        <v>2017</v>
      </c>
      <c r="E208">
        <v>26.7</v>
      </c>
      <c r="F208">
        <v>2.2000000000000002</v>
      </c>
      <c r="G208">
        <v>18.623825787657498</v>
      </c>
      <c r="H208" t="str">
        <f t="shared" si="9"/>
        <v>(25;30]</v>
      </c>
    </row>
    <row r="209" spans="1:8" x14ac:dyDescent="0.45">
      <c r="A209">
        <v>26</v>
      </c>
      <c r="B209">
        <v>2018</v>
      </c>
      <c r="C209" t="s">
        <v>107</v>
      </c>
      <c r="D209">
        <v>2018</v>
      </c>
      <c r="E209">
        <v>28</v>
      </c>
      <c r="F209">
        <v>2.1</v>
      </c>
      <c r="G209">
        <v>19.3849791728056</v>
      </c>
      <c r="H209" t="str">
        <f t="shared" si="9"/>
        <v>(25;30]</v>
      </c>
    </row>
    <row r="210" spans="1:8" x14ac:dyDescent="0.45">
      <c r="A210">
        <v>26</v>
      </c>
      <c r="B210">
        <v>2019</v>
      </c>
      <c r="C210" t="s">
        <v>107</v>
      </c>
      <c r="D210">
        <v>2019</v>
      </c>
      <c r="E210">
        <v>29.9</v>
      </c>
      <c r="F210">
        <v>1.8</v>
      </c>
      <c r="G210">
        <v>20.3994055871845</v>
      </c>
      <c r="H210" t="str">
        <f t="shared" si="9"/>
        <v>(25;30]</v>
      </c>
    </row>
    <row r="211" spans="1:8" x14ac:dyDescent="0.45">
      <c r="A211">
        <v>26</v>
      </c>
      <c r="B211">
        <v>2020</v>
      </c>
      <c r="C211" t="s">
        <v>107</v>
      </c>
      <c r="D211">
        <v>2020</v>
      </c>
      <c r="E211">
        <v>31</v>
      </c>
      <c r="F211">
        <v>1.8</v>
      </c>
      <c r="G211">
        <v>19.866143099253801</v>
      </c>
      <c r="H211" t="str">
        <f t="shared" si="9"/>
        <v>(30;35]</v>
      </c>
    </row>
    <row r="212" spans="1:8" x14ac:dyDescent="0.45">
      <c r="A212">
        <v>26</v>
      </c>
      <c r="B212">
        <v>2021</v>
      </c>
      <c r="C212" t="s">
        <v>107</v>
      </c>
      <c r="D212">
        <v>2021</v>
      </c>
      <c r="E212">
        <v>30.9</v>
      </c>
      <c r="F212">
        <v>1.8</v>
      </c>
      <c r="G212">
        <v>19.864909989183801</v>
      </c>
      <c r="H212" t="str">
        <f t="shared" si="9"/>
        <v>(30;35]</v>
      </c>
    </row>
    <row r="213" spans="1:8" x14ac:dyDescent="0.45">
      <c r="A213">
        <v>26</v>
      </c>
      <c r="B213">
        <v>2022</v>
      </c>
      <c r="C213" t="s">
        <v>107</v>
      </c>
      <c r="D213">
        <v>2022</v>
      </c>
      <c r="E213">
        <v>32.9</v>
      </c>
      <c r="F213">
        <v>1.9</v>
      </c>
      <c r="G213">
        <v>28.095651271233699</v>
      </c>
      <c r="H213" t="str">
        <f t="shared" si="9"/>
        <v>(30;35]</v>
      </c>
    </row>
    <row r="214" spans="1:8" x14ac:dyDescent="0.45">
      <c r="A214">
        <v>26</v>
      </c>
      <c r="B214">
        <v>2023</v>
      </c>
      <c r="C214" t="s">
        <v>107</v>
      </c>
      <c r="D214">
        <v>2023</v>
      </c>
      <c r="E214">
        <v>35.9</v>
      </c>
      <c r="F214">
        <v>1.5</v>
      </c>
      <c r="G214">
        <v>28.1657710079573</v>
      </c>
      <c r="H214" t="str">
        <f t="shared" si="9"/>
        <v>(35;40]</v>
      </c>
    </row>
    <row r="215" spans="1:8" x14ac:dyDescent="0.45">
      <c r="A215">
        <v>27</v>
      </c>
      <c r="B215">
        <v>2015</v>
      </c>
      <c r="C215" t="s">
        <v>91</v>
      </c>
      <c r="D215">
        <v>2015</v>
      </c>
      <c r="E215">
        <v>27.5</v>
      </c>
      <c r="F215">
        <v>1.6</v>
      </c>
      <c r="G215">
        <v>27.599323386943698</v>
      </c>
      <c r="H215" t="str">
        <f t="shared" si="9"/>
        <v>(25;30]</v>
      </c>
    </row>
    <row r="216" spans="1:8" x14ac:dyDescent="0.45">
      <c r="A216">
        <v>27</v>
      </c>
      <c r="B216">
        <v>2016</v>
      </c>
      <c r="C216" t="s">
        <v>91</v>
      </c>
      <c r="D216">
        <v>2016</v>
      </c>
      <c r="E216">
        <v>24.5</v>
      </c>
      <c r="F216">
        <v>1.9</v>
      </c>
      <c r="G216">
        <v>27.233110579074701</v>
      </c>
      <c r="H216" t="str">
        <f t="shared" si="9"/>
        <v>(20;25]</v>
      </c>
    </row>
    <row r="217" spans="1:8" x14ac:dyDescent="0.45">
      <c r="A217">
        <v>27</v>
      </c>
      <c r="B217">
        <v>2017</v>
      </c>
      <c r="C217" t="s">
        <v>91</v>
      </c>
      <c r="D217">
        <v>2017</v>
      </c>
      <c r="E217">
        <v>24.1</v>
      </c>
      <c r="F217">
        <v>1.6</v>
      </c>
      <c r="G217">
        <v>29.3053343923971</v>
      </c>
      <c r="H217" t="str">
        <f t="shared" si="9"/>
        <v>(20;25]</v>
      </c>
    </row>
    <row r="218" spans="1:8" x14ac:dyDescent="0.45">
      <c r="A218">
        <v>27</v>
      </c>
      <c r="B218">
        <v>2018</v>
      </c>
      <c r="C218" t="s">
        <v>91</v>
      </c>
      <c r="D218">
        <v>2018</v>
      </c>
      <c r="E218">
        <v>25</v>
      </c>
      <c r="F218">
        <v>1.4</v>
      </c>
      <c r="G218">
        <v>31.3802290611447</v>
      </c>
      <c r="H218" t="str">
        <f t="shared" si="9"/>
        <v>(25;30]</v>
      </c>
    </row>
    <row r="219" spans="1:8" x14ac:dyDescent="0.45">
      <c r="A219">
        <v>27</v>
      </c>
      <c r="B219">
        <v>2019</v>
      </c>
      <c r="C219" t="s">
        <v>91</v>
      </c>
      <c r="D219">
        <v>2019</v>
      </c>
      <c r="E219">
        <v>23.4</v>
      </c>
      <c r="F219">
        <v>1.3</v>
      </c>
      <c r="G219">
        <v>30.535395347668999</v>
      </c>
      <c r="H219" t="str">
        <f t="shared" si="9"/>
        <v>(20;25]</v>
      </c>
    </row>
    <row r="220" spans="1:8" x14ac:dyDescent="0.45">
      <c r="A220">
        <v>27</v>
      </c>
      <c r="B220">
        <v>2020</v>
      </c>
      <c r="C220" t="s">
        <v>91</v>
      </c>
      <c r="D220">
        <v>2020</v>
      </c>
      <c r="E220">
        <v>23.7</v>
      </c>
      <c r="F220">
        <v>1.2</v>
      </c>
      <c r="G220">
        <v>27.100718134315599</v>
      </c>
      <c r="H220" t="str">
        <f t="shared" si="9"/>
        <v>(20;25]</v>
      </c>
    </row>
    <row r="221" spans="1:8" x14ac:dyDescent="0.45">
      <c r="A221">
        <v>27</v>
      </c>
      <c r="B221">
        <v>2021</v>
      </c>
      <c r="C221" t="s">
        <v>91</v>
      </c>
      <c r="D221">
        <v>2021</v>
      </c>
      <c r="E221">
        <v>22.4</v>
      </c>
      <c r="F221">
        <v>1.3</v>
      </c>
      <c r="G221">
        <v>21.029112776782299</v>
      </c>
      <c r="H221" t="str">
        <f t="shared" si="9"/>
        <v>(20;25]</v>
      </c>
    </row>
    <row r="222" spans="1:8" x14ac:dyDescent="0.45">
      <c r="A222">
        <v>27</v>
      </c>
      <c r="B222">
        <v>2022</v>
      </c>
      <c r="C222" t="s">
        <v>91</v>
      </c>
      <c r="D222">
        <v>2022</v>
      </c>
      <c r="E222">
        <v>22.1</v>
      </c>
      <c r="F222">
        <v>1.3</v>
      </c>
      <c r="G222">
        <v>19.712822563088601</v>
      </c>
      <c r="H222" t="str">
        <f t="shared" si="9"/>
        <v>(20;25]</v>
      </c>
    </row>
    <row r="223" spans="1:8" x14ac:dyDescent="0.45">
      <c r="A223">
        <v>27</v>
      </c>
      <c r="B223">
        <v>2023</v>
      </c>
      <c r="C223" t="s">
        <v>91</v>
      </c>
      <c r="D223">
        <v>2023</v>
      </c>
      <c r="E223">
        <v>23.1</v>
      </c>
      <c r="F223">
        <v>1.2</v>
      </c>
      <c r="G223">
        <v>17.805064368567201</v>
      </c>
      <c r="H223" t="str">
        <f t="shared" si="9"/>
        <v>(20;25]</v>
      </c>
    </row>
    <row r="224" spans="1:8" x14ac:dyDescent="0.45">
      <c r="A224">
        <v>28</v>
      </c>
      <c r="B224">
        <v>2021</v>
      </c>
      <c r="C224" t="s">
        <v>97</v>
      </c>
      <c r="D224">
        <v>2021</v>
      </c>
      <c r="E224">
        <v>26.4</v>
      </c>
      <c r="F224">
        <v>1.1000000000000001</v>
      </c>
      <c r="G224">
        <v>16.164657261263802</v>
      </c>
      <c r="H224" t="str">
        <f t="shared" si="9"/>
        <v>(25;30]</v>
      </c>
    </row>
    <row r="225" spans="1:8" x14ac:dyDescent="0.45">
      <c r="A225">
        <v>28</v>
      </c>
      <c r="B225">
        <v>2022</v>
      </c>
      <c r="C225" t="s">
        <v>97</v>
      </c>
      <c r="D225">
        <v>2022</v>
      </c>
      <c r="E225">
        <v>26.2</v>
      </c>
      <c r="F225">
        <v>1.2</v>
      </c>
      <c r="G225">
        <v>16.336736305198201</v>
      </c>
      <c r="H225" t="str">
        <f t="shared" si="9"/>
        <v>(25;30]</v>
      </c>
    </row>
    <row r="226" spans="1:8" x14ac:dyDescent="0.45">
      <c r="A226">
        <v>28</v>
      </c>
      <c r="B226">
        <v>2023</v>
      </c>
      <c r="C226" t="s">
        <v>97</v>
      </c>
      <c r="D226">
        <v>2023</v>
      </c>
      <c r="E226">
        <v>31.3</v>
      </c>
      <c r="F226">
        <v>0.7</v>
      </c>
      <c r="G226">
        <v>16.949097753751701</v>
      </c>
      <c r="H226" t="str">
        <f t="shared" si="9"/>
        <v>(30;35]</v>
      </c>
    </row>
    <row r="227" spans="1:8" x14ac:dyDescent="0.45">
      <c r="A227">
        <v>29</v>
      </c>
      <c r="B227">
        <v>2016</v>
      </c>
      <c r="C227" t="s">
        <v>126</v>
      </c>
      <c r="D227">
        <v>2016</v>
      </c>
      <c r="E227">
        <v>12.5</v>
      </c>
      <c r="F227">
        <v>1.9</v>
      </c>
      <c r="G227">
        <v>31.195879393218998</v>
      </c>
      <c r="H227" t="str">
        <f t="shared" si="9"/>
        <v>(10;15]</v>
      </c>
    </row>
    <row r="228" spans="1:8" x14ac:dyDescent="0.45">
      <c r="A228">
        <v>29</v>
      </c>
      <c r="B228">
        <v>2017</v>
      </c>
      <c r="C228" t="s">
        <v>126</v>
      </c>
      <c r="D228">
        <v>2017</v>
      </c>
      <c r="E228">
        <v>12.4</v>
      </c>
      <c r="F228">
        <v>1.7</v>
      </c>
      <c r="G228">
        <v>31.5182137740866</v>
      </c>
      <c r="H228" t="str">
        <f t="shared" si="9"/>
        <v>(10;15]</v>
      </c>
    </row>
    <row r="229" spans="1:8" x14ac:dyDescent="0.45">
      <c r="A229">
        <v>29</v>
      </c>
      <c r="B229">
        <v>2018</v>
      </c>
      <c r="C229" t="s">
        <v>126</v>
      </c>
      <c r="D229">
        <v>2018</v>
      </c>
      <c r="E229">
        <v>14.9</v>
      </c>
      <c r="F229">
        <v>1.7</v>
      </c>
      <c r="G229">
        <v>33.775829902302199</v>
      </c>
      <c r="H229" t="str">
        <f t="shared" si="9"/>
        <v>(10;15]</v>
      </c>
    </row>
    <row r="230" spans="1:8" x14ac:dyDescent="0.45">
      <c r="A230">
        <v>29</v>
      </c>
      <c r="B230">
        <v>2019</v>
      </c>
      <c r="C230" t="s">
        <v>126</v>
      </c>
      <c r="D230">
        <v>2019</v>
      </c>
      <c r="E230">
        <v>14.6</v>
      </c>
      <c r="F230">
        <v>1.7</v>
      </c>
      <c r="G230">
        <v>34.630284395094499</v>
      </c>
      <c r="H230" t="str">
        <f t="shared" si="9"/>
        <v>(10;15]</v>
      </c>
    </row>
    <row r="231" spans="1:8" x14ac:dyDescent="0.45">
      <c r="A231">
        <v>29</v>
      </c>
      <c r="B231">
        <v>2020</v>
      </c>
      <c r="C231" t="s">
        <v>126</v>
      </c>
      <c r="D231">
        <v>2020</v>
      </c>
      <c r="E231">
        <v>15.5</v>
      </c>
      <c r="F231">
        <v>1.7</v>
      </c>
      <c r="G231">
        <v>39.635424058987397</v>
      </c>
      <c r="H231" t="str">
        <f t="shared" si="9"/>
        <v>(15;20]</v>
      </c>
    </row>
    <row r="232" spans="1:8" x14ac:dyDescent="0.45">
      <c r="A232">
        <v>29</v>
      </c>
      <c r="B232">
        <v>2021</v>
      </c>
      <c r="C232" t="s">
        <v>126</v>
      </c>
      <c r="D232">
        <v>2021</v>
      </c>
      <c r="E232">
        <v>15.2</v>
      </c>
      <c r="F232">
        <v>1.9</v>
      </c>
      <c r="G232">
        <v>45.575624213053501</v>
      </c>
      <c r="H232" t="str">
        <f t="shared" si="9"/>
        <v>(15;20]</v>
      </c>
    </row>
    <row r="233" spans="1:8" x14ac:dyDescent="0.45">
      <c r="A233">
        <v>29</v>
      </c>
      <c r="B233">
        <v>2022</v>
      </c>
      <c r="C233" t="s">
        <v>126</v>
      </c>
      <c r="D233">
        <v>2022</v>
      </c>
      <c r="E233">
        <v>16.3</v>
      </c>
      <c r="F233">
        <v>2</v>
      </c>
      <c r="G233">
        <v>44.508425343271</v>
      </c>
      <c r="H233" t="str">
        <f t="shared" si="9"/>
        <v>(15;20]</v>
      </c>
    </row>
    <row r="234" spans="1:8" x14ac:dyDescent="0.45">
      <c r="A234">
        <v>29</v>
      </c>
      <c r="B234">
        <v>2023</v>
      </c>
      <c r="C234" t="s">
        <v>126</v>
      </c>
      <c r="D234">
        <v>2023</v>
      </c>
      <c r="E234">
        <v>18.600000000000001</v>
      </c>
      <c r="F234">
        <v>1.8</v>
      </c>
      <c r="G234">
        <v>44.511040250673602</v>
      </c>
      <c r="H234" t="str">
        <f t="shared" si="9"/>
        <v>(15;20]</v>
      </c>
    </row>
    <row r="235" spans="1:8" x14ac:dyDescent="0.45">
      <c r="A235">
        <v>30</v>
      </c>
      <c r="B235">
        <v>2015</v>
      </c>
      <c r="C235" t="s">
        <v>83</v>
      </c>
      <c r="D235">
        <v>2015</v>
      </c>
      <c r="E235">
        <v>31.5</v>
      </c>
      <c r="F235">
        <v>0.9</v>
      </c>
      <c r="G235">
        <v>10.467674709805101</v>
      </c>
      <c r="H235" t="str">
        <f t="shared" si="9"/>
        <v>(30;35]</v>
      </c>
    </row>
    <row r="236" spans="1:8" x14ac:dyDescent="0.45">
      <c r="A236">
        <v>30</v>
      </c>
      <c r="B236">
        <v>2016</v>
      </c>
      <c r="C236" t="s">
        <v>83</v>
      </c>
      <c r="D236">
        <v>2016</v>
      </c>
      <c r="E236">
        <v>33.299999999999997</v>
      </c>
      <c r="F236">
        <v>0.8</v>
      </c>
      <c r="G236">
        <v>10.9916607262256</v>
      </c>
      <c r="H236" t="str">
        <f t="shared" si="9"/>
        <v>(30;35]</v>
      </c>
    </row>
    <row r="237" spans="1:8" x14ac:dyDescent="0.45">
      <c r="A237">
        <v>30</v>
      </c>
      <c r="B237">
        <v>2017</v>
      </c>
      <c r="C237" t="s">
        <v>83</v>
      </c>
      <c r="D237">
        <v>2017</v>
      </c>
      <c r="E237">
        <v>32.4</v>
      </c>
      <c r="F237">
        <v>0.8</v>
      </c>
      <c r="G237">
        <v>10.013911718196001</v>
      </c>
      <c r="H237" t="str">
        <f t="shared" si="9"/>
        <v>(30;35]</v>
      </c>
    </row>
    <row r="238" spans="1:8" x14ac:dyDescent="0.45">
      <c r="A238">
        <v>30</v>
      </c>
      <c r="B238">
        <v>2018</v>
      </c>
      <c r="C238" t="s">
        <v>83</v>
      </c>
      <c r="D238">
        <v>2018</v>
      </c>
      <c r="E238">
        <v>32.799999999999997</v>
      </c>
      <c r="F238">
        <v>0.9</v>
      </c>
      <c r="G238">
        <v>10.284038069039701</v>
      </c>
      <c r="H238" t="str">
        <f t="shared" si="9"/>
        <v>(30;35]</v>
      </c>
    </row>
    <row r="239" spans="1:8" x14ac:dyDescent="0.45">
      <c r="A239">
        <v>30</v>
      </c>
      <c r="B239">
        <v>2019</v>
      </c>
      <c r="C239" t="s">
        <v>83</v>
      </c>
      <c r="D239">
        <v>2019</v>
      </c>
      <c r="E239">
        <v>34.700000000000003</v>
      </c>
      <c r="F239">
        <v>0.8</v>
      </c>
      <c r="G239">
        <v>14.658505936196599</v>
      </c>
      <c r="H239" t="str">
        <f t="shared" si="9"/>
        <v>(30;35]</v>
      </c>
    </row>
    <row r="240" spans="1:8" x14ac:dyDescent="0.45">
      <c r="A240">
        <v>30</v>
      </c>
      <c r="B240">
        <v>2020</v>
      </c>
      <c r="C240" t="s">
        <v>83</v>
      </c>
      <c r="D240">
        <v>2020</v>
      </c>
      <c r="E240">
        <v>33.5</v>
      </c>
      <c r="F240">
        <v>0.8</v>
      </c>
      <c r="G240">
        <v>13.823127298906201</v>
      </c>
      <c r="H240" t="str">
        <f t="shared" si="9"/>
        <v>(30;35]</v>
      </c>
    </row>
    <row r="241" spans="1:8" x14ac:dyDescent="0.45">
      <c r="A241">
        <v>30</v>
      </c>
      <c r="B241">
        <v>2021</v>
      </c>
      <c r="C241" t="s">
        <v>83</v>
      </c>
      <c r="D241">
        <v>2021</v>
      </c>
      <c r="E241">
        <v>32.9</v>
      </c>
      <c r="F241">
        <v>0.8</v>
      </c>
      <c r="G241">
        <v>14.750263401165199</v>
      </c>
      <c r="H241" t="str">
        <f t="shared" si="9"/>
        <v>(30;35]</v>
      </c>
    </row>
    <row r="242" spans="1:8" x14ac:dyDescent="0.45">
      <c r="A242">
        <v>30</v>
      </c>
      <c r="B242">
        <v>2022</v>
      </c>
      <c r="C242" t="s">
        <v>83</v>
      </c>
      <c r="D242">
        <v>2022</v>
      </c>
      <c r="E242">
        <v>32.299999999999997</v>
      </c>
      <c r="F242">
        <v>0.9</v>
      </c>
      <c r="G242">
        <v>14.3205244696056</v>
      </c>
      <c r="H242" t="str">
        <f t="shared" si="9"/>
        <v>(30;35]</v>
      </c>
    </row>
    <row r="243" spans="1:8" x14ac:dyDescent="0.45">
      <c r="A243">
        <v>30</v>
      </c>
      <c r="B243">
        <v>2023</v>
      </c>
      <c r="C243" t="s">
        <v>83</v>
      </c>
      <c r="D243">
        <v>2023</v>
      </c>
      <c r="E243">
        <v>31.6</v>
      </c>
      <c r="F243">
        <v>1.1000000000000001</v>
      </c>
      <c r="G243">
        <v>15.8080986554885</v>
      </c>
      <c r="H243" t="str">
        <f t="shared" si="9"/>
        <v>(30;35]</v>
      </c>
    </row>
    <row r="244" spans="1:8" x14ac:dyDescent="0.45">
      <c r="A244">
        <v>31</v>
      </c>
      <c r="B244">
        <v>2015</v>
      </c>
      <c r="C244" t="s">
        <v>27</v>
      </c>
      <c r="D244">
        <v>2015</v>
      </c>
      <c r="E244">
        <v>19.3</v>
      </c>
      <c r="F244">
        <v>0.4</v>
      </c>
      <c r="G244">
        <v>9.9735892301203606</v>
      </c>
      <c r="H244" t="str">
        <f t="shared" si="9"/>
        <v>(15;20]</v>
      </c>
    </row>
    <row r="245" spans="1:8" x14ac:dyDescent="0.45">
      <c r="A245">
        <v>31</v>
      </c>
      <c r="B245">
        <v>2016</v>
      </c>
      <c r="C245" t="s">
        <v>27</v>
      </c>
      <c r="D245">
        <v>2016</v>
      </c>
      <c r="E245">
        <v>22.1</v>
      </c>
      <c r="F245">
        <v>0.4</v>
      </c>
      <c r="G245">
        <v>11.9833550888756</v>
      </c>
      <c r="H245" t="str">
        <f t="shared" si="9"/>
        <v>(20;25]</v>
      </c>
    </row>
    <row r="246" spans="1:8" x14ac:dyDescent="0.45">
      <c r="A246">
        <v>31</v>
      </c>
      <c r="B246">
        <v>2017</v>
      </c>
      <c r="C246" t="s">
        <v>27</v>
      </c>
      <c r="D246">
        <v>2017</v>
      </c>
      <c r="E246">
        <v>21.4</v>
      </c>
      <c r="F246">
        <v>0.4</v>
      </c>
      <c r="G246">
        <v>11.3877129338329</v>
      </c>
      <c r="H246" t="str">
        <f t="shared" si="9"/>
        <v>(20;25]</v>
      </c>
    </row>
    <row r="247" spans="1:8" x14ac:dyDescent="0.45">
      <c r="A247">
        <v>31</v>
      </c>
      <c r="B247">
        <v>2018</v>
      </c>
      <c r="C247" t="s">
        <v>27</v>
      </c>
      <c r="D247">
        <v>2018</v>
      </c>
      <c r="E247">
        <v>21.9</v>
      </c>
      <c r="F247">
        <v>0.7</v>
      </c>
      <c r="G247">
        <v>11.351782174281601</v>
      </c>
      <c r="H247" t="str">
        <f t="shared" si="9"/>
        <v>(20;25]</v>
      </c>
    </row>
    <row r="248" spans="1:8" x14ac:dyDescent="0.45">
      <c r="A248">
        <v>31</v>
      </c>
      <c r="B248">
        <v>2019</v>
      </c>
      <c r="C248" t="s">
        <v>27</v>
      </c>
      <c r="D248">
        <v>2019</v>
      </c>
      <c r="E248">
        <v>19.7</v>
      </c>
      <c r="F248">
        <v>0.7</v>
      </c>
      <c r="G248">
        <v>11.711720117950099</v>
      </c>
      <c r="H248" t="str">
        <f t="shared" si="9"/>
        <v>(15;20]</v>
      </c>
    </row>
    <row r="249" spans="1:8" x14ac:dyDescent="0.45">
      <c r="A249">
        <v>31</v>
      </c>
      <c r="B249">
        <v>2020</v>
      </c>
      <c r="C249" t="s">
        <v>27</v>
      </c>
      <c r="D249">
        <v>2020</v>
      </c>
      <c r="E249">
        <v>20.9</v>
      </c>
      <c r="F249">
        <v>0.5</v>
      </c>
      <c r="G249">
        <v>11.434519789775401</v>
      </c>
      <c r="H249" t="str">
        <f t="shared" si="9"/>
        <v>(20;25]</v>
      </c>
    </row>
    <row r="250" spans="1:8" x14ac:dyDescent="0.45">
      <c r="A250">
        <v>31</v>
      </c>
      <c r="B250">
        <v>2021</v>
      </c>
      <c r="C250" t="s">
        <v>27</v>
      </c>
      <c r="D250">
        <v>2021</v>
      </c>
      <c r="E250">
        <v>24.6</v>
      </c>
      <c r="F250">
        <v>0.4</v>
      </c>
      <c r="G250">
        <v>11.520034321086399</v>
      </c>
      <c r="H250" t="str">
        <f t="shared" si="9"/>
        <v>(20;25]</v>
      </c>
    </row>
    <row r="251" spans="1:8" x14ac:dyDescent="0.45">
      <c r="A251">
        <v>31</v>
      </c>
      <c r="B251">
        <v>2022</v>
      </c>
      <c r="C251" t="s">
        <v>27</v>
      </c>
      <c r="D251">
        <v>2022</v>
      </c>
      <c r="E251">
        <v>24.1</v>
      </c>
      <c r="F251">
        <v>0.4</v>
      </c>
      <c r="G251">
        <v>12.9646609456771</v>
      </c>
      <c r="H251" t="str">
        <f t="shared" si="9"/>
        <v>(20;25]</v>
      </c>
    </row>
    <row r="252" spans="1:8" x14ac:dyDescent="0.45">
      <c r="A252">
        <v>31</v>
      </c>
      <c r="B252">
        <v>2023</v>
      </c>
      <c r="C252" t="s">
        <v>27</v>
      </c>
      <c r="D252">
        <v>2023</v>
      </c>
      <c r="E252">
        <v>24.2</v>
      </c>
      <c r="F252">
        <v>0.5</v>
      </c>
      <c r="G252">
        <v>13.4862915035851</v>
      </c>
      <c r="H252" t="str">
        <f t="shared" si="9"/>
        <v>(20;25]</v>
      </c>
    </row>
    <row r="253" spans="1:8" x14ac:dyDescent="0.45">
      <c r="A253">
        <v>32</v>
      </c>
      <c r="B253">
        <v>2015</v>
      </c>
      <c r="C253" t="s">
        <v>94</v>
      </c>
      <c r="D253">
        <v>2015</v>
      </c>
      <c r="E253">
        <v>23</v>
      </c>
      <c r="F253">
        <v>1.7</v>
      </c>
      <c r="G253">
        <v>46.838497770554298</v>
      </c>
      <c r="H253" t="str">
        <f t="shared" si="9"/>
        <v>(20;25]</v>
      </c>
    </row>
    <row r="254" spans="1:8" x14ac:dyDescent="0.45">
      <c r="A254">
        <v>32</v>
      </c>
      <c r="B254">
        <v>2016</v>
      </c>
      <c r="C254" t="s">
        <v>94</v>
      </c>
      <c r="D254">
        <v>2016</v>
      </c>
      <c r="E254">
        <v>22.2</v>
      </c>
      <c r="F254">
        <v>1.6</v>
      </c>
      <c r="G254">
        <v>43.408738845706999</v>
      </c>
      <c r="H254" t="str">
        <f t="shared" si="9"/>
        <v>(20;25]</v>
      </c>
    </row>
    <row r="255" spans="1:8" x14ac:dyDescent="0.45">
      <c r="A255">
        <v>32</v>
      </c>
      <c r="B255">
        <v>2017</v>
      </c>
      <c r="C255" t="s">
        <v>94</v>
      </c>
      <c r="D255">
        <v>2017</v>
      </c>
      <c r="E255">
        <v>16.600000000000001</v>
      </c>
      <c r="F255">
        <v>2</v>
      </c>
      <c r="G255">
        <v>46.471546684913697</v>
      </c>
      <c r="H255" t="str">
        <f t="shared" si="9"/>
        <v>(15;20]</v>
      </c>
    </row>
    <row r="256" spans="1:8" x14ac:dyDescent="0.45">
      <c r="A256">
        <v>32</v>
      </c>
      <c r="B256">
        <v>2018</v>
      </c>
      <c r="C256" t="s">
        <v>94</v>
      </c>
      <c r="D256">
        <v>2018</v>
      </c>
      <c r="E256">
        <v>16.2</v>
      </c>
      <c r="F256">
        <v>1.8</v>
      </c>
      <c r="G256">
        <v>33.933245020770102</v>
      </c>
      <c r="H256" t="str">
        <f t="shared" si="9"/>
        <v>(15;20]</v>
      </c>
    </row>
    <row r="257" spans="1:8" x14ac:dyDescent="0.45">
      <c r="A257">
        <v>32</v>
      </c>
      <c r="B257">
        <v>2019</v>
      </c>
      <c r="C257" t="s">
        <v>94</v>
      </c>
      <c r="D257">
        <v>2019</v>
      </c>
      <c r="E257">
        <v>18.100000000000001</v>
      </c>
      <c r="F257">
        <v>1.8</v>
      </c>
      <c r="G257">
        <v>31.521779907513199</v>
      </c>
      <c r="H257" t="str">
        <f t="shared" si="9"/>
        <v>(15;20]</v>
      </c>
    </row>
    <row r="258" spans="1:8" x14ac:dyDescent="0.45">
      <c r="A258">
        <v>32</v>
      </c>
      <c r="B258">
        <v>2020</v>
      </c>
      <c r="C258" t="s">
        <v>94</v>
      </c>
      <c r="D258">
        <v>2020</v>
      </c>
      <c r="E258">
        <v>15.1</v>
      </c>
      <c r="F258">
        <v>1.9</v>
      </c>
      <c r="G258">
        <v>27.4399506843463</v>
      </c>
      <c r="H258" t="str">
        <f t="shared" si="9"/>
        <v>(15;20]</v>
      </c>
    </row>
    <row r="259" spans="1:8" x14ac:dyDescent="0.45">
      <c r="A259">
        <v>32</v>
      </c>
      <c r="B259">
        <v>2021</v>
      </c>
      <c r="C259" t="s">
        <v>94</v>
      </c>
      <c r="D259">
        <v>2021</v>
      </c>
      <c r="E259">
        <v>16.399999999999999</v>
      </c>
      <c r="F259">
        <v>1.9</v>
      </c>
      <c r="G259">
        <v>22.380736737723801</v>
      </c>
      <c r="H259" t="str">
        <f t="shared" ref="H259:H322" si="10">LOOKUP(E259,$K$3:$K$23,$P$3:$P$23)</f>
        <v>(15;20]</v>
      </c>
    </row>
    <row r="260" spans="1:8" x14ac:dyDescent="0.45">
      <c r="A260">
        <v>32</v>
      </c>
      <c r="B260">
        <v>2022</v>
      </c>
      <c r="C260" t="s">
        <v>94</v>
      </c>
      <c r="D260">
        <v>2022</v>
      </c>
      <c r="E260">
        <v>15.7</v>
      </c>
      <c r="F260">
        <v>2.2000000000000002</v>
      </c>
      <c r="G260">
        <v>18.913451781958901</v>
      </c>
      <c r="H260" t="str">
        <f t="shared" si="10"/>
        <v>(15;20]</v>
      </c>
    </row>
    <row r="261" spans="1:8" x14ac:dyDescent="0.45">
      <c r="A261">
        <v>32</v>
      </c>
      <c r="B261">
        <v>2023</v>
      </c>
      <c r="C261" t="s">
        <v>94</v>
      </c>
      <c r="D261">
        <v>2023</v>
      </c>
      <c r="E261">
        <v>14.7</v>
      </c>
      <c r="F261">
        <v>2</v>
      </c>
      <c r="G261">
        <v>19.8843149670857</v>
      </c>
      <c r="H261" t="str">
        <f t="shared" si="10"/>
        <v>(10;15]</v>
      </c>
    </row>
    <row r="262" spans="1:8" x14ac:dyDescent="0.45">
      <c r="A262">
        <v>33</v>
      </c>
      <c r="B262">
        <v>2015</v>
      </c>
      <c r="C262" t="s">
        <v>78</v>
      </c>
      <c r="D262">
        <v>2015</v>
      </c>
      <c r="E262">
        <v>30.3</v>
      </c>
      <c r="F262">
        <v>1.6</v>
      </c>
      <c r="G262">
        <v>31.630491108555098</v>
      </c>
      <c r="H262" t="str">
        <f t="shared" si="10"/>
        <v>(30;35]</v>
      </c>
    </row>
    <row r="263" spans="1:8" x14ac:dyDescent="0.45">
      <c r="A263">
        <v>33</v>
      </c>
      <c r="B263">
        <v>2016</v>
      </c>
      <c r="C263" t="s">
        <v>78</v>
      </c>
      <c r="D263">
        <v>2016</v>
      </c>
      <c r="E263">
        <v>30.4</v>
      </c>
      <c r="F263">
        <v>1.5</v>
      </c>
      <c r="G263">
        <v>32.262933471129898</v>
      </c>
      <c r="H263" t="str">
        <f t="shared" si="10"/>
        <v>(30;35]</v>
      </c>
    </row>
    <row r="264" spans="1:8" x14ac:dyDescent="0.45">
      <c r="A264">
        <v>33</v>
      </c>
      <c r="B264">
        <v>2017</v>
      </c>
      <c r="C264" t="s">
        <v>78</v>
      </c>
      <c r="D264">
        <v>2017</v>
      </c>
      <c r="E264">
        <v>29</v>
      </c>
      <c r="F264">
        <v>1.4</v>
      </c>
      <c r="G264">
        <v>32.442547656009999</v>
      </c>
      <c r="H264" t="str">
        <f t="shared" si="10"/>
        <v>(25;30]</v>
      </c>
    </row>
    <row r="265" spans="1:8" x14ac:dyDescent="0.45">
      <c r="A265">
        <v>33</v>
      </c>
      <c r="B265">
        <v>2018</v>
      </c>
      <c r="C265" t="s">
        <v>78</v>
      </c>
      <c r="D265">
        <v>2018</v>
      </c>
      <c r="E265">
        <v>38</v>
      </c>
      <c r="F265">
        <v>1.1000000000000001</v>
      </c>
      <c r="G265">
        <v>32.402929491196304</v>
      </c>
      <c r="H265" t="str">
        <f t="shared" si="10"/>
        <v>(35;40]</v>
      </c>
    </row>
    <row r="266" spans="1:8" x14ac:dyDescent="0.45">
      <c r="A266">
        <v>33</v>
      </c>
      <c r="B266">
        <v>2019</v>
      </c>
      <c r="C266" t="s">
        <v>78</v>
      </c>
      <c r="D266">
        <v>2019</v>
      </c>
      <c r="E266">
        <v>37.5</v>
      </c>
      <c r="F266">
        <v>1</v>
      </c>
      <c r="G266">
        <v>35.054333623368798</v>
      </c>
      <c r="H266" t="str">
        <f t="shared" si="10"/>
        <v>(35;40]</v>
      </c>
    </row>
    <row r="267" spans="1:8" x14ac:dyDescent="0.45">
      <c r="A267">
        <v>33</v>
      </c>
      <c r="B267">
        <v>2020</v>
      </c>
      <c r="C267" t="s">
        <v>78</v>
      </c>
      <c r="D267">
        <v>2020</v>
      </c>
      <c r="E267">
        <v>31.2</v>
      </c>
      <c r="F267">
        <v>1.1000000000000001</v>
      </c>
      <c r="G267">
        <v>36.428096693129497</v>
      </c>
      <c r="H267" t="str">
        <f t="shared" si="10"/>
        <v>(30;35]</v>
      </c>
    </row>
    <row r="268" spans="1:8" x14ac:dyDescent="0.45">
      <c r="A268">
        <v>33</v>
      </c>
      <c r="B268">
        <v>2021</v>
      </c>
      <c r="C268" t="s">
        <v>78</v>
      </c>
      <c r="D268">
        <v>2021</v>
      </c>
      <c r="E268">
        <v>36.4</v>
      </c>
      <c r="F268">
        <v>1</v>
      </c>
      <c r="G268">
        <v>36.9418597401136</v>
      </c>
      <c r="H268" t="str">
        <f t="shared" si="10"/>
        <v>(35;40]</v>
      </c>
    </row>
    <row r="269" spans="1:8" x14ac:dyDescent="0.45">
      <c r="A269">
        <v>33</v>
      </c>
      <c r="B269">
        <v>2022</v>
      </c>
      <c r="C269" t="s">
        <v>78</v>
      </c>
      <c r="D269">
        <v>2022</v>
      </c>
      <c r="E269">
        <v>37.200000000000003</v>
      </c>
      <c r="F269">
        <v>1.1000000000000001</v>
      </c>
      <c r="G269">
        <v>37.375688861852602</v>
      </c>
      <c r="H269" t="str">
        <f t="shared" si="10"/>
        <v>(35;40]</v>
      </c>
    </row>
    <row r="270" spans="1:8" x14ac:dyDescent="0.45">
      <c r="A270">
        <v>33</v>
      </c>
      <c r="B270">
        <v>2023</v>
      </c>
      <c r="C270" t="s">
        <v>78</v>
      </c>
      <c r="D270">
        <v>2023</v>
      </c>
      <c r="E270">
        <v>35.1</v>
      </c>
      <c r="F270">
        <v>1</v>
      </c>
      <c r="G270">
        <v>36.744259889089697</v>
      </c>
      <c r="H270" t="str">
        <f t="shared" si="10"/>
        <v>(35;40]</v>
      </c>
    </row>
    <row r="271" spans="1:8" x14ac:dyDescent="0.45">
      <c r="A271">
        <v>34</v>
      </c>
      <c r="B271">
        <v>2015</v>
      </c>
      <c r="C271" t="s">
        <v>72</v>
      </c>
      <c r="D271">
        <v>2015</v>
      </c>
      <c r="E271">
        <v>33.200000000000003</v>
      </c>
      <c r="F271">
        <v>1.2</v>
      </c>
      <c r="G271">
        <v>20.100191261095599</v>
      </c>
      <c r="H271" t="str">
        <f t="shared" si="10"/>
        <v>(30;35]</v>
      </c>
    </row>
    <row r="272" spans="1:8" x14ac:dyDescent="0.45">
      <c r="A272">
        <v>34</v>
      </c>
      <c r="B272">
        <v>2016</v>
      </c>
      <c r="C272" t="s">
        <v>72</v>
      </c>
      <c r="D272">
        <v>2016</v>
      </c>
      <c r="E272">
        <v>32.6</v>
      </c>
      <c r="F272">
        <v>1.4</v>
      </c>
      <c r="G272">
        <v>20.058786673567798</v>
      </c>
      <c r="H272" t="str">
        <f t="shared" si="10"/>
        <v>(30;35]</v>
      </c>
    </row>
    <row r="273" spans="1:8" x14ac:dyDescent="0.45">
      <c r="A273">
        <v>34</v>
      </c>
      <c r="B273">
        <v>2017</v>
      </c>
      <c r="C273" t="s">
        <v>72</v>
      </c>
      <c r="D273">
        <v>2017</v>
      </c>
      <c r="E273">
        <v>37.200000000000003</v>
      </c>
      <c r="F273">
        <v>1.2</v>
      </c>
      <c r="G273">
        <v>21.449700507448899</v>
      </c>
      <c r="H273" t="str">
        <f t="shared" si="10"/>
        <v>(35;40]</v>
      </c>
    </row>
    <row r="274" spans="1:8" x14ac:dyDescent="0.45">
      <c r="A274">
        <v>34</v>
      </c>
      <c r="B274">
        <v>2018</v>
      </c>
      <c r="C274" t="s">
        <v>72</v>
      </c>
      <c r="D274">
        <v>2018</v>
      </c>
      <c r="E274">
        <v>28.3</v>
      </c>
      <c r="F274">
        <v>1.6</v>
      </c>
      <c r="G274">
        <v>19.353165374512098</v>
      </c>
      <c r="H274" t="str">
        <f t="shared" si="10"/>
        <v>(25;30]</v>
      </c>
    </row>
    <row r="275" spans="1:8" x14ac:dyDescent="0.45">
      <c r="A275">
        <v>34</v>
      </c>
      <c r="B275">
        <v>2019</v>
      </c>
      <c r="C275" t="s">
        <v>72</v>
      </c>
      <c r="D275">
        <v>2019</v>
      </c>
      <c r="E275">
        <v>27.2</v>
      </c>
      <c r="F275">
        <v>1.6</v>
      </c>
      <c r="G275">
        <v>18.653134923280099</v>
      </c>
      <c r="H275" t="str">
        <f t="shared" si="10"/>
        <v>(25;30]</v>
      </c>
    </row>
    <row r="276" spans="1:8" x14ac:dyDescent="0.45">
      <c r="A276">
        <v>34</v>
      </c>
      <c r="B276">
        <v>2020</v>
      </c>
      <c r="C276" t="s">
        <v>72</v>
      </c>
      <c r="D276">
        <v>2020</v>
      </c>
      <c r="E276">
        <v>25.9</v>
      </c>
      <c r="F276">
        <v>1.7</v>
      </c>
      <c r="G276">
        <v>17.669024618314602</v>
      </c>
      <c r="H276" t="str">
        <f t="shared" si="10"/>
        <v>(25;30]</v>
      </c>
    </row>
    <row r="277" spans="1:8" x14ac:dyDescent="0.45">
      <c r="A277">
        <v>34</v>
      </c>
      <c r="B277">
        <v>2021</v>
      </c>
      <c r="C277" t="s">
        <v>72</v>
      </c>
      <c r="D277">
        <v>2021</v>
      </c>
      <c r="E277">
        <v>26.3</v>
      </c>
      <c r="F277">
        <v>1.7</v>
      </c>
      <c r="G277">
        <v>17.490387195948099</v>
      </c>
      <c r="H277" t="str">
        <f t="shared" si="10"/>
        <v>(25;30]</v>
      </c>
    </row>
    <row r="278" spans="1:8" x14ac:dyDescent="0.45">
      <c r="A278">
        <v>34</v>
      </c>
      <c r="B278">
        <v>2022</v>
      </c>
      <c r="C278" t="s">
        <v>72</v>
      </c>
      <c r="D278">
        <v>2022</v>
      </c>
      <c r="E278">
        <v>24.5</v>
      </c>
      <c r="F278">
        <v>1.9</v>
      </c>
      <c r="G278">
        <v>22.3294484143792</v>
      </c>
      <c r="H278" t="str">
        <f t="shared" si="10"/>
        <v>(20;25]</v>
      </c>
    </row>
    <row r="279" spans="1:8" x14ac:dyDescent="0.45">
      <c r="A279">
        <v>34</v>
      </c>
      <c r="B279">
        <v>2023</v>
      </c>
      <c r="C279" t="s">
        <v>72</v>
      </c>
      <c r="D279">
        <v>2023</v>
      </c>
      <c r="E279">
        <v>25.5</v>
      </c>
      <c r="F279">
        <v>1.7</v>
      </c>
      <c r="G279">
        <v>23.565331233241999</v>
      </c>
      <c r="H279" t="str">
        <f t="shared" si="10"/>
        <v>(25;30]</v>
      </c>
    </row>
    <row r="280" spans="1:8" x14ac:dyDescent="0.45">
      <c r="A280">
        <v>35</v>
      </c>
      <c r="B280">
        <v>2015</v>
      </c>
      <c r="C280" t="s">
        <v>100</v>
      </c>
      <c r="D280">
        <v>2015</v>
      </c>
      <c r="E280">
        <v>14.4</v>
      </c>
      <c r="F280">
        <v>1.2</v>
      </c>
      <c r="G280">
        <v>10.3871879238707</v>
      </c>
      <c r="H280" t="str">
        <f t="shared" si="10"/>
        <v>(10;15]</v>
      </c>
    </row>
    <row r="281" spans="1:8" x14ac:dyDescent="0.45">
      <c r="A281">
        <v>35</v>
      </c>
      <c r="B281">
        <v>2016</v>
      </c>
      <c r="C281" t="s">
        <v>100</v>
      </c>
      <c r="D281">
        <v>2016</v>
      </c>
      <c r="E281">
        <v>16.100000000000001</v>
      </c>
      <c r="F281">
        <v>1</v>
      </c>
      <c r="G281">
        <v>10.0906313528194</v>
      </c>
      <c r="H281" t="str">
        <f t="shared" si="10"/>
        <v>(15;20]</v>
      </c>
    </row>
    <row r="282" spans="1:8" x14ac:dyDescent="0.45">
      <c r="A282">
        <v>35</v>
      </c>
      <c r="B282">
        <v>2017</v>
      </c>
      <c r="C282" t="s">
        <v>100</v>
      </c>
      <c r="D282">
        <v>2017</v>
      </c>
      <c r="E282">
        <v>15.4</v>
      </c>
      <c r="F282">
        <v>1.3</v>
      </c>
      <c r="G282">
        <v>10.7375292749915</v>
      </c>
      <c r="H282" t="str">
        <f t="shared" si="10"/>
        <v>(15;20]</v>
      </c>
    </row>
    <row r="283" spans="1:8" x14ac:dyDescent="0.45">
      <c r="A283">
        <v>35</v>
      </c>
      <c r="B283">
        <v>2018</v>
      </c>
      <c r="C283" t="s">
        <v>100</v>
      </c>
      <c r="D283">
        <v>2018</v>
      </c>
      <c r="E283">
        <v>13.8</v>
      </c>
      <c r="F283">
        <v>1.4</v>
      </c>
      <c r="G283">
        <v>10.896694168264</v>
      </c>
      <c r="H283" t="str">
        <f t="shared" si="10"/>
        <v>(10;15]</v>
      </c>
    </row>
    <row r="284" spans="1:8" x14ac:dyDescent="0.45">
      <c r="A284">
        <v>35</v>
      </c>
      <c r="B284">
        <v>2019</v>
      </c>
      <c r="C284" t="s">
        <v>100</v>
      </c>
      <c r="D284">
        <v>2019</v>
      </c>
      <c r="E284">
        <v>14.8</v>
      </c>
      <c r="F284">
        <v>1.3</v>
      </c>
      <c r="G284">
        <v>11.2653487551461</v>
      </c>
      <c r="H284" t="str">
        <f t="shared" si="10"/>
        <v>(10;15]</v>
      </c>
    </row>
    <row r="285" spans="1:8" x14ac:dyDescent="0.45">
      <c r="A285">
        <v>35</v>
      </c>
      <c r="B285">
        <v>2020</v>
      </c>
      <c r="C285" t="s">
        <v>100</v>
      </c>
      <c r="D285">
        <v>2020</v>
      </c>
      <c r="E285">
        <v>15.6</v>
      </c>
      <c r="F285">
        <v>1.2</v>
      </c>
      <c r="G285">
        <v>11.2489905755598</v>
      </c>
      <c r="H285" t="str">
        <f t="shared" si="10"/>
        <v>(15;20]</v>
      </c>
    </row>
    <row r="286" spans="1:8" x14ac:dyDescent="0.45">
      <c r="A286">
        <v>35</v>
      </c>
      <c r="B286">
        <v>2021</v>
      </c>
      <c r="C286" t="s">
        <v>100</v>
      </c>
      <c r="D286">
        <v>2021</v>
      </c>
      <c r="E286">
        <v>18.8</v>
      </c>
      <c r="F286">
        <v>1.2</v>
      </c>
      <c r="G286">
        <v>12.7158833242184</v>
      </c>
      <c r="H286" t="str">
        <f t="shared" si="10"/>
        <v>(15;20]</v>
      </c>
    </row>
    <row r="287" spans="1:8" x14ac:dyDescent="0.45">
      <c r="A287">
        <v>35</v>
      </c>
      <c r="B287">
        <v>2022</v>
      </c>
      <c r="C287" t="s">
        <v>100</v>
      </c>
      <c r="D287">
        <v>2022</v>
      </c>
      <c r="E287">
        <v>16.5</v>
      </c>
      <c r="F287">
        <v>1.3</v>
      </c>
      <c r="G287">
        <v>12.5848133028144</v>
      </c>
      <c r="H287" t="str">
        <f t="shared" si="10"/>
        <v>(15;20]</v>
      </c>
    </row>
    <row r="288" spans="1:8" x14ac:dyDescent="0.45">
      <c r="A288">
        <v>35</v>
      </c>
      <c r="B288">
        <v>2023</v>
      </c>
      <c r="C288" t="s">
        <v>100</v>
      </c>
      <c r="D288">
        <v>2023</v>
      </c>
      <c r="E288">
        <v>17.2</v>
      </c>
      <c r="F288">
        <v>1.4</v>
      </c>
      <c r="G288">
        <v>12.9671652136273</v>
      </c>
      <c r="H288" t="str">
        <f t="shared" si="10"/>
        <v>(15;20]</v>
      </c>
    </row>
    <row r="289" spans="1:8" x14ac:dyDescent="0.45">
      <c r="A289">
        <v>36</v>
      </c>
      <c r="B289">
        <v>2015</v>
      </c>
      <c r="C289" t="s">
        <v>62</v>
      </c>
      <c r="D289">
        <v>2015</v>
      </c>
      <c r="E289">
        <v>19.8</v>
      </c>
      <c r="F289">
        <v>0.6</v>
      </c>
      <c r="G289">
        <v>8.6220989314359198</v>
      </c>
      <c r="H289" t="str">
        <f t="shared" si="10"/>
        <v>(15;20]</v>
      </c>
    </row>
    <row r="290" spans="1:8" x14ac:dyDescent="0.45">
      <c r="A290">
        <v>36</v>
      </c>
      <c r="B290">
        <v>2016</v>
      </c>
      <c r="C290" t="s">
        <v>62</v>
      </c>
      <c r="D290">
        <v>2016</v>
      </c>
      <c r="E290">
        <v>19.7</v>
      </c>
      <c r="F290">
        <v>0.5</v>
      </c>
      <c r="G290">
        <v>8.0057362535346606</v>
      </c>
      <c r="H290" t="str">
        <f t="shared" si="10"/>
        <v>(15;20]</v>
      </c>
    </row>
    <row r="291" spans="1:8" x14ac:dyDescent="0.45">
      <c r="A291">
        <v>36</v>
      </c>
      <c r="B291">
        <v>2017</v>
      </c>
      <c r="C291" t="s">
        <v>62</v>
      </c>
      <c r="D291">
        <v>2017</v>
      </c>
      <c r="E291">
        <v>16.100000000000001</v>
      </c>
      <c r="F291">
        <v>0.5</v>
      </c>
      <c r="G291">
        <v>9.8405057625231596</v>
      </c>
      <c r="H291" t="str">
        <f t="shared" si="10"/>
        <v>(15;20]</v>
      </c>
    </row>
    <row r="292" spans="1:8" x14ac:dyDescent="0.45">
      <c r="A292">
        <v>36</v>
      </c>
      <c r="B292">
        <v>2018</v>
      </c>
      <c r="C292" t="s">
        <v>62</v>
      </c>
      <c r="D292">
        <v>2018</v>
      </c>
      <c r="E292">
        <v>16</v>
      </c>
      <c r="F292">
        <v>0.4</v>
      </c>
      <c r="G292">
        <v>10.8183571936208</v>
      </c>
      <c r="H292" t="str">
        <f t="shared" si="10"/>
        <v>(15;20]</v>
      </c>
    </row>
    <row r="293" spans="1:8" x14ac:dyDescent="0.45">
      <c r="A293">
        <v>36</v>
      </c>
      <c r="B293">
        <v>2019</v>
      </c>
      <c r="C293" t="s">
        <v>62</v>
      </c>
      <c r="D293">
        <v>2019</v>
      </c>
      <c r="E293">
        <v>13.8</v>
      </c>
      <c r="F293">
        <v>0.5</v>
      </c>
      <c r="G293">
        <v>13.1210856419476</v>
      </c>
      <c r="H293" t="str">
        <f t="shared" si="10"/>
        <v>(10;15]</v>
      </c>
    </row>
    <row r="294" spans="1:8" x14ac:dyDescent="0.45">
      <c r="A294">
        <v>36</v>
      </c>
      <c r="B294">
        <v>2020</v>
      </c>
      <c r="C294" t="s">
        <v>62</v>
      </c>
      <c r="D294">
        <v>2020</v>
      </c>
      <c r="E294">
        <v>15.4</v>
      </c>
      <c r="F294">
        <v>0.6</v>
      </c>
      <c r="G294">
        <v>15.929966005920599</v>
      </c>
      <c r="H294" t="str">
        <f t="shared" si="10"/>
        <v>(15;20]</v>
      </c>
    </row>
    <row r="295" spans="1:8" x14ac:dyDescent="0.45">
      <c r="A295">
        <v>36</v>
      </c>
      <c r="B295">
        <v>2021</v>
      </c>
      <c r="C295" t="s">
        <v>62</v>
      </c>
      <c r="D295">
        <v>2021</v>
      </c>
      <c r="E295">
        <v>14.6</v>
      </c>
      <c r="F295">
        <v>0.7</v>
      </c>
      <c r="G295">
        <v>17.070758611689399</v>
      </c>
      <c r="H295" t="str">
        <f t="shared" si="10"/>
        <v>(10;15]</v>
      </c>
    </row>
    <row r="296" spans="1:8" x14ac:dyDescent="0.45">
      <c r="A296">
        <v>36</v>
      </c>
      <c r="B296">
        <v>2022</v>
      </c>
      <c r="C296" t="s">
        <v>62</v>
      </c>
      <c r="D296">
        <v>2022</v>
      </c>
      <c r="E296">
        <v>13.9</v>
      </c>
      <c r="F296">
        <v>0.6</v>
      </c>
      <c r="G296">
        <v>19.843155121460502</v>
      </c>
      <c r="H296" t="str">
        <f t="shared" si="10"/>
        <v>(10;15]</v>
      </c>
    </row>
    <row r="297" spans="1:8" x14ac:dyDescent="0.45">
      <c r="A297">
        <v>36</v>
      </c>
      <c r="B297">
        <v>2023</v>
      </c>
      <c r="C297" t="s">
        <v>62</v>
      </c>
      <c r="D297">
        <v>2023</v>
      </c>
      <c r="E297">
        <v>11.4</v>
      </c>
      <c r="F297">
        <v>0.7</v>
      </c>
      <c r="G297">
        <v>18.224397574079099</v>
      </c>
      <c r="H297" t="str">
        <f t="shared" si="10"/>
        <v>(10;15]</v>
      </c>
    </row>
    <row r="298" spans="1:8" x14ac:dyDescent="0.45">
      <c r="A298">
        <v>37</v>
      </c>
      <c r="B298">
        <v>2015</v>
      </c>
      <c r="C298" t="s">
        <v>76</v>
      </c>
      <c r="D298">
        <v>2015</v>
      </c>
      <c r="E298">
        <v>20.2</v>
      </c>
      <c r="F298">
        <v>1.5</v>
      </c>
      <c r="G298">
        <v>23.641214315680699</v>
      </c>
      <c r="H298" t="str">
        <f t="shared" si="10"/>
        <v>(20;25]</v>
      </c>
    </row>
    <row r="299" spans="1:8" x14ac:dyDescent="0.45">
      <c r="A299">
        <v>37</v>
      </c>
      <c r="B299">
        <v>2016</v>
      </c>
      <c r="C299" t="s">
        <v>76</v>
      </c>
      <c r="D299">
        <v>2016</v>
      </c>
      <c r="E299">
        <v>21.8</v>
      </c>
      <c r="F299">
        <v>1.4</v>
      </c>
      <c r="G299">
        <v>20.321522113253799</v>
      </c>
      <c r="H299" t="str">
        <f t="shared" si="10"/>
        <v>(20;25]</v>
      </c>
    </row>
    <row r="300" spans="1:8" x14ac:dyDescent="0.45">
      <c r="A300">
        <v>37</v>
      </c>
      <c r="B300">
        <v>2017</v>
      </c>
      <c r="C300" t="s">
        <v>76</v>
      </c>
      <c r="D300">
        <v>2017</v>
      </c>
      <c r="E300">
        <v>21</v>
      </c>
      <c r="F300">
        <v>1.5</v>
      </c>
      <c r="G300">
        <v>20.350036750740902</v>
      </c>
      <c r="H300" t="str">
        <f t="shared" si="10"/>
        <v>(20;25]</v>
      </c>
    </row>
    <row r="301" spans="1:8" x14ac:dyDescent="0.45">
      <c r="A301">
        <v>37</v>
      </c>
      <c r="B301">
        <v>2018</v>
      </c>
      <c r="C301" t="s">
        <v>76</v>
      </c>
      <c r="D301">
        <v>2018</v>
      </c>
      <c r="E301">
        <v>19.399999999999999</v>
      </c>
      <c r="F301">
        <v>1.5</v>
      </c>
      <c r="G301">
        <v>22.564340262346601</v>
      </c>
      <c r="H301" t="str">
        <f t="shared" si="10"/>
        <v>(15;20]</v>
      </c>
    </row>
    <row r="302" spans="1:8" x14ac:dyDescent="0.45">
      <c r="A302">
        <v>37</v>
      </c>
      <c r="B302">
        <v>2019</v>
      </c>
      <c r="C302" t="s">
        <v>76</v>
      </c>
      <c r="D302">
        <v>2019</v>
      </c>
      <c r="E302">
        <v>21.4</v>
      </c>
      <c r="F302">
        <v>1.7</v>
      </c>
      <c r="G302">
        <v>23.1840036700039</v>
      </c>
      <c r="H302" t="str">
        <f t="shared" si="10"/>
        <v>(20;25]</v>
      </c>
    </row>
    <row r="303" spans="1:8" x14ac:dyDescent="0.45">
      <c r="A303">
        <v>37</v>
      </c>
      <c r="B303">
        <v>2020</v>
      </c>
      <c r="C303" t="s">
        <v>76</v>
      </c>
      <c r="D303">
        <v>2020</v>
      </c>
      <c r="E303">
        <v>21.7</v>
      </c>
      <c r="F303">
        <v>1.8</v>
      </c>
      <c r="G303">
        <v>23.446975911711899</v>
      </c>
      <c r="H303" t="str">
        <f t="shared" si="10"/>
        <v>(20;25]</v>
      </c>
    </row>
    <row r="304" spans="1:8" x14ac:dyDescent="0.45">
      <c r="A304">
        <v>37</v>
      </c>
      <c r="B304">
        <v>2021</v>
      </c>
      <c r="C304" t="s">
        <v>76</v>
      </c>
      <c r="D304">
        <v>2021</v>
      </c>
      <c r="E304">
        <v>20.5</v>
      </c>
      <c r="F304">
        <v>1.8</v>
      </c>
      <c r="G304">
        <v>23.044929464990201</v>
      </c>
      <c r="H304" t="str">
        <f t="shared" si="10"/>
        <v>(20;25]</v>
      </c>
    </row>
    <row r="305" spans="1:8" x14ac:dyDescent="0.45">
      <c r="A305">
        <v>37</v>
      </c>
      <c r="B305">
        <v>2022</v>
      </c>
      <c r="C305" t="s">
        <v>76</v>
      </c>
      <c r="D305">
        <v>2022</v>
      </c>
      <c r="E305">
        <v>24</v>
      </c>
      <c r="F305">
        <v>1.9</v>
      </c>
      <c r="G305">
        <v>28.1060228468668</v>
      </c>
      <c r="H305" t="str">
        <f t="shared" si="10"/>
        <v>(20;25]</v>
      </c>
    </row>
    <row r="306" spans="1:8" x14ac:dyDescent="0.45">
      <c r="A306">
        <v>37</v>
      </c>
      <c r="B306">
        <v>2023</v>
      </c>
      <c r="C306" t="s">
        <v>76</v>
      </c>
      <c r="D306">
        <v>2023</v>
      </c>
      <c r="E306">
        <v>23.1</v>
      </c>
      <c r="F306">
        <v>1.9</v>
      </c>
      <c r="G306">
        <v>28.632364026139701</v>
      </c>
      <c r="H306" t="str">
        <f t="shared" si="10"/>
        <v>(20;25]</v>
      </c>
    </row>
    <row r="307" spans="1:8" x14ac:dyDescent="0.45">
      <c r="A307">
        <v>38</v>
      </c>
      <c r="B307">
        <v>2015</v>
      </c>
      <c r="C307" t="s">
        <v>58</v>
      </c>
      <c r="D307">
        <v>2015</v>
      </c>
      <c r="E307">
        <v>22.7</v>
      </c>
      <c r="F307">
        <v>1.2</v>
      </c>
      <c r="G307">
        <v>25.011434782766301</v>
      </c>
      <c r="H307" t="str">
        <f t="shared" si="10"/>
        <v>(20;25]</v>
      </c>
    </row>
    <row r="308" spans="1:8" x14ac:dyDescent="0.45">
      <c r="A308">
        <v>38</v>
      </c>
      <c r="B308">
        <v>2016</v>
      </c>
      <c r="C308" t="s">
        <v>58</v>
      </c>
      <c r="D308">
        <v>2016</v>
      </c>
      <c r="E308">
        <v>23.6</v>
      </c>
      <c r="F308">
        <v>1.2</v>
      </c>
      <c r="G308">
        <v>26.841837456823502</v>
      </c>
      <c r="H308" t="str">
        <f t="shared" si="10"/>
        <v>(20;25]</v>
      </c>
    </row>
    <row r="309" spans="1:8" x14ac:dyDescent="0.45">
      <c r="A309">
        <v>38</v>
      </c>
      <c r="B309">
        <v>2017</v>
      </c>
      <c r="C309" t="s">
        <v>58</v>
      </c>
      <c r="D309">
        <v>2017</v>
      </c>
      <c r="E309">
        <v>25.6</v>
      </c>
      <c r="F309">
        <v>1.1000000000000001</v>
      </c>
      <c r="G309">
        <v>29.226721187499098</v>
      </c>
      <c r="H309" t="str">
        <f t="shared" si="10"/>
        <v>(25;30]</v>
      </c>
    </row>
    <row r="310" spans="1:8" x14ac:dyDescent="0.45">
      <c r="A310">
        <v>38</v>
      </c>
      <c r="B310">
        <v>2018</v>
      </c>
      <c r="C310" t="s">
        <v>58</v>
      </c>
      <c r="D310">
        <v>2018</v>
      </c>
      <c r="E310">
        <v>25.2</v>
      </c>
      <c r="F310">
        <v>1.3</v>
      </c>
      <c r="G310">
        <v>27.915831266502199</v>
      </c>
      <c r="H310" t="str">
        <f t="shared" si="10"/>
        <v>(25;30]</v>
      </c>
    </row>
    <row r="311" spans="1:8" x14ac:dyDescent="0.45">
      <c r="A311">
        <v>38</v>
      </c>
      <c r="B311">
        <v>2019</v>
      </c>
      <c r="C311" t="s">
        <v>58</v>
      </c>
      <c r="D311">
        <v>2019</v>
      </c>
      <c r="E311">
        <v>23.9</v>
      </c>
      <c r="F311">
        <v>1.5</v>
      </c>
      <c r="G311">
        <v>20.489290509755101</v>
      </c>
      <c r="H311" t="str">
        <f t="shared" si="10"/>
        <v>(20;25]</v>
      </c>
    </row>
    <row r="312" spans="1:8" x14ac:dyDescent="0.45">
      <c r="A312">
        <v>38</v>
      </c>
      <c r="B312">
        <v>2020</v>
      </c>
      <c r="C312" t="s">
        <v>58</v>
      </c>
      <c r="D312">
        <v>2020</v>
      </c>
      <c r="E312">
        <v>24.4</v>
      </c>
      <c r="F312">
        <v>1.5</v>
      </c>
      <c r="G312">
        <v>19.194334064638401</v>
      </c>
      <c r="H312" t="str">
        <f t="shared" si="10"/>
        <v>(20;25]</v>
      </c>
    </row>
    <row r="313" spans="1:8" x14ac:dyDescent="0.45">
      <c r="A313">
        <v>38</v>
      </c>
      <c r="B313">
        <v>2021</v>
      </c>
      <c r="C313" t="s">
        <v>58</v>
      </c>
      <c r="D313">
        <v>2021</v>
      </c>
      <c r="E313">
        <v>27</v>
      </c>
      <c r="F313">
        <v>1.4</v>
      </c>
      <c r="G313">
        <v>18.444931357837699</v>
      </c>
      <c r="H313" t="str">
        <f t="shared" si="10"/>
        <v>(25;30]</v>
      </c>
    </row>
    <row r="314" spans="1:8" x14ac:dyDescent="0.45">
      <c r="A314">
        <v>38</v>
      </c>
      <c r="B314">
        <v>2022</v>
      </c>
      <c r="C314" t="s">
        <v>58</v>
      </c>
      <c r="D314">
        <v>2022</v>
      </c>
      <c r="E314">
        <v>27.1</v>
      </c>
      <c r="F314">
        <v>1.5</v>
      </c>
      <c r="G314">
        <v>15.8932915723401</v>
      </c>
      <c r="H314" t="str">
        <f t="shared" si="10"/>
        <v>(25;30]</v>
      </c>
    </row>
    <row r="315" spans="1:8" x14ac:dyDescent="0.45">
      <c r="A315">
        <v>38</v>
      </c>
      <c r="B315">
        <v>2023</v>
      </c>
      <c r="C315" t="s">
        <v>58</v>
      </c>
      <c r="D315">
        <v>2023</v>
      </c>
      <c r="E315">
        <v>25.3</v>
      </c>
      <c r="F315">
        <v>1.2</v>
      </c>
      <c r="G315">
        <v>15.3722333314933</v>
      </c>
      <c r="H315" t="str">
        <f t="shared" si="10"/>
        <v>(25;30]</v>
      </c>
    </row>
    <row r="316" spans="1:8" x14ac:dyDescent="0.45">
      <c r="A316">
        <v>39</v>
      </c>
      <c r="B316">
        <v>2015</v>
      </c>
      <c r="C316" t="s">
        <v>86</v>
      </c>
      <c r="D316">
        <v>2015</v>
      </c>
      <c r="E316">
        <v>19.100000000000001</v>
      </c>
      <c r="F316">
        <v>1.9</v>
      </c>
      <c r="G316">
        <v>8.4840899210456193</v>
      </c>
      <c r="H316" t="str">
        <f t="shared" si="10"/>
        <v>(15;20]</v>
      </c>
    </row>
    <row r="317" spans="1:8" x14ac:dyDescent="0.45">
      <c r="A317">
        <v>39</v>
      </c>
      <c r="B317">
        <v>2016</v>
      </c>
      <c r="C317" t="s">
        <v>86</v>
      </c>
      <c r="D317">
        <v>2016</v>
      </c>
      <c r="E317">
        <v>23</v>
      </c>
      <c r="F317">
        <v>1.9</v>
      </c>
      <c r="G317">
        <v>6.4735982830988199</v>
      </c>
      <c r="H317" t="str">
        <f t="shared" si="10"/>
        <v>(20;25]</v>
      </c>
    </row>
    <row r="318" spans="1:8" x14ac:dyDescent="0.45">
      <c r="A318">
        <v>39</v>
      </c>
      <c r="B318">
        <v>2017</v>
      </c>
      <c r="C318" t="s">
        <v>86</v>
      </c>
      <c r="D318">
        <v>2017</v>
      </c>
      <c r="E318">
        <v>25.4</v>
      </c>
      <c r="F318">
        <v>1.2</v>
      </c>
      <c r="G318">
        <v>6.5001367719279104</v>
      </c>
      <c r="H318" t="str">
        <f t="shared" si="10"/>
        <v>(25;30]</v>
      </c>
    </row>
    <row r="319" spans="1:8" x14ac:dyDescent="0.45">
      <c r="A319">
        <v>39</v>
      </c>
      <c r="B319">
        <v>2018</v>
      </c>
      <c r="C319" t="s">
        <v>86</v>
      </c>
      <c r="D319">
        <v>2018</v>
      </c>
      <c r="E319">
        <v>25.4</v>
      </c>
      <c r="F319">
        <v>1.5</v>
      </c>
      <c r="G319">
        <v>6.7872978760061704</v>
      </c>
      <c r="H319" t="str">
        <f t="shared" si="10"/>
        <v>(25;30]</v>
      </c>
    </row>
    <row r="320" spans="1:8" x14ac:dyDescent="0.45">
      <c r="A320">
        <v>39</v>
      </c>
      <c r="B320">
        <v>2019</v>
      </c>
      <c r="C320" t="s">
        <v>86</v>
      </c>
      <c r="D320">
        <v>2019</v>
      </c>
      <c r="E320">
        <v>25.1</v>
      </c>
      <c r="F320">
        <v>1.4</v>
      </c>
      <c r="G320">
        <v>6.8481005655079903</v>
      </c>
      <c r="H320" t="str">
        <f t="shared" si="10"/>
        <v>(25;30]</v>
      </c>
    </row>
    <row r="321" spans="1:8" x14ac:dyDescent="0.45">
      <c r="A321">
        <v>39</v>
      </c>
      <c r="B321">
        <v>2020</v>
      </c>
      <c r="C321" t="s">
        <v>86</v>
      </c>
      <c r="D321">
        <v>2020</v>
      </c>
      <c r="E321">
        <v>28.4</v>
      </c>
      <c r="F321">
        <v>1.4</v>
      </c>
      <c r="G321">
        <v>8.4380031595378995</v>
      </c>
      <c r="H321" t="str">
        <f t="shared" si="10"/>
        <v>(25;30]</v>
      </c>
    </row>
    <row r="322" spans="1:8" x14ac:dyDescent="0.45">
      <c r="A322">
        <v>39</v>
      </c>
      <c r="B322">
        <v>2021</v>
      </c>
      <c r="C322" t="s">
        <v>86</v>
      </c>
      <c r="D322">
        <v>2021</v>
      </c>
      <c r="E322">
        <v>30.1</v>
      </c>
      <c r="F322">
        <v>1.4</v>
      </c>
      <c r="G322">
        <v>12.9567731415229</v>
      </c>
      <c r="H322" t="str">
        <f t="shared" si="10"/>
        <v>(30;35]</v>
      </c>
    </row>
    <row r="323" spans="1:8" x14ac:dyDescent="0.45">
      <c r="A323">
        <v>39</v>
      </c>
      <c r="B323">
        <v>2022</v>
      </c>
      <c r="C323" t="s">
        <v>86</v>
      </c>
      <c r="D323">
        <v>2022</v>
      </c>
      <c r="E323">
        <v>33.200000000000003</v>
      </c>
      <c r="F323">
        <v>1.2</v>
      </c>
      <c r="G323">
        <v>14.9155087652174</v>
      </c>
      <c r="H323" t="str">
        <f t="shared" ref="H323:H386" si="11">LOOKUP(E323,$K$3:$K$23,$P$3:$P$23)</f>
        <v>(30;35]</v>
      </c>
    </row>
    <row r="324" spans="1:8" x14ac:dyDescent="0.45">
      <c r="A324">
        <v>39</v>
      </c>
      <c r="B324">
        <v>2023</v>
      </c>
      <c r="C324" t="s">
        <v>86</v>
      </c>
      <c r="D324">
        <v>2023</v>
      </c>
      <c r="E324">
        <v>33.5</v>
      </c>
      <c r="F324">
        <v>1.4</v>
      </c>
      <c r="G324">
        <v>14.7144551113477</v>
      </c>
      <c r="H324" t="str">
        <f t="shared" si="11"/>
        <v>(30;35]</v>
      </c>
    </row>
    <row r="325" spans="1:8" x14ac:dyDescent="0.45">
      <c r="A325">
        <v>40</v>
      </c>
      <c r="B325">
        <v>2022</v>
      </c>
      <c r="C325" t="s">
        <v>87</v>
      </c>
      <c r="D325">
        <v>2022</v>
      </c>
      <c r="E325">
        <v>27.1</v>
      </c>
      <c r="F325">
        <v>1.4</v>
      </c>
      <c r="G325">
        <v>36.998217905505498</v>
      </c>
      <c r="H325" t="str">
        <f t="shared" si="11"/>
        <v>(25;30]</v>
      </c>
    </row>
    <row r="326" spans="1:8" x14ac:dyDescent="0.45">
      <c r="A326">
        <v>40</v>
      </c>
      <c r="B326">
        <v>2023</v>
      </c>
      <c r="C326" t="s">
        <v>87</v>
      </c>
      <c r="D326">
        <v>2023</v>
      </c>
      <c r="E326">
        <v>22.9</v>
      </c>
      <c r="F326">
        <v>1.7</v>
      </c>
      <c r="G326">
        <v>37.754680329364597</v>
      </c>
      <c r="H326" t="str">
        <f t="shared" si="11"/>
        <v>(20;25]</v>
      </c>
    </row>
    <row r="327" spans="1:8" x14ac:dyDescent="0.45">
      <c r="A327">
        <v>41</v>
      </c>
      <c r="B327">
        <v>2015</v>
      </c>
      <c r="C327" t="s">
        <v>93</v>
      </c>
      <c r="D327">
        <v>2015</v>
      </c>
      <c r="E327">
        <v>20.7</v>
      </c>
      <c r="F327">
        <v>1.7</v>
      </c>
      <c r="G327">
        <v>32.085345036291599</v>
      </c>
      <c r="H327" t="str">
        <f t="shared" si="11"/>
        <v>(20;25]</v>
      </c>
    </row>
    <row r="328" spans="1:8" x14ac:dyDescent="0.45">
      <c r="A328">
        <v>41</v>
      </c>
      <c r="B328">
        <v>2016</v>
      </c>
      <c r="C328" t="s">
        <v>93</v>
      </c>
      <c r="D328">
        <v>2016</v>
      </c>
      <c r="E328">
        <v>18.899999999999999</v>
      </c>
      <c r="F328">
        <v>1.7</v>
      </c>
      <c r="G328">
        <v>30.511059990131901</v>
      </c>
      <c r="H328" t="str">
        <f t="shared" si="11"/>
        <v>(15;20]</v>
      </c>
    </row>
    <row r="329" spans="1:8" x14ac:dyDescent="0.45">
      <c r="A329">
        <v>41</v>
      </c>
      <c r="B329">
        <v>2017</v>
      </c>
      <c r="C329" t="s">
        <v>93</v>
      </c>
      <c r="D329">
        <v>2017</v>
      </c>
      <c r="E329">
        <v>17</v>
      </c>
      <c r="F329">
        <v>1.6</v>
      </c>
      <c r="G329">
        <v>28.735425497349901</v>
      </c>
      <c r="H329" t="str">
        <f t="shared" si="11"/>
        <v>(15;20]</v>
      </c>
    </row>
    <row r="330" spans="1:8" x14ac:dyDescent="0.45">
      <c r="A330">
        <v>41</v>
      </c>
      <c r="B330">
        <v>2018</v>
      </c>
      <c r="C330" t="s">
        <v>93</v>
      </c>
      <c r="D330">
        <v>2018</v>
      </c>
      <c r="E330">
        <v>17.2</v>
      </c>
      <c r="F330">
        <v>1.5</v>
      </c>
      <c r="G330">
        <v>30.103880509489201</v>
      </c>
      <c r="H330" t="str">
        <f t="shared" si="11"/>
        <v>(15;20]</v>
      </c>
    </row>
    <row r="331" spans="1:8" x14ac:dyDescent="0.45">
      <c r="A331">
        <v>41</v>
      </c>
      <c r="B331">
        <v>2019</v>
      </c>
      <c r="C331" t="s">
        <v>93</v>
      </c>
      <c r="D331">
        <v>2019</v>
      </c>
      <c r="E331">
        <v>17.3</v>
      </c>
      <c r="F331">
        <v>1.3</v>
      </c>
      <c r="G331">
        <v>30.242061957733</v>
      </c>
      <c r="H331" t="str">
        <f t="shared" si="11"/>
        <v>(15;20]</v>
      </c>
    </row>
    <row r="332" spans="1:8" x14ac:dyDescent="0.45">
      <c r="A332">
        <v>41</v>
      </c>
      <c r="B332">
        <v>2020</v>
      </c>
      <c r="C332" t="s">
        <v>93</v>
      </c>
      <c r="D332">
        <v>2020</v>
      </c>
      <c r="E332">
        <v>17.600000000000001</v>
      </c>
      <c r="F332">
        <v>1.1000000000000001</v>
      </c>
      <c r="G332">
        <v>32.731379176930702</v>
      </c>
      <c r="H332" t="str">
        <f t="shared" si="11"/>
        <v>(15;20]</v>
      </c>
    </row>
    <row r="333" spans="1:8" x14ac:dyDescent="0.45">
      <c r="A333">
        <v>41</v>
      </c>
      <c r="B333">
        <v>2021</v>
      </c>
      <c r="C333" t="s">
        <v>93</v>
      </c>
      <c r="D333">
        <v>2021</v>
      </c>
      <c r="E333">
        <v>18.399999999999999</v>
      </c>
      <c r="F333">
        <v>1.1000000000000001</v>
      </c>
      <c r="G333">
        <v>46.196627931406397</v>
      </c>
      <c r="H333" t="str">
        <f t="shared" si="11"/>
        <v>(15;20]</v>
      </c>
    </row>
    <row r="334" spans="1:8" x14ac:dyDescent="0.45">
      <c r="A334">
        <v>41</v>
      </c>
      <c r="B334">
        <v>2022</v>
      </c>
      <c r="C334" t="s">
        <v>93</v>
      </c>
      <c r="D334">
        <v>2022</v>
      </c>
      <c r="E334">
        <v>19.899999999999999</v>
      </c>
      <c r="F334">
        <v>1</v>
      </c>
      <c r="G334">
        <v>48.1432419489186</v>
      </c>
      <c r="H334" t="str">
        <f t="shared" si="11"/>
        <v>(15;20]</v>
      </c>
    </row>
    <row r="335" spans="1:8" x14ac:dyDescent="0.45">
      <c r="A335">
        <v>41</v>
      </c>
      <c r="B335">
        <v>2023</v>
      </c>
      <c r="C335" t="s">
        <v>93</v>
      </c>
      <c r="D335">
        <v>2023</v>
      </c>
      <c r="E335">
        <v>18.8</v>
      </c>
      <c r="F335">
        <v>1.1000000000000001</v>
      </c>
      <c r="G335">
        <v>49.6515254045825</v>
      </c>
      <c r="H335" t="str">
        <f t="shared" si="11"/>
        <v>(15;20]</v>
      </c>
    </row>
    <row r="336" spans="1:8" x14ac:dyDescent="0.45">
      <c r="A336">
        <v>42</v>
      </c>
      <c r="B336">
        <v>2015</v>
      </c>
      <c r="C336" t="s">
        <v>24</v>
      </c>
      <c r="D336">
        <v>2015</v>
      </c>
      <c r="E336">
        <v>48.6</v>
      </c>
      <c r="F336">
        <v>0.4</v>
      </c>
      <c r="G336">
        <v>9.0933157684251409</v>
      </c>
      <c r="H336" t="str">
        <f t="shared" si="11"/>
        <v>(45;50]</v>
      </c>
    </row>
    <row r="337" spans="1:8" x14ac:dyDescent="0.45">
      <c r="A337">
        <v>42</v>
      </c>
      <c r="B337">
        <v>2022</v>
      </c>
      <c r="C337" t="s">
        <v>24</v>
      </c>
      <c r="D337">
        <v>2022</v>
      </c>
      <c r="E337">
        <v>13.9</v>
      </c>
      <c r="F337">
        <v>1.1000000000000001</v>
      </c>
      <c r="G337">
        <v>11.934831591615</v>
      </c>
      <c r="H337" t="str">
        <f t="shared" si="11"/>
        <v>(10;15]</v>
      </c>
    </row>
    <row r="338" spans="1:8" x14ac:dyDescent="0.45">
      <c r="A338">
        <v>43</v>
      </c>
      <c r="B338">
        <v>2015</v>
      </c>
      <c r="C338" t="s">
        <v>119</v>
      </c>
      <c r="D338">
        <v>2015</v>
      </c>
      <c r="E338">
        <v>14.5</v>
      </c>
      <c r="F338">
        <v>1.4</v>
      </c>
      <c r="G338">
        <v>16.216716573795299</v>
      </c>
      <c r="H338" t="str">
        <f t="shared" si="11"/>
        <v>(10;15]</v>
      </c>
    </row>
    <row r="339" spans="1:8" x14ac:dyDescent="0.45">
      <c r="A339">
        <v>43</v>
      </c>
      <c r="B339">
        <v>2016</v>
      </c>
      <c r="C339" t="s">
        <v>119</v>
      </c>
      <c r="D339">
        <v>2016</v>
      </c>
      <c r="E339">
        <v>13.6</v>
      </c>
      <c r="F339">
        <v>1.3</v>
      </c>
      <c r="G339">
        <v>15.8466100783396</v>
      </c>
      <c r="H339" t="str">
        <f t="shared" si="11"/>
        <v>(10;15]</v>
      </c>
    </row>
    <row r="340" spans="1:8" x14ac:dyDescent="0.45">
      <c r="A340">
        <v>43</v>
      </c>
      <c r="B340">
        <v>2017</v>
      </c>
      <c r="C340" t="s">
        <v>119</v>
      </c>
      <c r="D340">
        <v>2017</v>
      </c>
      <c r="E340">
        <v>14.6</v>
      </c>
      <c r="F340">
        <v>1.2</v>
      </c>
      <c r="G340">
        <v>15.7121888088347</v>
      </c>
      <c r="H340" t="str">
        <f t="shared" si="11"/>
        <v>(10;15]</v>
      </c>
    </row>
    <row r="341" spans="1:8" x14ac:dyDescent="0.45">
      <c r="A341">
        <v>43</v>
      </c>
      <c r="B341">
        <v>2018</v>
      </c>
      <c r="C341" t="s">
        <v>119</v>
      </c>
      <c r="D341">
        <v>2018</v>
      </c>
      <c r="E341">
        <v>15.4</v>
      </c>
      <c r="F341">
        <v>1</v>
      </c>
      <c r="G341">
        <v>15.8068136490773</v>
      </c>
      <c r="H341" t="str">
        <f t="shared" si="11"/>
        <v>(15;20]</v>
      </c>
    </row>
    <row r="342" spans="1:8" x14ac:dyDescent="0.45">
      <c r="A342">
        <v>43</v>
      </c>
      <c r="B342">
        <v>2019</v>
      </c>
      <c r="C342" t="s">
        <v>119</v>
      </c>
      <c r="D342">
        <v>2019</v>
      </c>
      <c r="E342">
        <v>17.600000000000001</v>
      </c>
      <c r="F342">
        <v>0.8</v>
      </c>
      <c r="G342">
        <v>16.834450557680999</v>
      </c>
      <c r="H342" t="str">
        <f t="shared" si="11"/>
        <v>(15;20]</v>
      </c>
    </row>
    <row r="343" spans="1:8" x14ac:dyDescent="0.45">
      <c r="A343">
        <v>43</v>
      </c>
      <c r="B343">
        <v>2020</v>
      </c>
      <c r="C343" t="s">
        <v>119</v>
      </c>
      <c r="D343">
        <v>2020</v>
      </c>
      <c r="E343">
        <v>17</v>
      </c>
      <c r="F343">
        <v>0.8</v>
      </c>
      <c r="G343">
        <v>18.762125698250301</v>
      </c>
      <c r="H343" t="str">
        <f t="shared" si="11"/>
        <v>(15;20]</v>
      </c>
    </row>
    <row r="344" spans="1:8" x14ac:dyDescent="0.45">
      <c r="A344">
        <v>43</v>
      </c>
      <c r="B344">
        <v>2021</v>
      </c>
      <c r="C344" t="s">
        <v>119</v>
      </c>
      <c r="D344">
        <v>2021</v>
      </c>
      <c r="E344">
        <v>15.7</v>
      </c>
      <c r="F344">
        <v>0.8</v>
      </c>
      <c r="G344">
        <v>19.729748641790898</v>
      </c>
      <c r="H344" t="str">
        <f t="shared" si="11"/>
        <v>(15;20]</v>
      </c>
    </row>
    <row r="345" spans="1:8" x14ac:dyDescent="0.45">
      <c r="A345">
        <v>43</v>
      </c>
      <c r="B345">
        <v>2022</v>
      </c>
      <c r="C345" t="s">
        <v>119</v>
      </c>
      <c r="D345">
        <v>2022</v>
      </c>
      <c r="E345">
        <v>13</v>
      </c>
      <c r="F345">
        <v>0.9</v>
      </c>
      <c r="G345">
        <v>19.5272308170081</v>
      </c>
      <c r="H345" t="str">
        <f t="shared" si="11"/>
        <v>(10;15]</v>
      </c>
    </row>
    <row r="346" spans="1:8" x14ac:dyDescent="0.45">
      <c r="A346">
        <v>43</v>
      </c>
      <c r="B346">
        <v>2023</v>
      </c>
      <c r="C346" t="s">
        <v>119</v>
      </c>
      <c r="D346">
        <v>2023</v>
      </c>
      <c r="E346">
        <v>12.7</v>
      </c>
      <c r="F346">
        <v>1</v>
      </c>
      <c r="G346">
        <v>19.599065158463102</v>
      </c>
      <c r="H346" t="str">
        <f t="shared" si="11"/>
        <v>(10;15]</v>
      </c>
    </row>
    <row r="347" spans="1:8" x14ac:dyDescent="0.45">
      <c r="A347">
        <v>44</v>
      </c>
      <c r="B347">
        <v>2015</v>
      </c>
      <c r="C347" t="s">
        <v>42</v>
      </c>
      <c r="D347">
        <v>2015</v>
      </c>
      <c r="E347">
        <v>31.1</v>
      </c>
      <c r="F347">
        <v>0.6</v>
      </c>
      <c r="G347">
        <v>13.8199252212323</v>
      </c>
      <c r="H347" t="str">
        <f t="shared" si="11"/>
        <v>(30;35]</v>
      </c>
    </row>
    <row r="348" spans="1:8" x14ac:dyDescent="0.45">
      <c r="A348">
        <v>44</v>
      </c>
      <c r="B348">
        <v>2016</v>
      </c>
      <c r="C348" t="s">
        <v>42</v>
      </c>
      <c r="D348">
        <v>2016</v>
      </c>
      <c r="E348">
        <v>26.5</v>
      </c>
      <c r="F348">
        <v>0.5</v>
      </c>
      <c r="G348">
        <v>14.413914981254599</v>
      </c>
      <c r="H348" t="str">
        <f t="shared" si="11"/>
        <v>(25;30]</v>
      </c>
    </row>
    <row r="349" spans="1:8" x14ac:dyDescent="0.45">
      <c r="A349">
        <v>44</v>
      </c>
      <c r="B349">
        <v>2017</v>
      </c>
      <c r="C349" t="s">
        <v>42</v>
      </c>
      <c r="D349">
        <v>2017</v>
      </c>
      <c r="E349">
        <v>28.4</v>
      </c>
      <c r="F349">
        <v>0.6</v>
      </c>
      <c r="G349">
        <v>13.631383351061199</v>
      </c>
      <c r="H349" t="str">
        <f t="shared" si="11"/>
        <v>(25;30]</v>
      </c>
    </row>
    <row r="350" spans="1:8" x14ac:dyDescent="0.45">
      <c r="A350">
        <v>44</v>
      </c>
      <c r="B350">
        <v>2018</v>
      </c>
      <c r="C350" t="s">
        <v>42</v>
      </c>
      <c r="D350">
        <v>2018</v>
      </c>
      <c r="E350">
        <v>29.1</v>
      </c>
      <c r="F350">
        <v>0.7</v>
      </c>
      <c r="G350">
        <v>13.4504455695257</v>
      </c>
      <c r="H350" t="str">
        <f t="shared" si="11"/>
        <v>(25;30]</v>
      </c>
    </row>
    <row r="351" spans="1:8" x14ac:dyDescent="0.45">
      <c r="A351">
        <v>44</v>
      </c>
      <c r="B351">
        <v>2019</v>
      </c>
      <c r="C351" t="s">
        <v>42</v>
      </c>
      <c r="D351">
        <v>2019</v>
      </c>
      <c r="E351">
        <v>24.4</v>
      </c>
      <c r="F351">
        <v>0.8</v>
      </c>
      <c r="G351">
        <v>13.911350788141601</v>
      </c>
      <c r="H351" t="str">
        <f t="shared" si="11"/>
        <v>(20;25]</v>
      </c>
    </row>
    <row r="352" spans="1:8" x14ac:dyDescent="0.45">
      <c r="A352">
        <v>44</v>
      </c>
      <c r="B352">
        <v>2020</v>
      </c>
      <c r="C352" t="s">
        <v>42</v>
      </c>
      <c r="D352">
        <v>2020</v>
      </c>
      <c r="E352">
        <v>21.9</v>
      </c>
      <c r="F352">
        <v>0.9</v>
      </c>
      <c r="G352">
        <v>14.327912922408</v>
      </c>
      <c r="H352" t="str">
        <f t="shared" si="11"/>
        <v>(20;25]</v>
      </c>
    </row>
    <row r="353" spans="1:8" x14ac:dyDescent="0.45">
      <c r="A353">
        <v>44</v>
      </c>
      <c r="B353">
        <v>2021</v>
      </c>
      <c r="C353" t="s">
        <v>42</v>
      </c>
      <c r="D353">
        <v>2021</v>
      </c>
      <c r="E353">
        <v>23.2</v>
      </c>
      <c r="F353">
        <v>0.8</v>
      </c>
      <c r="G353">
        <v>14.2025859444602</v>
      </c>
      <c r="H353" t="str">
        <f t="shared" si="11"/>
        <v>(20;25]</v>
      </c>
    </row>
    <row r="354" spans="1:8" x14ac:dyDescent="0.45">
      <c r="A354">
        <v>44</v>
      </c>
      <c r="B354">
        <v>2022</v>
      </c>
      <c r="C354" t="s">
        <v>42</v>
      </c>
      <c r="D354">
        <v>2022</v>
      </c>
      <c r="E354">
        <v>22.8</v>
      </c>
      <c r="F354">
        <v>0.8</v>
      </c>
      <c r="G354">
        <v>14.9223003337984</v>
      </c>
      <c r="H354" t="str">
        <f t="shared" si="11"/>
        <v>(20;25]</v>
      </c>
    </row>
    <row r="355" spans="1:8" x14ac:dyDescent="0.45">
      <c r="A355">
        <v>44</v>
      </c>
      <c r="B355">
        <v>2023</v>
      </c>
      <c r="C355" t="s">
        <v>42</v>
      </c>
      <c r="D355">
        <v>2023</v>
      </c>
      <c r="E355">
        <v>18.8</v>
      </c>
      <c r="F355">
        <v>1</v>
      </c>
      <c r="G355">
        <v>14.083292809417699</v>
      </c>
      <c r="H355" t="str">
        <f t="shared" si="11"/>
        <v>(15;20]</v>
      </c>
    </row>
    <row r="356" spans="1:8" x14ac:dyDescent="0.45">
      <c r="A356">
        <v>45</v>
      </c>
      <c r="B356">
        <v>2015</v>
      </c>
      <c r="C356" t="s">
        <v>47</v>
      </c>
      <c r="D356">
        <v>2015</v>
      </c>
      <c r="E356">
        <v>21.3</v>
      </c>
      <c r="F356">
        <v>0.8</v>
      </c>
      <c r="G356">
        <v>20.2028488733419</v>
      </c>
      <c r="H356" t="str">
        <f t="shared" si="11"/>
        <v>(20;25]</v>
      </c>
    </row>
    <row r="357" spans="1:8" x14ac:dyDescent="0.45">
      <c r="A357">
        <v>45</v>
      </c>
      <c r="B357">
        <v>2016</v>
      </c>
      <c r="C357" t="s">
        <v>47</v>
      </c>
      <c r="D357">
        <v>2016</v>
      </c>
      <c r="E357">
        <v>20.9</v>
      </c>
      <c r="F357">
        <v>0.8</v>
      </c>
      <c r="G357">
        <v>20.758712893369101</v>
      </c>
      <c r="H357" t="str">
        <f t="shared" si="11"/>
        <v>(20;25]</v>
      </c>
    </row>
    <row r="358" spans="1:8" x14ac:dyDescent="0.45">
      <c r="A358">
        <v>45</v>
      </c>
      <c r="B358">
        <v>2017</v>
      </c>
      <c r="C358" t="s">
        <v>47</v>
      </c>
      <c r="D358">
        <v>2017</v>
      </c>
      <c r="E358">
        <v>20</v>
      </c>
      <c r="F358">
        <v>0.8</v>
      </c>
      <c r="G358">
        <v>20.617197539444199</v>
      </c>
      <c r="H358" t="str">
        <f t="shared" si="11"/>
        <v>(20;25]</v>
      </c>
    </row>
    <row r="359" spans="1:8" x14ac:dyDescent="0.45">
      <c r="A359">
        <v>45</v>
      </c>
      <c r="B359">
        <v>2018</v>
      </c>
      <c r="C359" t="s">
        <v>47</v>
      </c>
      <c r="D359">
        <v>2018</v>
      </c>
      <c r="E359">
        <v>18.7</v>
      </c>
      <c r="F359">
        <v>0.9</v>
      </c>
      <c r="G359">
        <v>20.080866311464099</v>
      </c>
      <c r="H359" t="str">
        <f t="shared" si="11"/>
        <v>(15;20]</v>
      </c>
    </row>
    <row r="360" spans="1:8" x14ac:dyDescent="0.45">
      <c r="A360">
        <v>45</v>
      </c>
      <c r="B360">
        <v>2019</v>
      </c>
      <c r="C360" t="s">
        <v>47</v>
      </c>
      <c r="D360">
        <v>2019</v>
      </c>
      <c r="E360">
        <v>21.7</v>
      </c>
      <c r="F360">
        <v>0.8</v>
      </c>
      <c r="G360">
        <v>19.569566359800699</v>
      </c>
      <c r="H360" t="str">
        <f t="shared" si="11"/>
        <v>(20;25]</v>
      </c>
    </row>
    <row r="361" spans="1:8" x14ac:dyDescent="0.45">
      <c r="A361">
        <v>45</v>
      </c>
      <c r="B361">
        <v>2020</v>
      </c>
      <c r="C361" t="s">
        <v>47</v>
      </c>
      <c r="D361">
        <v>2020</v>
      </c>
      <c r="E361">
        <v>22.3</v>
      </c>
      <c r="F361">
        <v>0.9</v>
      </c>
      <c r="G361">
        <v>19.131828560276599</v>
      </c>
      <c r="H361" t="str">
        <f t="shared" si="11"/>
        <v>(20;25]</v>
      </c>
    </row>
    <row r="362" spans="1:8" x14ac:dyDescent="0.45">
      <c r="A362">
        <v>45</v>
      </c>
      <c r="B362">
        <v>2021</v>
      </c>
      <c r="C362" t="s">
        <v>47</v>
      </c>
      <c r="D362">
        <v>2021</v>
      </c>
      <c r="E362">
        <v>21.6</v>
      </c>
      <c r="F362">
        <v>0.9</v>
      </c>
      <c r="G362">
        <v>19.120992965703099</v>
      </c>
      <c r="H362" t="str">
        <f t="shared" si="11"/>
        <v>(20;25]</v>
      </c>
    </row>
    <row r="363" spans="1:8" x14ac:dyDescent="0.45">
      <c r="A363">
        <v>45</v>
      </c>
      <c r="B363">
        <v>2022</v>
      </c>
      <c r="C363" t="s">
        <v>47</v>
      </c>
      <c r="D363">
        <v>2022</v>
      </c>
      <c r="E363">
        <v>21.4</v>
      </c>
      <c r="F363">
        <v>1</v>
      </c>
      <c r="G363">
        <v>18.142672129258301</v>
      </c>
      <c r="H363" t="str">
        <f t="shared" si="11"/>
        <v>(20;25]</v>
      </c>
    </row>
    <row r="364" spans="1:8" x14ac:dyDescent="0.45">
      <c r="A364">
        <v>46</v>
      </c>
      <c r="B364">
        <v>2016</v>
      </c>
      <c r="C364" t="s">
        <v>40</v>
      </c>
      <c r="D364">
        <v>2016</v>
      </c>
      <c r="E364">
        <v>42.3</v>
      </c>
      <c r="F364">
        <v>0.5</v>
      </c>
      <c r="G364">
        <v>9.1664426201511802</v>
      </c>
      <c r="H364" t="str">
        <f t="shared" si="11"/>
        <v>(40;45]</v>
      </c>
    </row>
    <row r="365" spans="1:8" x14ac:dyDescent="0.45">
      <c r="A365">
        <v>46</v>
      </c>
      <c r="B365">
        <v>2019</v>
      </c>
      <c r="C365" t="s">
        <v>40</v>
      </c>
      <c r="D365">
        <v>2019</v>
      </c>
      <c r="E365">
        <v>42</v>
      </c>
      <c r="F365">
        <v>0.3</v>
      </c>
      <c r="G365">
        <v>8.2244928154345498</v>
      </c>
      <c r="H365" t="str">
        <f t="shared" si="11"/>
        <v>(40;45]</v>
      </c>
    </row>
    <row r="366" spans="1:8" x14ac:dyDescent="0.45">
      <c r="A366">
        <v>46</v>
      </c>
      <c r="B366">
        <v>2020</v>
      </c>
      <c r="C366" t="s">
        <v>40</v>
      </c>
      <c r="D366">
        <v>2020</v>
      </c>
      <c r="E366">
        <v>38.9</v>
      </c>
      <c r="F366">
        <v>0.3</v>
      </c>
      <c r="G366">
        <v>7.6664966706775699</v>
      </c>
      <c r="H366" t="str">
        <f t="shared" si="11"/>
        <v>(35;40]</v>
      </c>
    </row>
    <row r="367" spans="1:8" x14ac:dyDescent="0.45">
      <c r="A367">
        <v>46</v>
      </c>
      <c r="B367">
        <v>2021</v>
      </c>
      <c r="C367" t="s">
        <v>40</v>
      </c>
      <c r="D367">
        <v>2021</v>
      </c>
      <c r="E367">
        <v>40.9</v>
      </c>
      <c r="F367">
        <v>0.3</v>
      </c>
      <c r="G367">
        <v>7.8013909341377898</v>
      </c>
      <c r="H367" t="str">
        <f t="shared" si="11"/>
        <v>(40;45]</v>
      </c>
    </row>
    <row r="368" spans="1:8" x14ac:dyDescent="0.45">
      <c r="A368">
        <v>46</v>
      </c>
      <c r="B368">
        <v>2022</v>
      </c>
      <c r="C368" t="s">
        <v>40</v>
      </c>
      <c r="D368">
        <v>2022</v>
      </c>
      <c r="E368">
        <v>52</v>
      </c>
      <c r="F368">
        <v>0.3</v>
      </c>
      <c r="G368">
        <v>7.9318596620442197</v>
      </c>
      <c r="H368" t="str">
        <f t="shared" si="11"/>
        <v>(50;55]</v>
      </c>
    </row>
    <row r="369" spans="1:8" x14ac:dyDescent="0.45">
      <c r="A369">
        <v>46</v>
      </c>
      <c r="B369">
        <v>2023</v>
      </c>
      <c r="C369" t="s">
        <v>40</v>
      </c>
      <c r="D369">
        <v>2023</v>
      </c>
      <c r="E369">
        <v>59.2</v>
      </c>
      <c r="F369">
        <v>0.2</v>
      </c>
      <c r="G369">
        <v>8.5002112876438893</v>
      </c>
      <c r="H369" t="str">
        <f t="shared" si="11"/>
        <v>(55;60]</v>
      </c>
    </row>
    <row r="370" spans="1:8" x14ac:dyDescent="0.45">
      <c r="A370">
        <v>47</v>
      </c>
      <c r="B370">
        <v>2015</v>
      </c>
      <c r="C370" t="s">
        <v>121</v>
      </c>
      <c r="D370">
        <v>2015</v>
      </c>
      <c r="E370">
        <v>16.600000000000001</v>
      </c>
      <c r="F370">
        <v>2.5</v>
      </c>
      <c r="G370">
        <v>23.495748061737601</v>
      </c>
      <c r="H370" t="str">
        <f t="shared" si="11"/>
        <v>(15;20]</v>
      </c>
    </row>
    <row r="371" spans="1:8" x14ac:dyDescent="0.45">
      <c r="A371">
        <v>47</v>
      </c>
      <c r="B371">
        <v>2016</v>
      </c>
      <c r="C371" t="s">
        <v>121</v>
      </c>
      <c r="D371">
        <v>2016</v>
      </c>
      <c r="E371">
        <v>16</v>
      </c>
      <c r="F371">
        <v>2.4</v>
      </c>
      <c r="G371">
        <v>24.445672366026699</v>
      </c>
      <c r="H371" t="str">
        <f t="shared" si="11"/>
        <v>(15;20]</v>
      </c>
    </row>
    <row r="372" spans="1:8" x14ac:dyDescent="0.45">
      <c r="A372">
        <v>47</v>
      </c>
      <c r="B372">
        <v>2017</v>
      </c>
      <c r="C372" t="s">
        <v>121</v>
      </c>
      <c r="D372">
        <v>2017</v>
      </c>
      <c r="E372">
        <v>18.600000000000001</v>
      </c>
      <c r="F372">
        <v>1.8</v>
      </c>
      <c r="G372">
        <v>27.3148807822366</v>
      </c>
      <c r="H372" t="str">
        <f t="shared" si="11"/>
        <v>(15;20]</v>
      </c>
    </row>
    <row r="373" spans="1:8" x14ac:dyDescent="0.45">
      <c r="A373">
        <v>47</v>
      </c>
      <c r="B373">
        <v>2018</v>
      </c>
      <c r="C373" t="s">
        <v>121</v>
      </c>
      <c r="D373">
        <v>2018</v>
      </c>
      <c r="E373">
        <v>18.8</v>
      </c>
      <c r="F373">
        <v>2.2999999999999998</v>
      </c>
      <c r="G373">
        <v>24.3792486193169</v>
      </c>
      <c r="H373" t="str">
        <f t="shared" si="11"/>
        <v>(15;20]</v>
      </c>
    </row>
    <row r="374" spans="1:8" x14ac:dyDescent="0.45">
      <c r="A374">
        <v>47</v>
      </c>
      <c r="B374">
        <v>2019</v>
      </c>
      <c r="C374" t="s">
        <v>121</v>
      </c>
      <c r="D374">
        <v>2019</v>
      </c>
      <c r="E374">
        <v>19.100000000000001</v>
      </c>
      <c r="F374">
        <v>2.1</v>
      </c>
      <c r="G374">
        <v>37.398325266931501</v>
      </c>
      <c r="H374" t="str">
        <f t="shared" si="11"/>
        <v>(15;20]</v>
      </c>
    </row>
    <row r="375" spans="1:8" x14ac:dyDescent="0.45">
      <c r="A375">
        <v>47</v>
      </c>
      <c r="B375">
        <v>2020</v>
      </c>
      <c r="C375" t="s">
        <v>121</v>
      </c>
      <c r="D375">
        <v>2020</v>
      </c>
      <c r="E375">
        <v>18.899999999999999</v>
      </c>
      <c r="F375">
        <v>2.1</v>
      </c>
      <c r="G375">
        <v>35.738362131050302</v>
      </c>
      <c r="H375" t="str">
        <f t="shared" si="11"/>
        <v>(15;20]</v>
      </c>
    </row>
    <row r="376" spans="1:8" x14ac:dyDescent="0.45">
      <c r="A376">
        <v>47</v>
      </c>
      <c r="B376">
        <v>2021</v>
      </c>
      <c r="C376" t="s">
        <v>121</v>
      </c>
      <c r="D376">
        <v>2021</v>
      </c>
      <c r="E376">
        <v>18.5</v>
      </c>
      <c r="F376">
        <v>2.2000000000000002</v>
      </c>
      <c r="G376">
        <v>42.971013445794803</v>
      </c>
      <c r="H376" t="str">
        <f t="shared" si="11"/>
        <v>(15;20]</v>
      </c>
    </row>
    <row r="377" spans="1:8" x14ac:dyDescent="0.45">
      <c r="A377">
        <v>47</v>
      </c>
      <c r="B377">
        <v>2022</v>
      </c>
      <c r="C377" t="s">
        <v>121</v>
      </c>
      <c r="D377">
        <v>2022</v>
      </c>
      <c r="E377">
        <v>19.2</v>
      </c>
      <c r="F377">
        <v>2.2999999999999998</v>
      </c>
      <c r="G377">
        <v>43.880113459900798</v>
      </c>
      <c r="H377" t="str">
        <f t="shared" si="11"/>
        <v>(15;20]</v>
      </c>
    </row>
    <row r="378" spans="1:8" x14ac:dyDescent="0.45">
      <c r="A378">
        <v>47</v>
      </c>
      <c r="B378">
        <v>2023</v>
      </c>
      <c r="C378" t="s">
        <v>121</v>
      </c>
      <c r="D378">
        <v>2023</v>
      </c>
      <c r="E378">
        <v>21.3</v>
      </c>
      <c r="F378">
        <v>2.2000000000000002</v>
      </c>
      <c r="G378">
        <v>44.072110417304401</v>
      </c>
      <c r="H378" t="str">
        <f t="shared" si="11"/>
        <v>(20;25]</v>
      </c>
    </row>
    <row r="379" spans="1:8" x14ac:dyDescent="0.45">
      <c r="A379">
        <v>48</v>
      </c>
      <c r="B379">
        <v>2015</v>
      </c>
      <c r="C379" t="s">
        <v>46</v>
      </c>
      <c r="D379">
        <v>2015</v>
      </c>
      <c r="E379">
        <v>29</v>
      </c>
      <c r="F379">
        <v>0.7</v>
      </c>
      <c r="G379">
        <v>23.714248560731502</v>
      </c>
      <c r="H379" t="str">
        <f t="shared" si="11"/>
        <v>(25;30]</v>
      </c>
    </row>
    <row r="380" spans="1:8" x14ac:dyDescent="0.45">
      <c r="A380">
        <v>48</v>
      </c>
      <c r="B380">
        <v>2016</v>
      </c>
      <c r="C380" t="s">
        <v>46</v>
      </c>
      <c r="D380">
        <v>2016</v>
      </c>
      <c r="E380">
        <v>28.4</v>
      </c>
      <c r="F380">
        <v>0.7</v>
      </c>
      <c r="G380">
        <v>24.980259036559101</v>
      </c>
      <c r="H380" t="str">
        <f t="shared" si="11"/>
        <v>(25;30]</v>
      </c>
    </row>
    <row r="381" spans="1:8" x14ac:dyDescent="0.45">
      <c r="A381">
        <v>48</v>
      </c>
      <c r="B381">
        <v>2017</v>
      </c>
      <c r="C381" t="s">
        <v>46</v>
      </c>
      <c r="D381">
        <v>2017</v>
      </c>
      <c r="E381">
        <v>26.9</v>
      </c>
      <c r="F381">
        <v>0.8</v>
      </c>
      <c r="G381">
        <v>25.346657637464801</v>
      </c>
      <c r="H381" t="str">
        <f t="shared" si="11"/>
        <v>(25;30]</v>
      </c>
    </row>
    <row r="382" spans="1:8" x14ac:dyDescent="0.45">
      <c r="A382">
        <v>48</v>
      </c>
      <c r="B382">
        <v>2018</v>
      </c>
      <c r="C382" t="s">
        <v>46</v>
      </c>
      <c r="D382">
        <v>2018</v>
      </c>
      <c r="E382">
        <v>25.5</v>
      </c>
      <c r="F382">
        <v>0.8</v>
      </c>
      <c r="G382">
        <v>26.329459898902599</v>
      </c>
      <c r="H382" t="str">
        <f t="shared" si="11"/>
        <v>(25;30]</v>
      </c>
    </row>
    <row r="383" spans="1:8" x14ac:dyDescent="0.45">
      <c r="A383">
        <v>48</v>
      </c>
      <c r="B383">
        <v>2019</v>
      </c>
      <c r="C383" t="s">
        <v>46</v>
      </c>
      <c r="D383">
        <v>2019</v>
      </c>
      <c r="E383">
        <v>24.8</v>
      </c>
      <c r="F383">
        <v>0.8</v>
      </c>
      <c r="G383">
        <v>27.560566703277502</v>
      </c>
      <c r="H383" t="str">
        <f t="shared" si="11"/>
        <v>(20;25]</v>
      </c>
    </row>
    <row r="384" spans="1:8" x14ac:dyDescent="0.45">
      <c r="A384">
        <v>48</v>
      </c>
      <c r="B384">
        <v>2020</v>
      </c>
      <c r="C384" t="s">
        <v>46</v>
      </c>
      <c r="D384">
        <v>2020</v>
      </c>
      <c r="E384">
        <v>24.9</v>
      </c>
      <c r="F384">
        <v>0.9</v>
      </c>
      <c r="G384">
        <v>28.149276574443199</v>
      </c>
      <c r="H384" t="str">
        <f t="shared" si="11"/>
        <v>(20;25]</v>
      </c>
    </row>
    <row r="385" spans="1:8" x14ac:dyDescent="0.45">
      <c r="A385">
        <v>48</v>
      </c>
      <c r="B385">
        <v>2021</v>
      </c>
      <c r="C385" t="s">
        <v>46</v>
      </c>
      <c r="D385">
        <v>2021</v>
      </c>
      <c r="E385">
        <v>24.8</v>
      </c>
      <c r="F385">
        <v>1</v>
      </c>
      <c r="G385">
        <v>28.1061668724846</v>
      </c>
      <c r="H385" t="str">
        <f t="shared" si="11"/>
        <v>(20;25]</v>
      </c>
    </row>
    <row r="386" spans="1:8" x14ac:dyDescent="0.45">
      <c r="A386">
        <v>48</v>
      </c>
      <c r="B386">
        <v>2022</v>
      </c>
      <c r="C386" t="s">
        <v>46</v>
      </c>
      <c r="D386">
        <v>2022</v>
      </c>
      <c r="E386">
        <v>27.1</v>
      </c>
      <c r="F386">
        <v>1</v>
      </c>
      <c r="G386">
        <v>27.664109997133799</v>
      </c>
      <c r="H386" t="str">
        <f t="shared" si="11"/>
        <v>(25;30]</v>
      </c>
    </row>
    <row r="387" spans="1:8" x14ac:dyDescent="0.45">
      <c r="A387">
        <v>48</v>
      </c>
      <c r="B387">
        <v>2023</v>
      </c>
      <c r="C387" t="s">
        <v>46</v>
      </c>
      <c r="D387">
        <v>2023</v>
      </c>
      <c r="E387">
        <v>28.8</v>
      </c>
      <c r="F387">
        <v>1</v>
      </c>
      <c r="G387">
        <v>27.903559738451399</v>
      </c>
      <c r="H387" t="str">
        <f t="shared" ref="H387:H450" si="12">LOOKUP(E387,$K$3:$K$23,$P$3:$P$23)</f>
        <v>(25;30]</v>
      </c>
    </row>
    <row r="388" spans="1:8" x14ac:dyDescent="0.45">
      <c r="A388">
        <v>49</v>
      </c>
      <c r="B388">
        <v>2015</v>
      </c>
      <c r="C388" t="s">
        <v>105</v>
      </c>
      <c r="D388">
        <v>2015</v>
      </c>
      <c r="E388">
        <v>21</v>
      </c>
      <c r="F388">
        <v>2</v>
      </c>
      <c r="G388">
        <v>69.891922989932993</v>
      </c>
      <c r="H388" t="str">
        <f t="shared" si="12"/>
        <v>(20;25]</v>
      </c>
    </row>
    <row r="389" spans="1:8" x14ac:dyDescent="0.45">
      <c r="A389">
        <v>49</v>
      </c>
      <c r="B389">
        <v>2016</v>
      </c>
      <c r="C389" t="s">
        <v>105</v>
      </c>
      <c r="D389">
        <v>2016</v>
      </c>
      <c r="E389">
        <v>22.2</v>
      </c>
      <c r="F389">
        <v>2</v>
      </c>
      <c r="G389">
        <v>75.355222265341396</v>
      </c>
      <c r="H389" t="str">
        <f t="shared" si="12"/>
        <v>(20;25]</v>
      </c>
    </row>
    <row r="390" spans="1:8" x14ac:dyDescent="0.45">
      <c r="A390">
        <v>49</v>
      </c>
      <c r="B390">
        <v>2017</v>
      </c>
      <c r="C390" t="s">
        <v>105</v>
      </c>
      <c r="D390">
        <v>2017</v>
      </c>
      <c r="E390">
        <v>23.9</v>
      </c>
      <c r="F390">
        <v>2</v>
      </c>
      <c r="G390">
        <v>74.873357562819507</v>
      </c>
      <c r="H390" t="str">
        <f t="shared" si="12"/>
        <v>(20;25]</v>
      </c>
    </row>
    <row r="391" spans="1:8" x14ac:dyDescent="0.45">
      <c r="A391">
        <v>49</v>
      </c>
      <c r="B391">
        <v>2018</v>
      </c>
      <c r="C391" t="s">
        <v>105</v>
      </c>
      <c r="D391">
        <v>2018</v>
      </c>
      <c r="E391">
        <v>27.5</v>
      </c>
      <c r="F391">
        <v>1.8</v>
      </c>
      <c r="G391">
        <v>76.337394618517607</v>
      </c>
      <c r="H391" t="str">
        <f t="shared" si="12"/>
        <v>(25;30]</v>
      </c>
    </row>
    <row r="392" spans="1:8" x14ac:dyDescent="0.45">
      <c r="A392">
        <v>49</v>
      </c>
      <c r="B392">
        <v>2019</v>
      </c>
      <c r="C392" t="s">
        <v>105</v>
      </c>
      <c r="D392">
        <v>2019</v>
      </c>
      <c r="E392">
        <v>26.2</v>
      </c>
      <c r="F392">
        <v>1.8</v>
      </c>
      <c r="G392">
        <v>75.558672391699801</v>
      </c>
      <c r="H392" t="str">
        <f t="shared" si="12"/>
        <v>(25;30]</v>
      </c>
    </row>
    <row r="393" spans="1:8" x14ac:dyDescent="0.45">
      <c r="A393">
        <v>49</v>
      </c>
      <c r="B393">
        <v>2020</v>
      </c>
      <c r="C393" t="s">
        <v>105</v>
      </c>
      <c r="D393">
        <v>2020</v>
      </c>
      <c r="E393">
        <v>27.5</v>
      </c>
      <c r="F393">
        <v>1.7</v>
      </c>
      <c r="G393">
        <v>77.490377831188695</v>
      </c>
      <c r="H393" t="str">
        <f t="shared" si="12"/>
        <v>(25;30]</v>
      </c>
    </row>
    <row r="394" spans="1:8" x14ac:dyDescent="0.45">
      <c r="A394">
        <v>49</v>
      </c>
      <c r="B394">
        <v>2021</v>
      </c>
      <c r="C394" t="s">
        <v>105</v>
      </c>
      <c r="D394">
        <v>2021</v>
      </c>
      <c r="E394">
        <v>28</v>
      </c>
      <c r="F394">
        <v>1.8</v>
      </c>
      <c r="G394">
        <v>77.344030081875204</v>
      </c>
      <c r="H394" t="str">
        <f t="shared" si="12"/>
        <v>(25;30]</v>
      </c>
    </row>
    <row r="395" spans="1:8" x14ac:dyDescent="0.45">
      <c r="A395">
        <v>49</v>
      </c>
      <c r="B395">
        <v>2022</v>
      </c>
      <c r="C395" t="s">
        <v>105</v>
      </c>
      <c r="D395">
        <v>2022</v>
      </c>
      <c r="E395">
        <v>27.7</v>
      </c>
      <c r="F395">
        <v>1.9</v>
      </c>
      <c r="G395">
        <v>56.168099591125603</v>
      </c>
      <c r="H395" t="str">
        <f t="shared" si="12"/>
        <v>(25;30]</v>
      </c>
    </row>
    <row r="396" spans="1:8" x14ac:dyDescent="0.45">
      <c r="A396">
        <v>49</v>
      </c>
      <c r="B396">
        <v>2023</v>
      </c>
      <c r="C396" t="s">
        <v>105</v>
      </c>
      <c r="D396">
        <v>2023</v>
      </c>
      <c r="E396">
        <v>27.9</v>
      </c>
      <c r="F396">
        <v>1.9</v>
      </c>
      <c r="G396">
        <v>55.998383709983599</v>
      </c>
      <c r="H396" t="str">
        <f t="shared" si="12"/>
        <v>(25;30]</v>
      </c>
    </row>
    <row r="397" spans="1:8" x14ac:dyDescent="0.45">
      <c r="A397">
        <v>50</v>
      </c>
      <c r="B397">
        <v>2015</v>
      </c>
      <c r="C397" t="s">
        <v>45</v>
      </c>
      <c r="D397">
        <v>2015</v>
      </c>
      <c r="E397">
        <v>32.200000000000003</v>
      </c>
      <c r="F397">
        <v>0.4</v>
      </c>
      <c r="G397">
        <v>3.0585829757997298</v>
      </c>
      <c r="H397" t="str">
        <f t="shared" si="12"/>
        <v>(30;35]</v>
      </c>
    </row>
    <row r="398" spans="1:8" x14ac:dyDescent="0.45">
      <c r="A398">
        <v>50</v>
      </c>
      <c r="B398">
        <v>2016</v>
      </c>
      <c r="C398" t="s">
        <v>45</v>
      </c>
      <c r="D398">
        <v>2016</v>
      </c>
      <c r="E398">
        <v>29.8</v>
      </c>
      <c r="F398">
        <v>0.5</v>
      </c>
      <c r="G398">
        <v>2.7216261239975501</v>
      </c>
      <c r="H398" t="str">
        <f t="shared" si="12"/>
        <v>(25;30]</v>
      </c>
    </row>
    <row r="399" spans="1:8" x14ac:dyDescent="0.45">
      <c r="A399">
        <v>50</v>
      </c>
      <c r="B399">
        <v>2017</v>
      </c>
      <c r="C399" t="s">
        <v>45</v>
      </c>
      <c r="D399">
        <v>2017</v>
      </c>
      <c r="E399">
        <v>24.5</v>
      </c>
      <c r="F399">
        <v>0.6</v>
      </c>
      <c r="G399">
        <v>2.2296910190736701</v>
      </c>
      <c r="H399" t="str">
        <f t="shared" si="12"/>
        <v>(20;25]</v>
      </c>
    </row>
    <row r="400" spans="1:8" x14ac:dyDescent="0.45">
      <c r="A400">
        <v>50</v>
      </c>
      <c r="B400">
        <v>2018</v>
      </c>
      <c r="C400" t="s">
        <v>45</v>
      </c>
      <c r="D400">
        <v>2018</v>
      </c>
      <c r="E400">
        <v>22.6</v>
      </c>
      <c r="F400">
        <v>0.6</v>
      </c>
      <c r="G400">
        <v>2.5202454963466101</v>
      </c>
      <c r="H400" t="str">
        <f t="shared" si="12"/>
        <v>(20;25]</v>
      </c>
    </row>
    <row r="401" spans="1:8" x14ac:dyDescent="0.45">
      <c r="A401">
        <v>50</v>
      </c>
      <c r="B401">
        <v>2019</v>
      </c>
      <c r="C401" t="s">
        <v>45</v>
      </c>
      <c r="D401">
        <v>2019</v>
      </c>
      <c r="E401">
        <v>24.3</v>
      </c>
      <c r="F401">
        <v>0.5</v>
      </c>
      <c r="G401">
        <v>2.9142683747776501</v>
      </c>
      <c r="H401" t="str">
        <f t="shared" si="12"/>
        <v>(20;25]</v>
      </c>
    </row>
    <row r="402" spans="1:8" x14ac:dyDescent="0.45">
      <c r="A402">
        <v>50</v>
      </c>
      <c r="B402">
        <v>2020</v>
      </c>
      <c r="C402" t="s">
        <v>45</v>
      </c>
      <c r="D402">
        <v>2020</v>
      </c>
      <c r="E402">
        <v>20.5</v>
      </c>
      <c r="F402">
        <v>0.6</v>
      </c>
      <c r="G402">
        <v>4.7204937258314903</v>
      </c>
      <c r="H402" t="str">
        <f t="shared" si="12"/>
        <v>(20;25]</v>
      </c>
    </row>
    <row r="403" spans="1:8" x14ac:dyDescent="0.45">
      <c r="A403">
        <v>50</v>
      </c>
      <c r="B403">
        <v>2021</v>
      </c>
      <c r="C403" t="s">
        <v>45</v>
      </c>
      <c r="D403">
        <v>2021</v>
      </c>
      <c r="E403">
        <v>22.1</v>
      </c>
      <c r="F403">
        <v>0.5</v>
      </c>
      <c r="G403">
        <v>1.9852786068625801</v>
      </c>
      <c r="H403" t="str">
        <f t="shared" si="12"/>
        <v>(20;25]</v>
      </c>
    </row>
    <row r="404" spans="1:8" x14ac:dyDescent="0.45">
      <c r="A404">
        <v>50</v>
      </c>
      <c r="B404">
        <v>2022</v>
      </c>
      <c r="C404" t="s">
        <v>45</v>
      </c>
      <c r="D404">
        <v>2022</v>
      </c>
      <c r="E404">
        <v>26.2</v>
      </c>
      <c r="F404">
        <v>0.5</v>
      </c>
      <c r="G404">
        <v>1.8396616285337699</v>
      </c>
      <c r="H404" t="str">
        <f t="shared" si="12"/>
        <v>(25;30]</v>
      </c>
    </row>
    <row r="405" spans="1:8" x14ac:dyDescent="0.45">
      <c r="A405">
        <v>50</v>
      </c>
      <c r="B405">
        <v>2023</v>
      </c>
      <c r="C405" t="s">
        <v>45</v>
      </c>
      <c r="D405">
        <v>2023</v>
      </c>
      <c r="E405">
        <v>21.4</v>
      </c>
      <c r="F405">
        <v>0.5</v>
      </c>
      <c r="G405">
        <v>1.60400063639015</v>
      </c>
      <c r="H405" t="str">
        <f t="shared" si="12"/>
        <v>(20;25]</v>
      </c>
    </row>
    <row r="406" spans="1:8" x14ac:dyDescent="0.45">
      <c r="A406">
        <v>51</v>
      </c>
      <c r="B406">
        <v>2015</v>
      </c>
      <c r="C406" t="s">
        <v>32</v>
      </c>
      <c r="D406">
        <v>2015</v>
      </c>
      <c r="E406">
        <v>36.200000000000003</v>
      </c>
      <c r="F406">
        <v>0.5</v>
      </c>
      <c r="G406">
        <v>7.1571368072117103</v>
      </c>
      <c r="H406" t="str">
        <f t="shared" si="12"/>
        <v>(35;40]</v>
      </c>
    </row>
    <row r="407" spans="1:8" x14ac:dyDescent="0.45">
      <c r="A407">
        <v>51</v>
      </c>
      <c r="B407">
        <v>2016</v>
      </c>
      <c r="C407" t="s">
        <v>32</v>
      </c>
      <c r="D407">
        <v>2016</v>
      </c>
      <c r="E407">
        <v>33.299999999999997</v>
      </c>
      <c r="F407">
        <v>0.5</v>
      </c>
      <c r="G407">
        <v>7.27086698938861</v>
      </c>
      <c r="H407" t="str">
        <f t="shared" si="12"/>
        <v>(30;35]</v>
      </c>
    </row>
    <row r="408" spans="1:8" x14ac:dyDescent="0.45">
      <c r="A408">
        <v>51</v>
      </c>
      <c r="B408">
        <v>2017</v>
      </c>
      <c r="C408" t="s">
        <v>32</v>
      </c>
      <c r="D408">
        <v>2017</v>
      </c>
      <c r="E408">
        <v>26.7</v>
      </c>
      <c r="F408">
        <v>0.6</v>
      </c>
      <c r="G408">
        <v>7.2094333038899503</v>
      </c>
      <c r="H408" t="str">
        <f t="shared" si="12"/>
        <v>(25;30]</v>
      </c>
    </row>
    <row r="409" spans="1:8" x14ac:dyDescent="0.45">
      <c r="A409">
        <v>51</v>
      </c>
      <c r="B409">
        <v>2018</v>
      </c>
      <c r="C409" t="s">
        <v>32</v>
      </c>
      <c r="D409">
        <v>2018</v>
      </c>
      <c r="E409">
        <v>24</v>
      </c>
      <c r="F409">
        <v>0.6</v>
      </c>
      <c r="G409">
        <v>7.0878436679303798</v>
      </c>
      <c r="H409" t="str">
        <f t="shared" si="12"/>
        <v>(20;25]</v>
      </c>
    </row>
    <row r="410" spans="1:8" x14ac:dyDescent="0.45">
      <c r="A410">
        <v>51</v>
      </c>
      <c r="B410">
        <v>2019</v>
      </c>
      <c r="C410" t="s">
        <v>32</v>
      </c>
      <c r="D410">
        <v>2019</v>
      </c>
      <c r="E410">
        <v>28.5</v>
      </c>
      <c r="F410">
        <v>0.5</v>
      </c>
      <c r="G410">
        <v>7.2740541722047096</v>
      </c>
      <c r="H410" t="str">
        <f t="shared" si="12"/>
        <v>(25;30]</v>
      </c>
    </row>
    <row r="411" spans="1:8" x14ac:dyDescent="0.45">
      <c r="A411">
        <v>51</v>
      </c>
      <c r="B411">
        <v>2020</v>
      </c>
      <c r="C411" t="s">
        <v>32</v>
      </c>
      <c r="D411">
        <v>2020</v>
      </c>
      <c r="E411">
        <v>29</v>
      </c>
      <c r="F411">
        <v>0.4</v>
      </c>
      <c r="G411">
        <v>8.0126030923539702</v>
      </c>
      <c r="H411" t="str">
        <f t="shared" si="12"/>
        <v>(25;30]</v>
      </c>
    </row>
    <row r="412" spans="1:8" x14ac:dyDescent="0.45">
      <c r="A412">
        <v>51</v>
      </c>
      <c r="B412">
        <v>2021</v>
      </c>
      <c r="C412" t="s">
        <v>32</v>
      </c>
      <c r="D412">
        <v>2021</v>
      </c>
      <c r="E412">
        <v>30.5</v>
      </c>
      <c r="F412">
        <v>0.3</v>
      </c>
      <c r="G412">
        <v>8.2426739373878402</v>
      </c>
      <c r="H412" t="str">
        <f t="shared" si="12"/>
        <v>(30;35]</v>
      </c>
    </row>
    <row r="413" spans="1:8" x14ac:dyDescent="0.45">
      <c r="A413">
        <v>51</v>
      </c>
      <c r="B413">
        <v>2022</v>
      </c>
      <c r="C413" t="s">
        <v>32</v>
      </c>
      <c r="D413">
        <v>2022</v>
      </c>
      <c r="E413">
        <v>32.4</v>
      </c>
      <c r="F413">
        <v>0.3</v>
      </c>
      <c r="G413">
        <v>7.75680536343509</v>
      </c>
      <c r="H413" t="str">
        <f t="shared" si="12"/>
        <v>(30;35]</v>
      </c>
    </row>
    <row r="414" spans="1:8" x14ac:dyDescent="0.45">
      <c r="A414">
        <v>51</v>
      </c>
      <c r="B414">
        <v>2023</v>
      </c>
      <c r="C414" t="s">
        <v>32</v>
      </c>
      <c r="D414">
        <v>2023</v>
      </c>
      <c r="E414">
        <v>28.8</v>
      </c>
      <c r="F414">
        <v>0.3</v>
      </c>
      <c r="G414">
        <v>7.5456139252043002</v>
      </c>
      <c r="H414" t="str">
        <f t="shared" si="12"/>
        <v>(25;30]</v>
      </c>
    </row>
    <row r="415" spans="1:8" x14ac:dyDescent="0.45">
      <c r="A415">
        <v>52</v>
      </c>
      <c r="B415">
        <v>2015</v>
      </c>
      <c r="C415" t="s">
        <v>75</v>
      </c>
      <c r="D415">
        <v>2015</v>
      </c>
      <c r="E415">
        <v>22.2</v>
      </c>
      <c r="F415">
        <v>1.3</v>
      </c>
      <c r="G415">
        <v>30.658161468146101</v>
      </c>
      <c r="H415" t="str">
        <f t="shared" si="12"/>
        <v>(20;25]</v>
      </c>
    </row>
    <row r="416" spans="1:8" x14ac:dyDescent="0.45">
      <c r="A416">
        <v>52</v>
      </c>
      <c r="B416">
        <v>2016</v>
      </c>
      <c r="C416" t="s">
        <v>75</v>
      </c>
      <c r="D416">
        <v>2016</v>
      </c>
      <c r="E416">
        <v>22.6</v>
      </c>
      <c r="F416">
        <v>1.2</v>
      </c>
      <c r="G416">
        <v>30.959179462364101</v>
      </c>
      <c r="H416" t="str">
        <f t="shared" si="12"/>
        <v>(20;25]</v>
      </c>
    </row>
    <row r="417" spans="1:8" x14ac:dyDescent="0.45">
      <c r="A417">
        <v>52</v>
      </c>
      <c r="B417">
        <v>2017</v>
      </c>
      <c r="C417" t="s">
        <v>75</v>
      </c>
      <c r="D417">
        <v>2017</v>
      </c>
      <c r="E417">
        <v>21.4</v>
      </c>
      <c r="F417">
        <v>1.4</v>
      </c>
      <c r="G417">
        <v>29.404826192272498</v>
      </c>
      <c r="H417" t="str">
        <f t="shared" si="12"/>
        <v>(20;25]</v>
      </c>
    </row>
    <row r="418" spans="1:8" x14ac:dyDescent="0.45">
      <c r="A418">
        <v>52</v>
      </c>
      <c r="B418">
        <v>2018</v>
      </c>
      <c r="C418" t="s">
        <v>75</v>
      </c>
      <c r="D418">
        <v>2018</v>
      </c>
      <c r="E418">
        <v>20.399999999999999</v>
      </c>
      <c r="F418">
        <v>1.4</v>
      </c>
      <c r="G418">
        <v>27.079038002415601</v>
      </c>
      <c r="H418" t="str">
        <f t="shared" si="12"/>
        <v>(20;25]</v>
      </c>
    </row>
    <row r="419" spans="1:8" x14ac:dyDescent="0.45">
      <c r="A419">
        <v>52</v>
      </c>
      <c r="B419">
        <v>2019</v>
      </c>
      <c r="C419" t="s">
        <v>75</v>
      </c>
      <c r="D419">
        <v>2019</v>
      </c>
      <c r="E419">
        <v>20.6</v>
      </c>
      <c r="F419">
        <v>1.4</v>
      </c>
      <c r="G419">
        <v>27.3234859840978</v>
      </c>
      <c r="H419" t="str">
        <f t="shared" si="12"/>
        <v>(20;25]</v>
      </c>
    </row>
    <row r="420" spans="1:8" x14ac:dyDescent="0.45">
      <c r="A420">
        <v>52</v>
      </c>
      <c r="B420">
        <v>2020</v>
      </c>
      <c r="C420" t="s">
        <v>75</v>
      </c>
      <c r="D420">
        <v>2020</v>
      </c>
      <c r="E420">
        <v>22.4</v>
      </c>
      <c r="F420">
        <v>1.2</v>
      </c>
      <c r="G420">
        <v>28.941944238556001</v>
      </c>
      <c r="H420" t="str">
        <f t="shared" si="12"/>
        <v>(20;25]</v>
      </c>
    </row>
    <row r="421" spans="1:8" x14ac:dyDescent="0.45">
      <c r="A421">
        <v>52</v>
      </c>
      <c r="B421">
        <v>2021</v>
      </c>
      <c r="C421" t="s">
        <v>75</v>
      </c>
      <c r="D421">
        <v>2021</v>
      </c>
      <c r="E421">
        <v>23.9</v>
      </c>
      <c r="F421">
        <v>0.9</v>
      </c>
      <c r="G421">
        <v>26.941800945469002</v>
      </c>
      <c r="H421" t="str">
        <f t="shared" si="12"/>
        <v>(20;25]</v>
      </c>
    </row>
    <row r="422" spans="1:8" x14ac:dyDescent="0.45">
      <c r="A422">
        <v>52</v>
      </c>
      <c r="B422">
        <v>2022</v>
      </c>
      <c r="C422" t="s">
        <v>75</v>
      </c>
      <c r="D422">
        <v>2022</v>
      </c>
      <c r="E422">
        <v>25.5</v>
      </c>
      <c r="F422">
        <v>1.2</v>
      </c>
      <c r="G422">
        <v>24.7118380827004</v>
      </c>
      <c r="H422" t="str">
        <f t="shared" si="12"/>
        <v>(25;30]</v>
      </c>
    </row>
    <row r="423" spans="1:8" x14ac:dyDescent="0.45">
      <c r="A423">
        <v>52</v>
      </c>
      <c r="B423">
        <v>2023</v>
      </c>
      <c r="C423" t="s">
        <v>75</v>
      </c>
      <c r="D423">
        <v>2023</v>
      </c>
      <c r="E423">
        <v>27.2</v>
      </c>
      <c r="F423">
        <v>0.8</v>
      </c>
      <c r="G423">
        <v>22.732501128429099</v>
      </c>
      <c r="H423" t="str">
        <f t="shared" si="12"/>
        <v>(25;30]</v>
      </c>
    </row>
    <row r="424" spans="1:8" x14ac:dyDescent="0.45">
      <c r="A424">
        <v>53</v>
      </c>
      <c r="B424">
        <v>2015</v>
      </c>
      <c r="C424" t="s">
        <v>99</v>
      </c>
      <c r="D424">
        <v>2015</v>
      </c>
      <c r="E424">
        <v>17.8</v>
      </c>
      <c r="F424">
        <v>1.7</v>
      </c>
      <c r="G424">
        <v>39.335183399751301</v>
      </c>
      <c r="H424" t="str">
        <f t="shared" si="12"/>
        <v>(15;20]</v>
      </c>
    </row>
    <row r="425" spans="1:8" x14ac:dyDescent="0.45">
      <c r="A425">
        <v>53</v>
      </c>
      <c r="B425">
        <v>2016</v>
      </c>
      <c r="C425" t="s">
        <v>99</v>
      </c>
      <c r="D425">
        <v>2016</v>
      </c>
      <c r="E425">
        <v>17.600000000000001</v>
      </c>
      <c r="F425">
        <v>1.6</v>
      </c>
      <c r="G425">
        <v>41.490888037498202</v>
      </c>
      <c r="H425" t="str">
        <f t="shared" si="12"/>
        <v>(15;20]</v>
      </c>
    </row>
    <row r="426" spans="1:8" x14ac:dyDescent="0.45">
      <c r="A426">
        <v>53</v>
      </c>
      <c r="B426">
        <v>2017</v>
      </c>
      <c r="C426" t="s">
        <v>99</v>
      </c>
      <c r="D426">
        <v>2017</v>
      </c>
      <c r="E426">
        <v>16.8</v>
      </c>
      <c r="F426">
        <v>1.6</v>
      </c>
      <c r="G426">
        <v>41.681202795399898</v>
      </c>
      <c r="H426" t="str">
        <f t="shared" si="12"/>
        <v>(15;20]</v>
      </c>
    </row>
    <row r="427" spans="1:8" x14ac:dyDescent="0.45">
      <c r="A427">
        <v>53</v>
      </c>
      <c r="B427">
        <v>2018</v>
      </c>
      <c r="C427" t="s">
        <v>99</v>
      </c>
      <c r="D427">
        <v>2018</v>
      </c>
      <c r="E427">
        <v>18.100000000000001</v>
      </c>
      <c r="F427">
        <v>1.5</v>
      </c>
      <c r="G427">
        <v>42.216652447158403</v>
      </c>
      <c r="H427" t="str">
        <f t="shared" si="12"/>
        <v>(15;20]</v>
      </c>
    </row>
    <row r="428" spans="1:8" x14ac:dyDescent="0.45">
      <c r="A428">
        <v>53</v>
      </c>
      <c r="B428">
        <v>2019</v>
      </c>
      <c r="C428" t="s">
        <v>99</v>
      </c>
      <c r="D428">
        <v>2019</v>
      </c>
      <c r="E428">
        <v>20.2</v>
      </c>
      <c r="F428">
        <v>1.2</v>
      </c>
      <c r="G428">
        <v>42.787284116719199</v>
      </c>
      <c r="H428" t="str">
        <f t="shared" si="12"/>
        <v>(20;25]</v>
      </c>
    </row>
    <row r="429" spans="1:8" x14ac:dyDescent="0.45">
      <c r="A429">
        <v>53</v>
      </c>
      <c r="B429">
        <v>2020</v>
      </c>
      <c r="C429" t="s">
        <v>99</v>
      </c>
      <c r="D429">
        <v>2020</v>
      </c>
      <c r="E429">
        <v>19.8</v>
      </c>
      <c r="F429">
        <v>1.3</v>
      </c>
      <c r="G429">
        <v>42.546579616683601</v>
      </c>
      <c r="H429" t="str">
        <f t="shared" si="12"/>
        <v>(15;20]</v>
      </c>
    </row>
    <row r="430" spans="1:8" x14ac:dyDescent="0.45">
      <c r="A430">
        <v>53</v>
      </c>
      <c r="B430">
        <v>2021</v>
      </c>
      <c r="C430" t="s">
        <v>99</v>
      </c>
      <c r="D430">
        <v>2021</v>
      </c>
      <c r="E430">
        <v>20.9</v>
      </c>
      <c r="F430">
        <v>1.3</v>
      </c>
      <c r="G430">
        <v>43.329054495108998</v>
      </c>
      <c r="H430" t="str">
        <f t="shared" si="12"/>
        <v>(20;25]</v>
      </c>
    </row>
    <row r="431" spans="1:8" x14ac:dyDescent="0.45">
      <c r="A431">
        <v>53</v>
      </c>
      <c r="B431">
        <v>2022</v>
      </c>
      <c r="C431" t="s">
        <v>99</v>
      </c>
      <c r="D431">
        <v>2022</v>
      </c>
      <c r="E431">
        <v>20.5</v>
      </c>
      <c r="F431">
        <v>1.3</v>
      </c>
      <c r="G431">
        <v>43.579274374317201</v>
      </c>
      <c r="H431" t="str">
        <f t="shared" si="12"/>
        <v>(20;25]</v>
      </c>
    </row>
    <row r="432" spans="1:8" x14ac:dyDescent="0.45">
      <c r="A432">
        <v>53</v>
      </c>
      <c r="B432">
        <v>2023</v>
      </c>
      <c r="C432" t="s">
        <v>99</v>
      </c>
      <c r="D432">
        <v>2023</v>
      </c>
      <c r="E432">
        <v>18.399999999999999</v>
      </c>
      <c r="F432">
        <v>1.3</v>
      </c>
      <c r="G432">
        <v>44.3687085952511</v>
      </c>
      <c r="H432" t="str">
        <f t="shared" si="12"/>
        <v>(15;20]</v>
      </c>
    </row>
    <row r="433" spans="1:8" x14ac:dyDescent="0.45">
      <c r="A433">
        <v>54</v>
      </c>
      <c r="B433">
        <v>2015</v>
      </c>
      <c r="C433" t="s">
        <v>71</v>
      </c>
      <c r="D433">
        <v>2015</v>
      </c>
      <c r="E433">
        <v>20.2</v>
      </c>
      <c r="F433">
        <v>1.1000000000000001</v>
      </c>
      <c r="G433">
        <v>24.643411929662399</v>
      </c>
      <c r="H433" t="str">
        <f t="shared" si="12"/>
        <v>(20;25]</v>
      </c>
    </row>
    <row r="434" spans="1:8" x14ac:dyDescent="0.45">
      <c r="A434">
        <v>54</v>
      </c>
      <c r="B434">
        <v>2016</v>
      </c>
      <c r="C434" t="s">
        <v>71</v>
      </c>
      <c r="D434">
        <v>2016</v>
      </c>
      <c r="E434">
        <v>20.399999999999999</v>
      </c>
      <c r="F434">
        <v>1.1000000000000001</v>
      </c>
      <c r="G434">
        <v>25.4484321972487</v>
      </c>
      <c r="H434" t="str">
        <f t="shared" si="12"/>
        <v>(20;25]</v>
      </c>
    </row>
    <row r="435" spans="1:8" x14ac:dyDescent="0.45">
      <c r="A435">
        <v>54</v>
      </c>
      <c r="B435">
        <v>2017</v>
      </c>
      <c r="C435" t="s">
        <v>71</v>
      </c>
      <c r="D435">
        <v>2017</v>
      </c>
      <c r="E435">
        <v>20.399999999999999</v>
      </c>
      <c r="F435">
        <v>1.2</v>
      </c>
      <c r="G435">
        <v>25.6576631617563</v>
      </c>
      <c r="H435" t="str">
        <f t="shared" si="12"/>
        <v>(20;25]</v>
      </c>
    </row>
    <row r="436" spans="1:8" x14ac:dyDescent="0.45">
      <c r="A436">
        <v>54</v>
      </c>
      <c r="B436">
        <v>2018</v>
      </c>
      <c r="C436" t="s">
        <v>71</v>
      </c>
      <c r="D436">
        <v>2018</v>
      </c>
      <c r="E436">
        <v>20.8</v>
      </c>
      <c r="F436">
        <v>1.6</v>
      </c>
      <c r="G436">
        <v>26.234624890796798</v>
      </c>
      <c r="H436" t="str">
        <f t="shared" si="12"/>
        <v>(20;25]</v>
      </c>
    </row>
    <row r="437" spans="1:8" x14ac:dyDescent="0.45">
      <c r="A437">
        <v>54</v>
      </c>
      <c r="B437">
        <v>2019</v>
      </c>
      <c r="C437" t="s">
        <v>71</v>
      </c>
      <c r="D437">
        <v>2019</v>
      </c>
      <c r="E437">
        <v>22.7</v>
      </c>
      <c r="F437">
        <v>1.4</v>
      </c>
      <c r="G437">
        <v>26.041142309624099</v>
      </c>
      <c r="H437" t="str">
        <f t="shared" si="12"/>
        <v>(20;25]</v>
      </c>
    </row>
    <row r="438" spans="1:8" x14ac:dyDescent="0.45">
      <c r="A438">
        <v>54</v>
      </c>
      <c r="B438">
        <v>2020</v>
      </c>
      <c r="C438" t="s">
        <v>71</v>
      </c>
      <c r="D438">
        <v>2020</v>
      </c>
      <c r="E438">
        <v>22.7</v>
      </c>
      <c r="F438">
        <v>1.1000000000000001</v>
      </c>
      <c r="G438">
        <v>24.9712111129984</v>
      </c>
      <c r="H438" t="str">
        <f t="shared" si="12"/>
        <v>(20;25]</v>
      </c>
    </row>
    <row r="439" spans="1:8" x14ac:dyDescent="0.45">
      <c r="A439">
        <v>54</v>
      </c>
      <c r="B439">
        <v>2021</v>
      </c>
      <c r="C439" t="s">
        <v>71</v>
      </c>
      <c r="D439">
        <v>2021</v>
      </c>
      <c r="E439">
        <v>22.6</v>
      </c>
      <c r="F439">
        <v>1.1000000000000001</v>
      </c>
      <c r="G439">
        <v>24.046793104098999</v>
      </c>
      <c r="H439" t="str">
        <f t="shared" si="12"/>
        <v>(20;25]</v>
      </c>
    </row>
    <row r="440" spans="1:8" x14ac:dyDescent="0.45">
      <c r="A440">
        <v>54</v>
      </c>
      <c r="B440">
        <v>2022</v>
      </c>
      <c r="C440" t="s">
        <v>71</v>
      </c>
      <c r="D440">
        <v>2022</v>
      </c>
      <c r="E440">
        <v>22.9</v>
      </c>
      <c r="F440">
        <v>1.1000000000000001</v>
      </c>
      <c r="G440">
        <v>22.223872228158001</v>
      </c>
      <c r="H440" t="str">
        <f t="shared" si="12"/>
        <v>(20;25]</v>
      </c>
    </row>
    <row r="441" spans="1:8" x14ac:dyDescent="0.45">
      <c r="A441">
        <v>54</v>
      </c>
      <c r="B441">
        <v>2023</v>
      </c>
      <c r="C441" t="s">
        <v>71</v>
      </c>
      <c r="D441">
        <v>2023</v>
      </c>
      <c r="E441">
        <v>24.9</v>
      </c>
      <c r="F441">
        <v>1</v>
      </c>
      <c r="G441">
        <v>22.223872228158001</v>
      </c>
      <c r="H441" t="str">
        <f t="shared" si="12"/>
        <v>(20;25]</v>
      </c>
    </row>
    <row r="442" spans="1:8" x14ac:dyDescent="0.45">
      <c r="A442">
        <v>55</v>
      </c>
      <c r="B442">
        <v>2015</v>
      </c>
      <c r="C442" t="s">
        <v>48</v>
      </c>
      <c r="D442">
        <v>2015</v>
      </c>
      <c r="E442">
        <v>17</v>
      </c>
      <c r="F442">
        <v>0.5</v>
      </c>
      <c r="G442">
        <v>6.8763900437112797</v>
      </c>
      <c r="H442" t="str">
        <f t="shared" si="12"/>
        <v>(15;20]</v>
      </c>
    </row>
    <row r="443" spans="1:8" x14ac:dyDescent="0.45">
      <c r="A443">
        <v>55</v>
      </c>
      <c r="B443">
        <v>2016</v>
      </c>
      <c r="C443" t="s">
        <v>48</v>
      </c>
      <c r="D443">
        <v>2016</v>
      </c>
      <c r="E443">
        <v>15</v>
      </c>
      <c r="F443">
        <v>0.5</v>
      </c>
      <c r="G443">
        <v>8.0472041906390501</v>
      </c>
      <c r="H443" t="str">
        <f t="shared" si="12"/>
        <v>(15;20]</v>
      </c>
    </row>
    <row r="444" spans="1:8" x14ac:dyDescent="0.45">
      <c r="A444">
        <v>55</v>
      </c>
      <c r="B444">
        <v>2017</v>
      </c>
      <c r="C444" t="s">
        <v>48</v>
      </c>
      <c r="D444">
        <v>2017</v>
      </c>
      <c r="E444">
        <v>17.399999999999999</v>
      </c>
      <c r="F444">
        <v>0.5</v>
      </c>
      <c r="G444">
        <v>8.8907103958839198</v>
      </c>
      <c r="H444" t="str">
        <f t="shared" si="12"/>
        <v>(15;20]</v>
      </c>
    </row>
    <row r="445" spans="1:8" x14ac:dyDescent="0.45">
      <c r="A445">
        <v>55</v>
      </c>
      <c r="B445">
        <v>2018</v>
      </c>
      <c r="C445" t="s">
        <v>48</v>
      </c>
      <c r="D445">
        <v>2018</v>
      </c>
      <c r="E445">
        <v>15.9</v>
      </c>
      <c r="F445">
        <v>0.6</v>
      </c>
      <c r="G445">
        <v>9.8092976087212893</v>
      </c>
      <c r="H445" t="str">
        <f t="shared" si="12"/>
        <v>(15;20]</v>
      </c>
    </row>
    <row r="446" spans="1:8" x14ac:dyDescent="0.45">
      <c r="A446">
        <v>55</v>
      </c>
      <c r="B446">
        <v>2019</v>
      </c>
      <c r="C446" t="s">
        <v>48</v>
      </c>
      <c r="D446">
        <v>2019</v>
      </c>
      <c r="E446">
        <v>17.100000000000001</v>
      </c>
      <c r="F446">
        <v>0.7</v>
      </c>
      <c r="G446">
        <v>11.0993337236429</v>
      </c>
      <c r="H446" t="str">
        <f t="shared" si="12"/>
        <v>(15;20]</v>
      </c>
    </row>
    <row r="447" spans="1:8" x14ac:dyDescent="0.45">
      <c r="A447">
        <v>55</v>
      </c>
      <c r="B447">
        <v>2020</v>
      </c>
      <c r="C447" t="s">
        <v>48</v>
      </c>
      <c r="D447">
        <v>2020</v>
      </c>
      <c r="E447">
        <v>17</v>
      </c>
      <c r="F447">
        <v>0.8</v>
      </c>
      <c r="G447">
        <v>11.690530124511699</v>
      </c>
      <c r="H447" t="str">
        <f t="shared" si="12"/>
        <v>(15;20]</v>
      </c>
    </row>
    <row r="448" spans="1:8" x14ac:dyDescent="0.45">
      <c r="A448">
        <v>55</v>
      </c>
      <c r="B448">
        <v>2021</v>
      </c>
      <c r="C448" t="s">
        <v>48</v>
      </c>
      <c r="D448">
        <v>2021</v>
      </c>
      <c r="E448">
        <v>17.3</v>
      </c>
      <c r="F448">
        <v>0.8</v>
      </c>
      <c r="G448">
        <v>14.7416877693895</v>
      </c>
      <c r="H448" t="str">
        <f t="shared" si="12"/>
        <v>(15;20]</v>
      </c>
    </row>
    <row r="449" spans="1:8" x14ac:dyDescent="0.45">
      <c r="A449">
        <v>55</v>
      </c>
      <c r="B449">
        <v>2022</v>
      </c>
      <c r="C449" t="s">
        <v>48</v>
      </c>
      <c r="D449">
        <v>2022</v>
      </c>
      <c r="E449">
        <v>20.3</v>
      </c>
      <c r="F449">
        <v>0.6</v>
      </c>
      <c r="G449">
        <v>14.7416877693895</v>
      </c>
      <c r="H449" t="str">
        <f t="shared" si="12"/>
        <v>(20;25]</v>
      </c>
    </row>
    <row r="450" spans="1:8" x14ac:dyDescent="0.45">
      <c r="A450">
        <v>55</v>
      </c>
      <c r="B450">
        <v>2023</v>
      </c>
      <c r="C450" t="s">
        <v>48</v>
      </c>
      <c r="D450">
        <v>2023</v>
      </c>
      <c r="E450">
        <v>25.3</v>
      </c>
      <c r="F450">
        <v>0.5</v>
      </c>
      <c r="G450">
        <v>11.8734608615416</v>
      </c>
      <c r="H450" t="str">
        <f t="shared" si="12"/>
        <v>(25;30]</v>
      </c>
    </row>
    <row r="451" spans="1:8" x14ac:dyDescent="0.45">
      <c r="A451">
        <v>56</v>
      </c>
      <c r="B451">
        <v>2015</v>
      </c>
      <c r="C451" t="s">
        <v>133</v>
      </c>
      <c r="D451">
        <v>2015</v>
      </c>
      <c r="E451">
        <v>15.1</v>
      </c>
      <c r="F451">
        <v>4.5999999999999996</v>
      </c>
      <c r="G451">
        <v>7.1032371928523599</v>
      </c>
      <c r="H451" t="str">
        <f t="shared" ref="H451:H514" si="13">LOOKUP(E451,$K$3:$K$23,$P$3:$P$23)</f>
        <v>(15;20]</v>
      </c>
    </row>
    <row r="452" spans="1:8" x14ac:dyDescent="0.45">
      <c r="A452">
        <v>56</v>
      </c>
      <c r="B452">
        <v>2016</v>
      </c>
      <c r="C452" t="s">
        <v>133</v>
      </c>
      <c r="D452">
        <v>2016</v>
      </c>
      <c r="E452">
        <v>14.3</v>
      </c>
      <c r="F452">
        <v>4.9000000000000004</v>
      </c>
      <c r="G452">
        <v>7.46606762725325</v>
      </c>
      <c r="H452" t="str">
        <f t="shared" si="13"/>
        <v>(10;15]</v>
      </c>
    </row>
    <row r="453" spans="1:8" x14ac:dyDescent="0.45">
      <c r="A453">
        <v>56</v>
      </c>
      <c r="B453">
        <v>2017</v>
      </c>
      <c r="C453" t="s">
        <v>133</v>
      </c>
      <c r="D453">
        <v>2017</v>
      </c>
      <c r="E453">
        <v>13.7</v>
      </c>
      <c r="F453">
        <v>4.7</v>
      </c>
      <c r="G453">
        <v>8.3336404892918896</v>
      </c>
      <c r="H453" t="str">
        <f t="shared" si="13"/>
        <v>(10;15]</v>
      </c>
    </row>
    <row r="454" spans="1:8" x14ac:dyDescent="0.45">
      <c r="A454">
        <v>56</v>
      </c>
      <c r="B454">
        <v>2018</v>
      </c>
      <c r="C454" t="s">
        <v>133</v>
      </c>
      <c r="D454">
        <v>2018</v>
      </c>
      <c r="E454">
        <v>12.8</v>
      </c>
      <c r="F454">
        <v>5</v>
      </c>
      <c r="G454">
        <v>9.1928048555819295</v>
      </c>
      <c r="H454" t="str">
        <f t="shared" si="13"/>
        <v>(10;15]</v>
      </c>
    </row>
    <row r="455" spans="1:8" x14ac:dyDescent="0.45">
      <c r="A455">
        <v>56</v>
      </c>
      <c r="B455">
        <v>2019</v>
      </c>
      <c r="C455" t="s">
        <v>133</v>
      </c>
      <c r="D455">
        <v>2019</v>
      </c>
      <c r="E455">
        <v>14.7</v>
      </c>
      <c r="F455">
        <v>4.8</v>
      </c>
      <c r="G455">
        <v>12.1529156475088</v>
      </c>
      <c r="H455" t="str">
        <f t="shared" si="13"/>
        <v>(10;15]</v>
      </c>
    </row>
    <row r="456" spans="1:8" x14ac:dyDescent="0.45">
      <c r="A456">
        <v>56</v>
      </c>
      <c r="B456">
        <v>2020</v>
      </c>
      <c r="C456" t="s">
        <v>133</v>
      </c>
      <c r="D456">
        <v>2020</v>
      </c>
      <c r="E456">
        <v>13.8</v>
      </c>
      <c r="F456">
        <v>4.8</v>
      </c>
      <c r="G456">
        <v>17.1686544804977</v>
      </c>
      <c r="H456" t="str">
        <f t="shared" si="13"/>
        <v>(10;15]</v>
      </c>
    </row>
    <row r="457" spans="1:8" x14ac:dyDescent="0.45">
      <c r="A457">
        <v>56</v>
      </c>
      <c r="B457">
        <v>2021</v>
      </c>
      <c r="C457" t="s">
        <v>133</v>
      </c>
      <c r="D457">
        <v>2021</v>
      </c>
      <c r="E457">
        <v>12.4</v>
      </c>
      <c r="F457">
        <v>5.3</v>
      </c>
      <c r="G457">
        <v>20.984163317653401</v>
      </c>
      <c r="H457" t="str">
        <f t="shared" si="13"/>
        <v>(10;15]</v>
      </c>
    </row>
    <row r="458" spans="1:8" x14ac:dyDescent="0.45">
      <c r="A458">
        <v>56</v>
      </c>
      <c r="B458">
        <v>2022</v>
      </c>
      <c r="C458" t="s">
        <v>133</v>
      </c>
      <c r="D458">
        <v>2022</v>
      </c>
      <c r="E458">
        <v>13.8</v>
      </c>
      <c r="F458">
        <v>4.9000000000000004</v>
      </c>
      <c r="G458">
        <v>22.9186734355056</v>
      </c>
      <c r="H458" t="str">
        <f t="shared" si="13"/>
        <v>(10;15]</v>
      </c>
    </row>
    <row r="459" spans="1:8" x14ac:dyDescent="0.45">
      <c r="A459">
        <v>56</v>
      </c>
      <c r="B459">
        <v>2023</v>
      </c>
      <c r="C459" t="s">
        <v>133</v>
      </c>
      <c r="D459">
        <v>2023</v>
      </c>
      <c r="E459">
        <v>14.5</v>
      </c>
      <c r="F459">
        <v>4.5</v>
      </c>
      <c r="G459">
        <v>23.0213575926321</v>
      </c>
      <c r="H459" t="str">
        <f t="shared" si="13"/>
        <v>(10;15]</v>
      </c>
    </row>
    <row r="460" spans="1:8" x14ac:dyDescent="0.45">
      <c r="A460">
        <v>57</v>
      </c>
      <c r="B460">
        <v>2015</v>
      </c>
      <c r="C460" t="s">
        <v>85</v>
      </c>
      <c r="D460">
        <v>2015</v>
      </c>
      <c r="E460">
        <v>16.600000000000001</v>
      </c>
      <c r="F460">
        <v>1.7</v>
      </c>
      <c r="G460">
        <v>39.464335576850502</v>
      </c>
      <c r="H460" t="str">
        <f t="shared" si="13"/>
        <v>(15;20]</v>
      </c>
    </row>
    <row r="461" spans="1:8" x14ac:dyDescent="0.45">
      <c r="A461">
        <v>57</v>
      </c>
      <c r="B461">
        <v>2016</v>
      </c>
      <c r="C461" t="s">
        <v>85</v>
      </c>
      <c r="D461">
        <v>2016</v>
      </c>
      <c r="E461">
        <v>15.8</v>
      </c>
      <c r="F461">
        <v>1.7</v>
      </c>
      <c r="G461">
        <v>41.391941560419198</v>
      </c>
      <c r="H461" t="str">
        <f t="shared" si="13"/>
        <v>(15;20]</v>
      </c>
    </row>
    <row r="462" spans="1:8" x14ac:dyDescent="0.45">
      <c r="A462">
        <v>57</v>
      </c>
      <c r="B462">
        <v>2017</v>
      </c>
      <c r="C462" t="s">
        <v>85</v>
      </c>
      <c r="D462">
        <v>2017</v>
      </c>
      <c r="E462">
        <v>17.8</v>
      </c>
      <c r="F462">
        <v>1.6</v>
      </c>
      <c r="G462">
        <v>41.973911844333102</v>
      </c>
      <c r="H462" t="str">
        <f t="shared" si="13"/>
        <v>(15;20]</v>
      </c>
    </row>
    <row r="463" spans="1:8" x14ac:dyDescent="0.45">
      <c r="A463">
        <v>57</v>
      </c>
      <c r="B463">
        <v>2018</v>
      </c>
      <c r="C463" t="s">
        <v>85</v>
      </c>
      <c r="D463">
        <v>2018</v>
      </c>
      <c r="E463">
        <v>18.100000000000001</v>
      </c>
      <c r="F463">
        <v>1.7</v>
      </c>
      <c r="G463">
        <v>43.916223195497999</v>
      </c>
      <c r="H463" t="str">
        <f t="shared" si="13"/>
        <v>(15;20]</v>
      </c>
    </row>
    <row r="464" spans="1:8" x14ac:dyDescent="0.45">
      <c r="A464">
        <v>57</v>
      </c>
      <c r="B464">
        <v>2019</v>
      </c>
      <c r="C464" t="s">
        <v>85</v>
      </c>
      <c r="D464">
        <v>2019</v>
      </c>
      <c r="E464">
        <v>18.5</v>
      </c>
      <c r="F464">
        <v>1.6</v>
      </c>
      <c r="G464">
        <v>46.455501995299898</v>
      </c>
      <c r="H464" t="str">
        <f t="shared" si="13"/>
        <v>(15;20]</v>
      </c>
    </row>
    <row r="465" spans="1:8" x14ac:dyDescent="0.45">
      <c r="A465">
        <v>57</v>
      </c>
      <c r="B465">
        <v>2020</v>
      </c>
      <c r="C465" t="s">
        <v>85</v>
      </c>
      <c r="D465">
        <v>2020</v>
      </c>
      <c r="E465">
        <v>19.600000000000001</v>
      </c>
      <c r="F465">
        <v>1.7</v>
      </c>
      <c r="G465">
        <v>47.453681207137599</v>
      </c>
      <c r="H465" t="str">
        <f t="shared" si="13"/>
        <v>(15;20]</v>
      </c>
    </row>
    <row r="466" spans="1:8" x14ac:dyDescent="0.45">
      <c r="A466">
        <v>57</v>
      </c>
      <c r="B466">
        <v>2021</v>
      </c>
      <c r="C466" t="s">
        <v>85</v>
      </c>
      <c r="D466">
        <v>2021</v>
      </c>
      <c r="E466">
        <v>22</v>
      </c>
      <c r="F466">
        <v>1.5</v>
      </c>
      <c r="G466">
        <v>48.572482653126102</v>
      </c>
      <c r="H466" t="str">
        <f t="shared" si="13"/>
        <v>(20;25]</v>
      </c>
    </row>
    <row r="467" spans="1:8" x14ac:dyDescent="0.45">
      <c r="A467">
        <v>57</v>
      </c>
      <c r="B467">
        <v>2022</v>
      </c>
      <c r="C467" t="s">
        <v>85</v>
      </c>
      <c r="D467">
        <v>2022</v>
      </c>
      <c r="E467">
        <v>23.4</v>
      </c>
      <c r="F467">
        <v>1.6</v>
      </c>
      <c r="G467">
        <v>49.919937839596003</v>
      </c>
      <c r="H467" t="str">
        <f t="shared" si="13"/>
        <v>(20;25]</v>
      </c>
    </row>
    <row r="468" spans="1:8" x14ac:dyDescent="0.45">
      <c r="A468">
        <v>57</v>
      </c>
      <c r="B468">
        <v>2023</v>
      </c>
      <c r="C468" t="s">
        <v>85</v>
      </c>
      <c r="D468">
        <v>2023</v>
      </c>
      <c r="E468">
        <v>26</v>
      </c>
      <c r="F468">
        <v>1.3</v>
      </c>
      <c r="G468">
        <v>50.852541104275197</v>
      </c>
      <c r="H468" t="str">
        <f t="shared" si="13"/>
        <v>(25;30]</v>
      </c>
    </row>
    <row r="469" spans="1:8" x14ac:dyDescent="0.45">
      <c r="A469">
        <v>58</v>
      </c>
      <c r="B469">
        <v>2018</v>
      </c>
      <c r="C469" t="s">
        <v>73</v>
      </c>
      <c r="D469">
        <v>2018</v>
      </c>
      <c r="E469">
        <v>24.1</v>
      </c>
      <c r="F469">
        <v>1.7</v>
      </c>
      <c r="G469">
        <v>16.897643566906002</v>
      </c>
      <c r="H469" t="str">
        <f t="shared" si="13"/>
        <v>(20;25]</v>
      </c>
    </row>
    <row r="470" spans="1:8" x14ac:dyDescent="0.45">
      <c r="A470">
        <v>58</v>
      </c>
      <c r="B470">
        <v>2019</v>
      </c>
      <c r="C470" t="s">
        <v>73</v>
      </c>
      <c r="D470">
        <v>2019</v>
      </c>
      <c r="E470">
        <v>26.6</v>
      </c>
      <c r="F470">
        <v>1.4</v>
      </c>
      <c r="G470">
        <v>16.991968370172501</v>
      </c>
      <c r="H470" t="str">
        <f t="shared" si="13"/>
        <v>(25;30]</v>
      </c>
    </row>
    <row r="471" spans="1:8" x14ac:dyDescent="0.45">
      <c r="A471">
        <v>58</v>
      </c>
      <c r="B471">
        <v>2020</v>
      </c>
      <c r="C471" t="s">
        <v>73</v>
      </c>
      <c r="D471">
        <v>2020</v>
      </c>
      <c r="E471">
        <v>26.1</v>
      </c>
      <c r="F471">
        <v>1.4</v>
      </c>
      <c r="G471">
        <v>16.55428053576</v>
      </c>
      <c r="H471" t="str">
        <f t="shared" si="13"/>
        <v>(25;30]</v>
      </c>
    </row>
    <row r="472" spans="1:8" x14ac:dyDescent="0.45">
      <c r="A472">
        <v>58</v>
      </c>
      <c r="B472">
        <v>2021</v>
      </c>
      <c r="C472" t="s">
        <v>73</v>
      </c>
      <c r="D472">
        <v>2021</v>
      </c>
      <c r="E472">
        <v>26.3</v>
      </c>
      <c r="F472">
        <v>1.4</v>
      </c>
      <c r="G472">
        <v>16.307290065844501</v>
      </c>
      <c r="H472" t="str">
        <f t="shared" si="13"/>
        <v>(25;30]</v>
      </c>
    </row>
    <row r="473" spans="1:8" x14ac:dyDescent="0.45">
      <c r="A473">
        <v>58</v>
      </c>
      <c r="B473">
        <v>2022</v>
      </c>
      <c r="C473" t="s">
        <v>73</v>
      </c>
      <c r="D473">
        <v>2022</v>
      </c>
      <c r="E473">
        <v>28.5</v>
      </c>
      <c r="F473">
        <v>1.4</v>
      </c>
      <c r="G473">
        <v>16.8858314070538</v>
      </c>
      <c r="H473" t="str">
        <f t="shared" si="13"/>
        <v>(25;30]</v>
      </c>
    </row>
    <row r="474" spans="1:8" x14ac:dyDescent="0.45">
      <c r="A474">
        <v>58</v>
      </c>
      <c r="B474">
        <v>2023</v>
      </c>
      <c r="C474" t="s">
        <v>73</v>
      </c>
      <c r="D474">
        <v>2023</v>
      </c>
      <c r="E474">
        <v>28.1</v>
      </c>
      <c r="F474">
        <v>1.3</v>
      </c>
      <c r="G474">
        <v>16.338803404007301</v>
      </c>
      <c r="H474" t="str">
        <f t="shared" si="13"/>
        <v>(25;30]</v>
      </c>
    </row>
    <row r="475" spans="1:8" x14ac:dyDescent="0.45">
      <c r="A475">
        <v>59</v>
      </c>
      <c r="B475">
        <v>2015</v>
      </c>
      <c r="C475" t="s">
        <v>132</v>
      </c>
      <c r="D475">
        <v>2015</v>
      </c>
      <c r="E475">
        <v>10.4</v>
      </c>
      <c r="F475">
        <v>2.9</v>
      </c>
      <c r="G475">
        <v>24.804778590254099</v>
      </c>
      <c r="H475" t="str">
        <f t="shared" si="13"/>
        <v>(10;15]</v>
      </c>
    </row>
    <row r="476" spans="1:8" x14ac:dyDescent="0.45">
      <c r="A476">
        <v>59</v>
      </c>
      <c r="B476">
        <v>2016</v>
      </c>
      <c r="C476" t="s">
        <v>132</v>
      </c>
      <c r="D476">
        <v>2016</v>
      </c>
      <c r="E476">
        <v>10.3</v>
      </c>
      <c r="F476">
        <v>2.7</v>
      </c>
      <c r="G476">
        <v>24.833978875404298</v>
      </c>
      <c r="H476" t="str">
        <f t="shared" si="13"/>
        <v>(10;15]</v>
      </c>
    </row>
    <row r="477" spans="1:8" x14ac:dyDescent="0.45">
      <c r="A477">
        <v>59</v>
      </c>
      <c r="B477">
        <v>2017</v>
      </c>
      <c r="C477" t="s">
        <v>132</v>
      </c>
      <c r="D477">
        <v>2017</v>
      </c>
      <c r="E477">
        <v>10.5</v>
      </c>
      <c r="F477">
        <v>2.4</v>
      </c>
      <c r="G477">
        <v>24.966917969740699</v>
      </c>
      <c r="H477" t="str">
        <f t="shared" si="13"/>
        <v>(10;15]</v>
      </c>
    </row>
    <row r="478" spans="1:8" x14ac:dyDescent="0.45">
      <c r="A478">
        <v>59</v>
      </c>
      <c r="B478">
        <v>2018</v>
      </c>
      <c r="C478" t="s">
        <v>132</v>
      </c>
      <c r="D478">
        <v>2018</v>
      </c>
      <c r="E478">
        <v>9.8000000000000007</v>
      </c>
      <c r="F478">
        <v>2.4</v>
      </c>
      <c r="G478">
        <v>24.022094916229101</v>
      </c>
      <c r="H478" t="str">
        <f t="shared" si="13"/>
        <v>(5;10]</v>
      </c>
    </row>
    <row r="479" spans="1:8" x14ac:dyDescent="0.45">
      <c r="A479">
        <v>59</v>
      </c>
      <c r="B479">
        <v>2019</v>
      </c>
      <c r="C479" t="s">
        <v>132</v>
      </c>
      <c r="D479">
        <v>2019</v>
      </c>
      <c r="E479">
        <v>10.5</v>
      </c>
      <c r="F479">
        <v>2</v>
      </c>
      <c r="G479">
        <v>24.196662238265201</v>
      </c>
      <c r="H479" t="str">
        <f t="shared" si="13"/>
        <v>(10;15]</v>
      </c>
    </row>
    <row r="480" spans="1:8" x14ac:dyDescent="0.45">
      <c r="A480">
        <v>59</v>
      </c>
      <c r="B480">
        <v>2020</v>
      </c>
      <c r="C480" t="s">
        <v>132</v>
      </c>
      <c r="D480">
        <v>2020</v>
      </c>
      <c r="E480">
        <v>10.1</v>
      </c>
      <c r="F480">
        <v>2.1</v>
      </c>
      <c r="G480">
        <v>23.632153762458898</v>
      </c>
      <c r="H480" t="str">
        <f t="shared" si="13"/>
        <v>(10;15]</v>
      </c>
    </row>
    <row r="481" spans="1:8" x14ac:dyDescent="0.45">
      <c r="A481">
        <v>59</v>
      </c>
      <c r="B481">
        <v>2021</v>
      </c>
      <c r="C481" t="s">
        <v>132</v>
      </c>
      <c r="D481">
        <v>2021</v>
      </c>
      <c r="E481">
        <v>12</v>
      </c>
      <c r="F481">
        <v>2.2000000000000002</v>
      </c>
      <c r="G481">
        <v>24.3219706127466</v>
      </c>
      <c r="H481" t="str">
        <f t="shared" si="13"/>
        <v>(10;15]</v>
      </c>
    </row>
    <row r="482" spans="1:8" x14ac:dyDescent="0.45">
      <c r="A482">
        <v>59</v>
      </c>
      <c r="B482">
        <v>2022</v>
      </c>
      <c r="C482" t="s">
        <v>132</v>
      </c>
      <c r="D482">
        <v>2022</v>
      </c>
      <c r="E482">
        <v>9.1999999999999993</v>
      </c>
      <c r="F482">
        <v>2.9</v>
      </c>
      <c r="G482">
        <v>24.3219706127466</v>
      </c>
      <c r="H482" t="str">
        <f t="shared" si="13"/>
        <v>(5;10]</v>
      </c>
    </row>
    <row r="483" spans="1:8" x14ac:dyDescent="0.45">
      <c r="A483">
        <v>59</v>
      </c>
      <c r="B483">
        <v>2023</v>
      </c>
      <c r="C483" t="s">
        <v>132</v>
      </c>
      <c r="D483">
        <v>2023</v>
      </c>
      <c r="E483">
        <v>10.1</v>
      </c>
      <c r="F483">
        <v>2.8</v>
      </c>
      <c r="G483">
        <v>24.3219706127466</v>
      </c>
      <c r="H483" t="str">
        <f t="shared" si="13"/>
        <v>(10;15]</v>
      </c>
    </row>
    <row r="484" spans="1:8" x14ac:dyDescent="0.45">
      <c r="A484">
        <v>60</v>
      </c>
      <c r="B484">
        <v>2015</v>
      </c>
      <c r="C484" t="s">
        <v>53</v>
      </c>
      <c r="D484">
        <v>2015</v>
      </c>
      <c r="E484">
        <v>45</v>
      </c>
      <c r="F484">
        <v>0.9</v>
      </c>
      <c r="G484">
        <v>18.555510051138398</v>
      </c>
      <c r="H484" t="str">
        <f t="shared" si="13"/>
        <v>(45;50]</v>
      </c>
    </row>
    <row r="485" spans="1:8" x14ac:dyDescent="0.45">
      <c r="A485">
        <v>60</v>
      </c>
      <c r="B485">
        <v>2016</v>
      </c>
      <c r="C485" t="s">
        <v>53</v>
      </c>
      <c r="D485">
        <v>2016</v>
      </c>
      <c r="E485">
        <v>45.6</v>
      </c>
      <c r="F485">
        <v>0.9</v>
      </c>
      <c r="G485">
        <v>17.975416372857602</v>
      </c>
      <c r="H485" t="str">
        <f t="shared" si="13"/>
        <v>(45;50]</v>
      </c>
    </row>
    <row r="486" spans="1:8" x14ac:dyDescent="0.45">
      <c r="A486">
        <v>60</v>
      </c>
      <c r="B486">
        <v>2017</v>
      </c>
      <c r="C486" t="s">
        <v>53</v>
      </c>
      <c r="D486">
        <v>2017</v>
      </c>
      <c r="E486">
        <v>49.1</v>
      </c>
      <c r="F486">
        <v>1.2</v>
      </c>
      <c r="G486">
        <v>17.666453278549</v>
      </c>
      <c r="H486" t="str">
        <f t="shared" si="13"/>
        <v>(45;50]</v>
      </c>
    </row>
    <row r="487" spans="1:8" x14ac:dyDescent="0.45">
      <c r="A487">
        <v>60</v>
      </c>
      <c r="B487">
        <v>2018</v>
      </c>
      <c r="C487" t="s">
        <v>53</v>
      </c>
      <c r="D487">
        <v>2018</v>
      </c>
      <c r="E487">
        <v>55.7</v>
      </c>
      <c r="F487">
        <v>1</v>
      </c>
      <c r="G487">
        <v>17.196979931713798</v>
      </c>
      <c r="H487" t="str">
        <f t="shared" si="13"/>
        <v>(55;60]</v>
      </c>
    </row>
    <row r="488" spans="1:8" x14ac:dyDescent="0.45">
      <c r="A488">
        <v>60</v>
      </c>
      <c r="B488">
        <v>2019</v>
      </c>
      <c r="C488" t="s">
        <v>53</v>
      </c>
      <c r="D488">
        <v>2019</v>
      </c>
      <c r="E488">
        <v>73.7</v>
      </c>
      <c r="F488">
        <v>0.8</v>
      </c>
      <c r="G488">
        <v>16.982740179411699</v>
      </c>
      <c r="H488" t="str">
        <f t="shared" si="13"/>
        <v>(70;75]</v>
      </c>
    </row>
    <row r="489" spans="1:8" x14ac:dyDescent="0.45">
      <c r="A489">
        <v>60</v>
      </c>
      <c r="B489">
        <v>2020</v>
      </c>
      <c r="C489" t="s">
        <v>53</v>
      </c>
      <c r="D489">
        <v>2020</v>
      </c>
      <c r="E489">
        <v>67.3</v>
      </c>
      <c r="F489">
        <v>0.8</v>
      </c>
      <c r="G489">
        <v>16.2083642315236</v>
      </c>
      <c r="H489" t="str">
        <f t="shared" si="13"/>
        <v>(65;70]</v>
      </c>
    </row>
    <row r="490" spans="1:8" x14ac:dyDescent="0.45">
      <c r="A490">
        <v>60</v>
      </c>
      <c r="B490">
        <v>2021</v>
      </c>
      <c r="C490" t="s">
        <v>53</v>
      </c>
      <c r="D490">
        <v>2021</v>
      </c>
      <c r="E490">
        <v>95.1</v>
      </c>
      <c r="F490">
        <v>0.6</v>
      </c>
      <c r="G490">
        <v>15.387778818837299</v>
      </c>
      <c r="H490" t="str">
        <f t="shared" si="13"/>
        <v>(95;100]</v>
      </c>
    </row>
    <row r="491" spans="1:8" x14ac:dyDescent="0.45">
      <c r="A491">
        <v>60</v>
      </c>
      <c r="B491">
        <v>2022</v>
      </c>
      <c r="C491" t="s">
        <v>53</v>
      </c>
      <c r="D491">
        <v>2022</v>
      </c>
      <c r="E491">
        <v>124.4</v>
      </c>
      <c r="F491">
        <v>0.5</v>
      </c>
      <c r="G491">
        <v>16.0512625711489</v>
      </c>
      <c r="H491" t="str">
        <f t="shared" si="13"/>
        <v>(100;105]</v>
      </c>
    </row>
    <row r="492" spans="1:8" x14ac:dyDescent="0.45">
      <c r="A492">
        <v>60</v>
      </c>
      <c r="B492">
        <v>2023</v>
      </c>
      <c r="C492" t="s">
        <v>53</v>
      </c>
      <c r="D492">
        <v>2023</v>
      </c>
      <c r="E492">
        <v>115.1</v>
      </c>
      <c r="F492">
        <v>0.5</v>
      </c>
      <c r="G492">
        <v>16.0512625711489</v>
      </c>
      <c r="H492" t="str">
        <f t="shared" si="13"/>
        <v>(100;105]</v>
      </c>
    </row>
    <row r="493" spans="1:8" x14ac:dyDescent="0.45">
      <c r="A493">
        <v>61</v>
      </c>
      <c r="B493">
        <v>2015</v>
      </c>
      <c r="C493" t="s">
        <v>89</v>
      </c>
      <c r="D493">
        <v>2015</v>
      </c>
      <c r="E493">
        <v>24.8</v>
      </c>
      <c r="F493">
        <v>1.7</v>
      </c>
      <c r="G493">
        <v>16.138194407904699</v>
      </c>
      <c r="H493" t="str">
        <f t="shared" si="13"/>
        <v>(20;25]</v>
      </c>
    </row>
    <row r="494" spans="1:8" x14ac:dyDescent="0.45">
      <c r="A494">
        <v>61</v>
      </c>
      <c r="B494">
        <v>2016</v>
      </c>
      <c r="C494" t="s">
        <v>89</v>
      </c>
      <c r="D494">
        <v>2016</v>
      </c>
      <c r="E494">
        <v>22.3</v>
      </c>
      <c r="F494">
        <v>1.8</v>
      </c>
      <c r="G494">
        <v>16.1447824564254</v>
      </c>
      <c r="H494" t="str">
        <f t="shared" si="13"/>
        <v>(20;25]</v>
      </c>
    </row>
    <row r="495" spans="1:8" x14ac:dyDescent="0.45">
      <c r="A495">
        <v>61</v>
      </c>
      <c r="B495">
        <v>2017</v>
      </c>
      <c r="C495" t="s">
        <v>89</v>
      </c>
      <c r="D495">
        <v>2017</v>
      </c>
      <c r="E495">
        <v>22.8</v>
      </c>
      <c r="F495">
        <v>1.9</v>
      </c>
      <c r="G495">
        <v>34.439117154146999</v>
      </c>
      <c r="H495" t="str">
        <f t="shared" si="13"/>
        <v>(20;25]</v>
      </c>
    </row>
    <row r="496" spans="1:8" x14ac:dyDescent="0.45">
      <c r="A496">
        <v>61</v>
      </c>
      <c r="B496">
        <v>2018</v>
      </c>
      <c r="C496" t="s">
        <v>89</v>
      </c>
      <c r="D496">
        <v>2018</v>
      </c>
      <c r="E496">
        <v>21.4</v>
      </c>
      <c r="F496">
        <v>2</v>
      </c>
      <c r="G496">
        <v>33.291375636726997</v>
      </c>
      <c r="H496" t="str">
        <f t="shared" si="13"/>
        <v>(20;25]</v>
      </c>
    </row>
    <row r="497" spans="1:8" x14ac:dyDescent="0.45">
      <c r="A497">
        <v>61</v>
      </c>
      <c r="B497">
        <v>2019</v>
      </c>
      <c r="C497" t="s">
        <v>89</v>
      </c>
      <c r="D497">
        <v>2019</v>
      </c>
      <c r="E497">
        <v>22.8</v>
      </c>
      <c r="F497">
        <v>1.7</v>
      </c>
      <c r="G497">
        <v>32.937326344855599</v>
      </c>
      <c r="H497" t="str">
        <f t="shared" si="13"/>
        <v>(20;25]</v>
      </c>
    </row>
    <row r="498" spans="1:8" x14ac:dyDescent="0.45">
      <c r="A498">
        <v>61</v>
      </c>
      <c r="B498">
        <v>2020</v>
      </c>
      <c r="C498" t="s">
        <v>89</v>
      </c>
      <c r="D498">
        <v>2020</v>
      </c>
      <c r="E498">
        <v>21.6</v>
      </c>
      <c r="F498">
        <v>1.7</v>
      </c>
      <c r="G498">
        <v>29.9569074328695</v>
      </c>
      <c r="H498" t="str">
        <f t="shared" si="13"/>
        <v>(20;25]</v>
      </c>
    </row>
    <row r="499" spans="1:8" x14ac:dyDescent="0.45">
      <c r="A499">
        <v>61</v>
      </c>
      <c r="B499">
        <v>2021</v>
      </c>
      <c r="C499" t="s">
        <v>89</v>
      </c>
      <c r="D499">
        <v>2021</v>
      </c>
      <c r="E499">
        <v>22.3</v>
      </c>
      <c r="F499">
        <v>1.7</v>
      </c>
      <c r="G499">
        <v>29.415882350980201</v>
      </c>
      <c r="H499" t="str">
        <f t="shared" si="13"/>
        <v>(20;25]</v>
      </c>
    </row>
    <row r="500" spans="1:8" x14ac:dyDescent="0.45">
      <c r="A500">
        <v>61</v>
      </c>
      <c r="B500">
        <v>2022</v>
      </c>
      <c r="C500" t="s">
        <v>89</v>
      </c>
      <c r="D500">
        <v>2022</v>
      </c>
      <c r="E500">
        <v>22.7</v>
      </c>
      <c r="F500">
        <v>1.8</v>
      </c>
      <c r="G500">
        <v>34.044527520787398</v>
      </c>
      <c r="H500" t="str">
        <f t="shared" si="13"/>
        <v>(20;25]</v>
      </c>
    </row>
    <row r="501" spans="1:8" x14ac:dyDescent="0.45">
      <c r="A501">
        <v>61</v>
      </c>
      <c r="B501">
        <v>2023</v>
      </c>
      <c r="C501" t="s">
        <v>89</v>
      </c>
      <c r="D501">
        <v>2023</v>
      </c>
      <c r="E501">
        <v>20.7</v>
      </c>
      <c r="F501">
        <v>2.1</v>
      </c>
      <c r="G501">
        <v>32.5391019796105</v>
      </c>
      <c r="H501" t="str">
        <f t="shared" si="13"/>
        <v>(20;25]</v>
      </c>
    </row>
    <row r="502" spans="1:8" x14ac:dyDescent="0.45">
      <c r="A502">
        <v>62</v>
      </c>
      <c r="B502">
        <v>2015</v>
      </c>
      <c r="C502" t="s">
        <v>49</v>
      </c>
      <c r="D502">
        <v>2015</v>
      </c>
      <c r="E502">
        <v>12.7</v>
      </c>
      <c r="F502">
        <v>0.5</v>
      </c>
      <c r="G502">
        <v>0.63862798585326896</v>
      </c>
      <c r="H502" t="str">
        <f t="shared" si="13"/>
        <v>(10;15]</v>
      </c>
    </row>
    <row r="503" spans="1:8" x14ac:dyDescent="0.45">
      <c r="A503">
        <v>62</v>
      </c>
      <c r="B503">
        <v>2016</v>
      </c>
      <c r="C503" t="s">
        <v>49</v>
      </c>
      <c r="D503">
        <v>2016</v>
      </c>
      <c r="E503">
        <v>17.8</v>
      </c>
      <c r="F503">
        <v>0.4</v>
      </c>
      <c r="G503">
        <v>0.75285515171403306</v>
      </c>
      <c r="H503" t="str">
        <f t="shared" si="13"/>
        <v>(15;20]</v>
      </c>
    </row>
    <row r="504" spans="1:8" x14ac:dyDescent="0.45">
      <c r="A504">
        <v>62</v>
      </c>
      <c r="B504">
        <v>2017</v>
      </c>
      <c r="C504" t="s">
        <v>49</v>
      </c>
      <c r="D504">
        <v>2017</v>
      </c>
      <c r="E504">
        <v>20.399999999999999</v>
      </c>
      <c r="F504">
        <v>0.4</v>
      </c>
      <c r="G504">
        <v>0.764870538151042</v>
      </c>
      <c r="H504" t="str">
        <f t="shared" si="13"/>
        <v>(20;25]</v>
      </c>
    </row>
    <row r="505" spans="1:8" x14ac:dyDescent="0.45">
      <c r="A505">
        <v>63</v>
      </c>
      <c r="B505">
        <v>2016</v>
      </c>
      <c r="C505" t="s">
        <v>90</v>
      </c>
      <c r="D505">
        <v>2016</v>
      </c>
      <c r="E505">
        <v>39.299999999999997</v>
      </c>
      <c r="F505">
        <v>1.4</v>
      </c>
      <c r="G505">
        <v>37.0248713954458</v>
      </c>
      <c r="H505" t="str">
        <f t="shared" si="13"/>
        <v>(35;40]</v>
      </c>
    </row>
    <row r="506" spans="1:8" x14ac:dyDescent="0.45">
      <c r="A506">
        <v>63</v>
      </c>
      <c r="B506">
        <v>2017</v>
      </c>
      <c r="C506" t="s">
        <v>90</v>
      </c>
      <c r="D506">
        <v>2017</v>
      </c>
      <c r="E506">
        <v>39.700000000000003</v>
      </c>
      <c r="F506">
        <v>1.4</v>
      </c>
      <c r="G506">
        <v>36.5989533493157</v>
      </c>
      <c r="H506" t="str">
        <f t="shared" si="13"/>
        <v>(35;40]</v>
      </c>
    </row>
    <row r="507" spans="1:8" x14ac:dyDescent="0.45">
      <c r="A507">
        <v>63</v>
      </c>
      <c r="B507">
        <v>2018</v>
      </c>
      <c r="C507" t="s">
        <v>90</v>
      </c>
      <c r="D507">
        <v>2018</v>
      </c>
      <c r="E507">
        <v>38.4</v>
      </c>
      <c r="F507">
        <v>1.6</v>
      </c>
      <c r="G507">
        <v>38.824368646563897</v>
      </c>
      <c r="H507" t="str">
        <f t="shared" si="13"/>
        <v>(35;40]</v>
      </c>
    </row>
    <row r="508" spans="1:8" x14ac:dyDescent="0.45">
      <c r="A508">
        <v>63</v>
      </c>
      <c r="B508">
        <v>2019</v>
      </c>
      <c r="C508" t="s">
        <v>90</v>
      </c>
      <c r="D508">
        <v>2019</v>
      </c>
      <c r="E508">
        <v>35.9</v>
      </c>
      <c r="F508">
        <v>1.5</v>
      </c>
      <c r="G508">
        <v>39.119131490349197</v>
      </c>
      <c r="H508" t="str">
        <f t="shared" si="13"/>
        <v>(35;40]</v>
      </c>
    </row>
    <row r="509" spans="1:8" x14ac:dyDescent="0.45">
      <c r="A509">
        <v>63</v>
      </c>
      <c r="B509">
        <v>2020</v>
      </c>
      <c r="C509" t="s">
        <v>90</v>
      </c>
      <c r="D509">
        <v>2020</v>
      </c>
      <c r="E509">
        <v>32.5</v>
      </c>
      <c r="F509">
        <v>1.6</v>
      </c>
      <c r="G509">
        <v>38.563412568413199</v>
      </c>
      <c r="H509" t="str">
        <f t="shared" si="13"/>
        <v>(30;35]</v>
      </c>
    </row>
    <row r="510" spans="1:8" x14ac:dyDescent="0.45">
      <c r="A510">
        <v>63</v>
      </c>
      <c r="B510">
        <v>2021</v>
      </c>
      <c r="C510" t="s">
        <v>90</v>
      </c>
      <c r="D510">
        <v>2021</v>
      </c>
      <c r="E510">
        <v>31.3</v>
      </c>
      <c r="F510">
        <v>1.8</v>
      </c>
      <c r="G510">
        <v>46.826872463813501</v>
      </c>
      <c r="H510" t="str">
        <f t="shared" si="13"/>
        <v>(30;35]</v>
      </c>
    </row>
    <row r="511" spans="1:8" x14ac:dyDescent="0.45">
      <c r="A511">
        <v>63</v>
      </c>
      <c r="B511">
        <v>2022</v>
      </c>
      <c r="C511" t="s">
        <v>90</v>
      </c>
      <c r="D511">
        <v>2022</v>
      </c>
      <c r="E511">
        <v>31</v>
      </c>
      <c r="F511">
        <v>2</v>
      </c>
      <c r="G511">
        <v>44.285991851410202</v>
      </c>
      <c r="H511" t="str">
        <f t="shared" si="13"/>
        <v>(30;35]</v>
      </c>
    </row>
    <row r="512" spans="1:8" x14ac:dyDescent="0.45">
      <c r="A512">
        <v>63</v>
      </c>
      <c r="B512">
        <v>2023</v>
      </c>
      <c r="C512" t="s">
        <v>90</v>
      </c>
      <c r="D512">
        <v>2023</v>
      </c>
      <c r="E512">
        <v>36</v>
      </c>
      <c r="F512">
        <v>1.6</v>
      </c>
      <c r="G512">
        <v>43.531453142503601</v>
      </c>
      <c r="H512" t="str">
        <f t="shared" si="13"/>
        <v>(35;40]</v>
      </c>
    </row>
    <row r="513" spans="1:8" x14ac:dyDescent="0.45">
      <c r="A513">
        <v>64</v>
      </c>
      <c r="B513">
        <v>2015</v>
      </c>
      <c r="C513" t="s">
        <v>96</v>
      </c>
      <c r="D513">
        <v>2015</v>
      </c>
      <c r="E513">
        <v>31.7</v>
      </c>
      <c r="F513">
        <v>2.1</v>
      </c>
      <c r="G513">
        <v>40.162230501825199</v>
      </c>
      <c r="H513" t="str">
        <f t="shared" si="13"/>
        <v>(30;35]</v>
      </c>
    </row>
    <row r="514" spans="1:8" x14ac:dyDescent="0.45">
      <c r="A514">
        <v>64</v>
      </c>
      <c r="B514">
        <v>2016</v>
      </c>
      <c r="C514" t="s">
        <v>96</v>
      </c>
      <c r="D514">
        <v>2016</v>
      </c>
      <c r="E514">
        <v>32.700000000000003</v>
      </c>
      <c r="F514">
        <v>2</v>
      </c>
      <c r="G514">
        <v>41.208127210265097</v>
      </c>
      <c r="H514" t="str">
        <f t="shared" si="13"/>
        <v>(30;35]</v>
      </c>
    </row>
    <row r="515" spans="1:8" x14ac:dyDescent="0.45">
      <c r="A515">
        <v>64</v>
      </c>
      <c r="B515">
        <v>2017</v>
      </c>
      <c r="C515" t="s">
        <v>96</v>
      </c>
      <c r="D515">
        <v>2017</v>
      </c>
      <c r="E515">
        <v>33.200000000000003</v>
      </c>
      <c r="F515">
        <v>1.2</v>
      </c>
      <c r="G515">
        <v>40.421961805063503</v>
      </c>
      <c r="H515" t="str">
        <f t="shared" ref="H515:H578" si="14">LOOKUP(E515,$K$3:$K$23,$P$3:$P$23)</f>
        <v>(30;35]</v>
      </c>
    </row>
    <row r="516" spans="1:8" x14ac:dyDescent="0.45">
      <c r="A516">
        <v>64</v>
      </c>
      <c r="B516">
        <v>2018</v>
      </c>
      <c r="C516" t="s">
        <v>96</v>
      </c>
      <c r="D516">
        <v>2018</v>
      </c>
      <c r="E516">
        <v>37.700000000000003</v>
      </c>
      <c r="F516">
        <v>1.6</v>
      </c>
      <c r="G516">
        <v>41.851702918577502</v>
      </c>
      <c r="H516" t="str">
        <f t="shared" si="14"/>
        <v>(35;40]</v>
      </c>
    </row>
    <row r="517" spans="1:8" x14ac:dyDescent="0.45">
      <c r="A517">
        <v>64</v>
      </c>
      <c r="B517">
        <v>2019</v>
      </c>
      <c r="C517" t="s">
        <v>96</v>
      </c>
      <c r="D517">
        <v>2019</v>
      </c>
      <c r="E517">
        <v>35.299999999999997</v>
      </c>
      <c r="F517">
        <v>1.8</v>
      </c>
      <c r="G517">
        <v>42.288143081999102</v>
      </c>
      <c r="H517" t="str">
        <f t="shared" si="14"/>
        <v>(35;40]</v>
      </c>
    </row>
    <row r="518" spans="1:8" x14ac:dyDescent="0.45">
      <c r="A518">
        <v>64</v>
      </c>
      <c r="B518">
        <v>2020</v>
      </c>
      <c r="C518" t="s">
        <v>96</v>
      </c>
      <c r="D518">
        <v>2020</v>
      </c>
      <c r="E518">
        <v>33.700000000000003</v>
      </c>
      <c r="F518">
        <v>2</v>
      </c>
      <c r="G518">
        <v>43.798703498344302</v>
      </c>
      <c r="H518" t="str">
        <f t="shared" si="14"/>
        <v>(30;35]</v>
      </c>
    </row>
    <row r="519" spans="1:8" x14ac:dyDescent="0.45">
      <c r="A519">
        <v>64</v>
      </c>
      <c r="B519">
        <v>2021</v>
      </c>
      <c r="C519" t="s">
        <v>96</v>
      </c>
      <c r="D519">
        <v>2021</v>
      </c>
      <c r="E519">
        <v>34.5</v>
      </c>
      <c r="F519">
        <v>2.1</v>
      </c>
      <c r="G519">
        <v>44.062978367793399</v>
      </c>
      <c r="H519" t="str">
        <f t="shared" si="14"/>
        <v>(30;35]</v>
      </c>
    </row>
    <row r="520" spans="1:8" x14ac:dyDescent="0.45">
      <c r="A520">
        <v>64</v>
      </c>
      <c r="B520">
        <v>2022</v>
      </c>
      <c r="C520" t="s">
        <v>96</v>
      </c>
      <c r="D520">
        <v>2022</v>
      </c>
      <c r="E520">
        <v>34.200000000000003</v>
      </c>
      <c r="F520">
        <v>2.1</v>
      </c>
      <c r="G520">
        <v>45.975310660093101</v>
      </c>
      <c r="H520" t="str">
        <f t="shared" si="14"/>
        <v>(30;35]</v>
      </c>
    </row>
    <row r="521" spans="1:8" x14ac:dyDescent="0.45">
      <c r="A521">
        <v>64</v>
      </c>
      <c r="B521">
        <v>2023</v>
      </c>
      <c r="C521" t="s">
        <v>96</v>
      </c>
      <c r="D521">
        <v>2023</v>
      </c>
      <c r="E521">
        <v>35.9</v>
      </c>
      <c r="F521">
        <v>1.8</v>
      </c>
      <c r="G521">
        <v>50.011974491337298</v>
      </c>
      <c r="H521" t="str">
        <f t="shared" si="14"/>
        <v>(35;40]</v>
      </c>
    </row>
    <row r="522" spans="1:8" x14ac:dyDescent="0.45">
      <c r="A522">
        <v>65</v>
      </c>
      <c r="B522">
        <v>2015</v>
      </c>
      <c r="C522" t="s">
        <v>35</v>
      </c>
      <c r="D522">
        <v>2015</v>
      </c>
      <c r="E522">
        <v>24.2</v>
      </c>
      <c r="F522">
        <v>0.6</v>
      </c>
      <c r="G522">
        <v>14.953083397718601</v>
      </c>
      <c r="H522" t="str">
        <f t="shared" si="14"/>
        <v>(20;25]</v>
      </c>
    </row>
    <row r="523" spans="1:8" x14ac:dyDescent="0.45">
      <c r="A523">
        <v>65</v>
      </c>
      <c r="B523">
        <v>2016</v>
      </c>
      <c r="C523" t="s">
        <v>35</v>
      </c>
      <c r="D523">
        <v>2016</v>
      </c>
      <c r="E523">
        <v>23.1</v>
      </c>
      <c r="F523">
        <v>0.5</v>
      </c>
      <c r="G523">
        <v>15.553184765641699</v>
      </c>
      <c r="H523" t="str">
        <f t="shared" si="14"/>
        <v>(20;25]</v>
      </c>
    </row>
    <row r="524" spans="1:8" x14ac:dyDescent="0.45">
      <c r="A524">
        <v>65</v>
      </c>
      <c r="B524">
        <v>2017</v>
      </c>
      <c r="C524" t="s">
        <v>35</v>
      </c>
      <c r="D524">
        <v>2017</v>
      </c>
      <c r="E524">
        <v>26.3</v>
      </c>
      <c r="F524">
        <v>0.5</v>
      </c>
      <c r="G524">
        <v>15.1035002502569</v>
      </c>
      <c r="H524" t="str">
        <f t="shared" si="14"/>
        <v>(25;30]</v>
      </c>
    </row>
    <row r="525" spans="1:8" x14ac:dyDescent="0.45">
      <c r="A525">
        <v>65</v>
      </c>
      <c r="B525">
        <v>2018</v>
      </c>
      <c r="C525" t="s">
        <v>35</v>
      </c>
      <c r="D525">
        <v>2018</v>
      </c>
      <c r="E525">
        <v>26.6</v>
      </c>
      <c r="F525">
        <v>0.5</v>
      </c>
      <c r="G525">
        <v>15.8219106459029</v>
      </c>
      <c r="H525" t="str">
        <f t="shared" si="14"/>
        <v>(25;30]</v>
      </c>
    </row>
    <row r="526" spans="1:8" x14ac:dyDescent="0.45">
      <c r="A526">
        <v>65</v>
      </c>
      <c r="B526">
        <v>2019</v>
      </c>
      <c r="C526" t="s">
        <v>35</v>
      </c>
      <c r="D526">
        <v>2019</v>
      </c>
      <c r="E526">
        <v>28.4</v>
      </c>
      <c r="F526">
        <v>0.5</v>
      </c>
      <c r="G526">
        <v>16.142409891862499</v>
      </c>
      <c r="H526" t="str">
        <f t="shared" si="14"/>
        <v>(25;30]</v>
      </c>
    </row>
    <row r="527" spans="1:8" x14ac:dyDescent="0.45">
      <c r="A527">
        <v>65</v>
      </c>
      <c r="B527">
        <v>2020</v>
      </c>
      <c r="C527" t="s">
        <v>35</v>
      </c>
      <c r="D527">
        <v>2020</v>
      </c>
      <c r="E527">
        <v>31</v>
      </c>
      <c r="F527">
        <v>0.5</v>
      </c>
      <c r="G527">
        <v>15.744772059447699</v>
      </c>
      <c r="H527" t="str">
        <f t="shared" si="14"/>
        <v>(30;35]</v>
      </c>
    </row>
    <row r="528" spans="1:8" x14ac:dyDescent="0.45">
      <c r="A528">
        <v>65</v>
      </c>
      <c r="B528">
        <v>2021</v>
      </c>
      <c r="C528" t="s">
        <v>35</v>
      </c>
      <c r="D528">
        <v>2021</v>
      </c>
      <c r="E528">
        <v>31.6</v>
      </c>
      <c r="F528">
        <v>0.6</v>
      </c>
      <c r="G528">
        <v>15.5751546270986</v>
      </c>
      <c r="H528" t="str">
        <f t="shared" si="14"/>
        <v>(30;35]</v>
      </c>
    </row>
    <row r="529" spans="1:8" x14ac:dyDescent="0.45">
      <c r="A529">
        <v>65</v>
      </c>
      <c r="B529">
        <v>2022</v>
      </c>
      <c r="C529" t="s">
        <v>35</v>
      </c>
      <c r="D529">
        <v>2022</v>
      </c>
      <c r="E529">
        <v>31.2</v>
      </c>
      <c r="F529">
        <v>0.6</v>
      </c>
      <c r="G529">
        <v>15.6231148893373</v>
      </c>
      <c r="H529" t="str">
        <f t="shared" si="14"/>
        <v>(30;35]</v>
      </c>
    </row>
    <row r="530" spans="1:8" x14ac:dyDescent="0.45">
      <c r="A530">
        <v>65</v>
      </c>
      <c r="B530">
        <v>2023</v>
      </c>
      <c r="C530" t="s">
        <v>35</v>
      </c>
      <c r="D530">
        <v>2023</v>
      </c>
      <c r="E530">
        <v>31.5</v>
      </c>
      <c r="F530">
        <v>0.5</v>
      </c>
      <c r="G530">
        <v>15.6197507090119</v>
      </c>
      <c r="H530" t="str">
        <f t="shared" si="14"/>
        <v>(30;35]</v>
      </c>
    </row>
    <row r="531" spans="1:8" x14ac:dyDescent="0.45">
      <c r="A531">
        <v>66</v>
      </c>
      <c r="B531">
        <v>2015</v>
      </c>
      <c r="C531" t="s">
        <v>112</v>
      </c>
      <c r="D531">
        <v>2015</v>
      </c>
      <c r="E531">
        <v>17.600000000000001</v>
      </c>
      <c r="F531">
        <v>1.2</v>
      </c>
      <c r="G531">
        <v>9.1232034272127596</v>
      </c>
      <c r="H531" t="str">
        <f t="shared" si="14"/>
        <v>(15;20]</v>
      </c>
    </row>
    <row r="532" spans="1:8" x14ac:dyDescent="0.45">
      <c r="A532">
        <v>66</v>
      </c>
      <c r="B532">
        <v>2016</v>
      </c>
      <c r="C532" t="s">
        <v>112</v>
      </c>
      <c r="D532">
        <v>2016</v>
      </c>
      <c r="E532">
        <v>18.600000000000001</v>
      </c>
      <c r="F532">
        <v>0.9</v>
      </c>
      <c r="G532">
        <v>8.8497184550806303</v>
      </c>
      <c r="H532" t="str">
        <f t="shared" si="14"/>
        <v>(15;20]</v>
      </c>
    </row>
    <row r="533" spans="1:8" x14ac:dyDescent="0.45">
      <c r="A533">
        <v>66</v>
      </c>
      <c r="B533">
        <v>2017</v>
      </c>
      <c r="C533" t="s">
        <v>112</v>
      </c>
      <c r="D533">
        <v>2017</v>
      </c>
      <c r="E533">
        <v>18.399999999999999</v>
      </c>
      <c r="F533">
        <v>0.8</v>
      </c>
      <c r="G533">
        <v>8.5843284277937606</v>
      </c>
      <c r="H533" t="str">
        <f t="shared" si="14"/>
        <v>(15;20]</v>
      </c>
    </row>
    <row r="534" spans="1:8" x14ac:dyDescent="0.45">
      <c r="A534">
        <v>66</v>
      </c>
      <c r="B534">
        <v>2018</v>
      </c>
      <c r="C534" t="s">
        <v>112</v>
      </c>
      <c r="D534">
        <v>2018</v>
      </c>
      <c r="E534">
        <v>19.2</v>
      </c>
      <c r="F534">
        <v>0.8</v>
      </c>
      <c r="G534">
        <v>7.2496462694525601</v>
      </c>
      <c r="H534" t="str">
        <f t="shared" si="14"/>
        <v>(15;20]</v>
      </c>
    </row>
    <row r="535" spans="1:8" x14ac:dyDescent="0.45">
      <c r="A535">
        <v>66</v>
      </c>
      <c r="B535">
        <v>2019</v>
      </c>
      <c r="C535" t="s">
        <v>112</v>
      </c>
      <c r="D535">
        <v>2019</v>
      </c>
      <c r="E535">
        <v>20.399999999999999</v>
      </c>
      <c r="F535">
        <v>0.5</v>
      </c>
      <c r="G535">
        <v>6.7074385505768204</v>
      </c>
      <c r="H535" t="str">
        <f t="shared" si="14"/>
        <v>(20;25]</v>
      </c>
    </row>
    <row r="536" spans="1:8" x14ac:dyDescent="0.45">
      <c r="A536">
        <v>66</v>
      </c>
      <c r="B536">
        <v>2020</v>
      </c>
      <c r="C536" t="s">
        <v>112</v>
      </c>
      <c r="D536">
        <v>2020</v>
      </c>
      <c r="E536">
        <v>18.100000000000001</v>
      </c>
      <c r="F536">
        <v>0.6</v>
      </c>
      <c r="G536">
        <v>7.1561119814808798</v>
      </c>
      <c r="H536" t="str">
        <f t="shared" si="14"/>
        <v>(15;20]</v>
      </c>
    </row>
    <row r="537" spans="1:8" x14ac:dyDescent="0.45">
      <c r="A537">
        <v>66</v>
      </c>
      <c r="B537">
        <v>2021</v>
      </c>
      <c r="C537" t="s">
        <v>112</v>
      </c>
      <c r="D537">
        <v>2021</v>
      </c>
      <c r="E537">
        <v>19.2</v>
      </c>
      <c r="F537">
        <v>0.7</v>
      </c>
      <c r="G537">
        <v>5.5827292869502196</v>
      </c>
      <c r="H537" t="str">
        <f t="shared" si="14"/>
        <v>(15;20]</v>
      </c>
    </row>
    <row r="538" spans="1:8" x14ac:dyDescent="0.45">
      <c r="A538">
        <v>66</v>
      </c>
      <c r="B538">
        <v>2022</v>
      </c>
      <c r="C538" t="s">
        <v>112</v>
      </c>
      <c r="D538">
        <v>2022</v>
      </c>
      <c r="E538">
        <v>17.7</v>
      </c>
      <c r="F538">
        <v>0.5</v>
      </c>
      <c r="G538">
        <v>4.3737334812062301</v>
      </c>
      <c r="H538" t="str">
        <f t="shared" si="14"/>
        <v>(15;20]</v>
      </c>
    </row>
    <row r="539" spans="1:8" x14ac:dyDescent="0.45">
      <c r="A539">
        <v>66</v>
      </c>
      <c r="B539">
        <v>2023</v>
      </c>
      <c r="C539" t="s">
        <v>112</v>
      </c>
      <c r="D539">
        <v>2023</v>
      </c>
      <c r="E539">
        <v>17.8</v>
      </c>
      <c r="F539">
        <v>0.4</v>
      </c>
      <c r="G539">
        <v>3.3899397904572899</v>
      </c>
      <c r="H539" t="str">
        <f t="shared" si="14"/>
        <v>(15;20]</v>
      </c>
    </row>
    <row r="540" spans="1:8" x14ac:dyDescent="0.45">
      <c r="A540">
        <v>67</v>
      </c>
      <c r="B540">
        <v>2015</v>
      </c>
      <c r="C540" t="s">
        <v>18</v>
      </c>
      <c r="D540">
        <v>2015</v>
      </c>
      <c r="E540">
        <v>21.5</v>
      </c>
      <c r="F540">
        <v>0.2</v>
      </c>
      <c r="G540">
        <v>6.3240700114150004</v>
      </c>
      <c r="H540" t="str">
        <f t="shared" si="14"/>
        <v>(20;25]</v>
      </c>
    </row>
    <row r="541" spans="1:8" x14ac:dyDescent="0.45">
      <c r="A541">
        <v>67</v>
      </c>
      <c r="B541">
        <v>2016</v>
      </c>
      <c r="C541" t="s">
        <v>18</v>
      </c>
      <c r="D541">
        <v>2016</v>
      </c>
      <c r="E541">
        <v>20.6</v>
      </c>
      <c r="F541">
        <v>0.2</v>
      </c>
      <c r="G541">
        <v>5.5943774459539499</v>
      </c>
      <c r="H541" t="str">
        <f t="shared" si="14"/>
        <v>(20;25]</v>
      </c>
    </row>
    <row r="542" spans="1:8" x14ac:dyDescent="0.45">
      <c r="A542">
        <v>67</v>
      </c>
      <c r="B542">
        <v>2017</v>
      </c>
      <c r="C542" t="s">
        <v>18</v>
      </c>
      <c r="D542">
        <v>2017</v>
      </c>
      <c r="E542">
        <v>18.899999999999999</v>
      </c>
      <c r="F542">
        <v>0.2</v>
      </c>
      <c r="G542">
        <v>4.4474085549629203</v>
      </c>
      <c r="H542" t="str">
        <f t="shared" si="14"/>
        <v>(15;20]</v>
      </c>
    </row>
    <row r="543" spans="1:8" x14ac:dyDescent="0.45">
      <c r="A543">
        <v>67</v>
      </c>
      <c r="B543">
        <v>2018</v>
      </c>
      <c r="C543" t="s">
        <v>18</v>
      </c>
      <c r="D543">
        <v>2018</v>
      </c>
      <c r="E543">
        <v>16.600000000000001</v>
      </c>
      <c r="F543">
        <v>0.3</v>
      </c>
      <c r="G543">
        <v>3.8349556882955098</v>
      </c>
      <c r="H543" t="str">
        <f t="shared" si="14"/>
        <v>(15;20]</v>
      </c>
    </row>
    <row r="544" spans="1:8" x14ac:dyDescent="0.45">
      <c r="A544">
        <v>67</v>
      </c>
      <c r="B544">
        <v>2019</v>
      </c>
      <c r="C544" t="s">
        <v>18</v>
      </c>
      <c r="D544">
        <v>2019</v>
      </c>
      <c r="E544">
        <v>15.5</v>
      </c>
      <c r="F544">
        <v>0.3</v>
      </c>
      <c r="G544">
        <v>3.1042987898377601</v>
      </c>
      <c r="H544" t="str">
        <f t="shared" si="14"/>
        <v>(15;20]</v>
      </c>
    </row>
    <row r="545" spans="1:8" x14ac:dyDescent="0.45">
      <c r="A545">
        <v>67</v>
      </c>
      <c r="B545">
        <v>2020</v>
      </c>
      <c r="C545" t="s">
        <v>18</v>
      </c>
      <c r="D545">
        <v>2020</v>
      </c>
      <c r="E545">
        <v>15.5</v>
      </c>
      <c r="F545">
        <v>0.4</v>
      </c>
      <c r="G545">
        <v>2.92138576647729</v>
      </c>
      <c r="H545" t="str">
        <f t="shared" si="14"/>
        <v>(15;20]</v>
      </c>
    </row>
    <row r="546" spans="1:8" x14ac:dyDescent="0.45">
      <c r="A546">
        <v>67</v>
      </c>
      <c r="B546">
        <v>2021</v>
      </c>
      <c r="C546" t="s">
        <v>18</v>
      </c>
      <c r="D546">
        <v>2021</v>
      </c>
      <c r="E546">
        <v>14.7</v>
      </c>
      <c r="F546">
        <v>0.5</v>
      </c>
      <c r="G546">
        <v>2.62469066837967</v>
      </c>
      <c r="H546" t="str">
        <f t="shared" si="14"/>
        <v>(10;15]</v>
      </c>
    </row>
    <row r="547" spans="1:8" x14ac:dyDescent="0.45">
      <c r="A547">
        <v>67</v>
      </c>
      <c r="B547">
        <v>2022</v>
      </c>
      <c r="C547" t="s">
        <v>18</v>
      </c>
      <c r="D547">
        <v>2022</v>
      </c>
      <c r="E547">
        <v>16.399999999999999</v>
      </c>
      <c r="F547">
        <v>0.5</v>
      </c>
      <c r="G547">
        <v>2.6323153559659098</v>
      </c>
      <c r="H547" t="str">
        <f t="shared" si="14"/>
        <v>(15;20]</v>
      </c>
    </row>
    <row r="548" spans="1:8" x14ac:dyDescent="0.45">
      <c r="A548">
        <v>67</v>
      </c>
      <c r="B548">
        <v>2023</v>
      </c>
      <c r="C548" t="s">
        <v>18</v>
      </c>
      <c r="D548">
        <v>2023</v>
      </c>
      <c r="E548">
        <v>17.3</v>
      </c>
      <c r="F548">
        <v>0.5</v>
      </c>
      <c r="G548">
        <v>3.1742157753750799</v>
      </c>
      <c r="H548" t="str">
        <f t="shared" si="14"/>
        <v>(15;20]</v>
      </c>
    </row>
    <row r="549" spans="1:8" x14ac:dyDescent="0.45">
      <c r="A549">
        <v>68</v>
      </c>
      <c r="B549">
        <v>2015</v>
      </c>
      <c r="C549" t="s">
        <v>116</v>
      </c>
      <c r="D549">
        <v>2015</v>
      </c>
      <c r="E549">
        <v>10.8</v>
      </c>
      <c r="F549">
        <v>2.1</v>
      </c>
      <c r="G549">
        <v>5.9806213146804899</v>
      </c>
      <c r="H549" t="str">
        <f t="shared" si="14"/>
        <v>(10;15]</v>
      </c>
    </row>
    <row r="550" spans="1:8" x14ac:dyDescent="0.45">
      <c r="A550">
        <v>68</v>
      </c>
      <c r="B550">
        <v>2016</v>
      </c>
      <c r="C550" t="s">
        <v>116</v>
      </c>
      <c r="D550">
        <v>2016</v>
      </c>
      <c r="E550">
        <v>9.4</v>
      </c>
      <c r="F550">
        <v>2.4</v>
      </c>
      <c r="G550">
        <v>6.0677196096281003</v>
      </c>
      <c r="H550" t="str">
        <f t="shared" si="14"/>
        <v>(5;10]</v>
      </c>
    </row>
    <row r="551" spans="1:8" x14ac:dyDescent="0.45">
      <c r="A551">
        <v>68</v>
      </c>
      <c r="B551">
        <v>2017</v>
      </c>
      <c r="C551" t="s">
        <v>116</v>
      </c>
      <c r="D551">
        <v>2017</v>
      </c>
      <c r="E551">
        <v>10.3</v>
      </c>
      <c r="F551">
        <v>2.4</v>
      </c>
      <c r="G551">
        <v>4.4942158845618696</v>
      </c>
      <c r="H551" t="str">
        <f t="shared" si="14"/>
        <v>(10;15]</v>
      </c>
    </row>
    <row r="552" spans="1:8" x14ac:dyDescent="0.45">
      <c r="A552">
        <v>68</v>
      </c>
      <c r="B552">
        <v>2018</v>
      </c>
      <c r="C552" t="s">
        <v>116</v>
      </c>
      <c r="D552">
        <v>2018</v>
      </c>
      <c r="E552">
        <v>9.6999999999999993</v>
      </c>
      <c r="F552">
        <v>2.8</v>
      </c>
      <c r="G552">
        <v>4.3460865906276798</v>
      </c>
      <c r="H552" t="str">
        <f t="shared" si="14"/>
        <v>(5;10]</v>
      </c>
    </row>
    <row r="553" spans="1:8" x14ac:dyDescent="0.45">
      <c r="A553">
        <v>68</v>
      </c>
      <c r="B553">
        <v>2019</v>
      </c>
      <c r="C553" t="s">
        <v>116</v>
      </c>
      <c r="D553">
        <v>2019</v>
      </c>
      <c r="E553">
        <v>9.8000000000000007</v>
      </c>
      <c r="F553">
        <v>3.2</v>
      </c>
      <c r="G553">
        <v>3.8196997226531599</v>
      </c>
      <c r="H553" t="str">
        <f t="shared" si="14"/>
        <v>(5;10]</v>
      </c>
    </row>
    <row r="554" spans="1:8" x14ac:dyDescent="0.45">
      <c r="A554">
        <v>68</v>
      </c>
      <c r="B554">
        <v>2020</v>
      </c>
      <c r="C554" t="s">
        <v>116</v>
      </c>
      <c r="D554">
        <v>2020</v>
      </c>
      <c r="E554">
        <v>11.1</v>
      </c>
      <c r="F554">
        <v>2.5</v>
      </c>
      <c r="G554">
        <v>4.4995092237227299</v>
      </c>
      <c r="H554" t="str">
        <f t="shared" si="14"/>
        <v>(10;15]</v>
      </c>
    </row>
    <row r="555" spans="1:8" x14ac:dyDescent="0.45">
      <c r="A555">
        <v>68</v>
      </c>
      <c r="B555">
        <v>2021</v>
      </c>
      <c r="C555" t="s">
        <v>116</v>
      </c>
      <c r="D555">
        <v>2021</v>
      </c>
      <c r="E555">
        <v>10.9</v>
      </c>
      <c r="F555">
        <v>2.7</v>
      </c>
      <c r="G555">
        <v>4.6229596837581601</v>
      </c>
      <c r="H555" t="str">
        <f t="shared" si="14"/>
        <v>(10;15]</v>
      </c>
    </row>
    <row r="556" spans="1:8" x14ac:dyDescent="0.45">
      <c r="A556">
        <v>68</v>
      </c>
      <c r="B556">
        <v>2022</v>
      </c>
      <c r="C556" t="s">
        <v>116</v>
      </c>
      <c r="D556">
        <v>2022</v>
      </c>
      <c r="E556">
        <v>8.3000000000000007</v>
      </c>
      <c r="F556">
        <v>3.1</v>
      </c>
      <c r="G556">
        <v>4.6379890507350803</v>
      </c>
      <c r="H556" t="str">
        <f t="shared" si="14"/>
        <v>(5;10]</v>
      </c>
    </row>
    <row r="557" spans="1:8" x14ac:dyDescent="0.45">
      <c r="A557">
        <v>68</v>
      </c>
      <c r="B557">
        <v>2023</v>
      </c>
      <c r="C557" t="s">
        <v>116</v>
      </c>
      <c r="D557">
        <v>2023</v>
      </c>
      <c r="E557">
        <v>8.1999999999999993</v>
      </c>
      <c r="F557">
        <v>4.8</v>
      </c>
      <c r="G557">
        <v>4.82007547741906</v>
      </c>
      <c r="H557" t="str">
        <f t="shared" si="14"/>
        <v>(5;10]</v>
      </c>
    </row>
    <row r="558" spans="1:8" x14ac:dyDescent="0.45">
      <c r="A558">
        <v>69</v>
      </c>
      <c r="B558">
        <v>2015</v>
      </c>
      <c r="C558" t="s">
        <v>92</v>
      </c>
      <c r="D558">
        <v>2015</v>
      </c>
      <c r="E558">
        <v>22.5</v>
      </c>
      <c r="F558">
        <v>1.7</v>
      </c>
      <c r="G558">
        <v>27.256578381270799</v>
      </c>
      <c r="H558" t="str">
        <f t="shared" si="14"/>
        <v>(20;25]</v>
      </c>
    </row>
    <row r="559" spans="1:8" x14ac:dyDescent="0.45">
      <c r="A559">
        <v>69</v>
      </c>
      <c r="B559">
        <v>2016</v>
      </c>
      <c r="C559" t="s">
        <v>92</v>
      </c>
      <c r="D559">
        <v>2016</v>
      </c>
      <c r="E559">
        <v>22.6</v>
      </c>
      <c r="F559">
        <v>1.5</v>
      </c>
      <c r="G559">
        <v>59.903907889052498</v>
      </c>
      <c r="H559" t="str">
        <f t="shared" si="14"/>
        <v>(20;25]</v>
      </c>
    </row>
    <row r="560" spans="1:8" x14ac:dyDescent="0.45">
      <c r="A560">
        <v>69</v>
      </c>
      <c r="B560">
        <v>2017</v>
      </c>
      <c r="C560" t="s">
        <v>92</v>
      </c>
      <c r="D560">
        <v>2017</v>
      </c>
      <c r="E560">
        <v>24</v>
      </c>
      <c r="F560">
        <v>1.4</v>
      </c>
      <c r="G560">
        <v>59.188634774938997</v>
      </c>
      <c r="H560" t="str">
        <f t="shared" si="14"/>
        <v>(20;25]</v>
      </c>
    </row>
    <row r="561" spans="1:8" x14ac:dyDescent="0.45">
      <c r="A561">
        <v>69</v>
      </c>
      <c r="B561">
        <v>2018</v>
      </c>
      <c r="C561" t="s">
        <v>92</v>
      </c>
      <c r="D561">
        <v>2018</v>
      </c>
      <c r="E561">
        <v>25.8</v>
      </c>
      <c r="F561">
        <v>1.6</v>
      </c>
      <c r="G561">
        <v>50.677886194058601</v>
      </c>
      <c r="H561" t="str">
        <f t="shared" si="14"/>
        <v>(25;30]</v>
      </c>
    </row>
    <row r="562" spans="1:8" x14ac:dyDescent="0.45">
      <c r="A562">
        <v>69</v>
      </c>
      <c r="B562">
        <v>2019</v>
      </c>
      <c r="C562" t="s">
        <v>92</v>
      </c>
      <c r="D562">
        <v>2019</v>
      </c>
      <c r="E562">
        <v>25.2</v>
      </c>
      <c r="F562">
        <v>1.6</v>
      </c>
      <c r="G562">
        <v>51.498345737662298</v>
      </c>
      <c r="H562" t="str">
        <f t="shared" si="14"/>
        <v>(25;30]</v>
      </c>
    </row>
    <row r="563" spans="1:8" x14ac:dyDescent="0.45">
      <c r="A563">
        <v>69</v>
      </c>
      <c r="B563">
        <v>2020</v>
      </c>
      <c r="C563" t="s">
        <v>92</v>
      </c>
      <c r="D563">
        <v>2020</v>
      </c>
      <c r="E563">
        <v>28.4</v>
      </c>
      <c r="F563">
        <v>1.5</v>
      </c>
      <c r="G563">
        <v>45.511939931268103</v>
      </c>
      <c r="H563" t="str">
        <f t="shared" si="14"/>
        <v>(25;30]</v>
      </c>
    </row>
    <row r="564" spans="1:8" x14ac:dyDescent="0.45">
      <c r="A564">
        <v>69</v>
      </c>
      <c r="B564">
        <v>2021</v>
      </c>
      <c r="C564" t="s">
        <v>92</v>
      </c>
      <c r="D564">
        <v>2021</v>
      </c>
      <c r="E564">
        <v>27</v>
      </c>
      <c r="F564">
        <v>1.5</v>
      </c>
      <c r="G564">
        <v>50.544157725969399</v>
      </c>
      <c r="H564" t="str">
        <f t="shared" si="14"/>
        <v>(25;30]</v>
      </c>
    </row>
    <row r="565" spans="1:8" x14ac:dyDescent="0.45">
      <c r="A565">
        <v>69</v>
      </c>
      <c r="B565">
        <v>2022</v>
      </c>
      <c r="C565" t="s">
        <v>92</v>
      </c>
      <c r="D565">
        <v>2022</v>
      </c>
      <c r="E565">
        <v>25.9</v>
      </c>
      <c r="F565">
        <v>1.7</v>
      </c>
      <c r="G565">
        <v>48.981380278372598</v>
      </c>
      <c r="H565" t="str">
        <f t="shared" si="14"/>
        <v>(25;30]</v>
      </c>
    </row>
    <row r="566" spans="1:8" x14ac:dyDescent="0.45">
      <c r="A566">
        <v>69</v>
      </c>
      <c r="B566">
        <v>2023</v>
      </c>
      <c r="C566" t="s">
        <v>92</v>
      </c>
      <c r="D566">
        <v>2023</v>
      </c>
      <c r="E566">
        <v>22.5</v>
      </c>
      <c r="F566">
        <v>1.8</v>
      </c>
      <c r="G566">
        <v>50.599706912850401</v>
      </c>
      <c r="H566" t="str">
        <f t="shared" si="14"/>
        <v>(20;25]</v>
      </c>
    </row>
    <row r="567" spans="1:8" x14ac:dyDescent="0.45">
      <c r="A567">
        <v>70</v>
      </c>
      <c r="B567">
        <v>2015</v>
      </c>
      <c r="C567" t="s">
        <v>131</v>
      </c>
      <c r="D567">
        <v>2015</v>
      </c>
      <c r="E567">
        <v>10.5</v>
      </c>
      <c r="F567">
        <v>4</v>
      </c>
      <c r="G567">
        <v>31.5608208113198</v>
      </c>
      <c r="H567" t="str">
        <f t="shared" si="14"/>
        <v>(10;15]</v>
      </c>
    </row>
    <row r="568" spans="1:8" x14ac:dyDescent="0.45">
      <c r="A568">
        <v>70</v>
      </c>
      <c r="B568">
        <v>2016</v>
      </c>
      <c r="C568" t="s">
        <v>131</v>
      </c>
      <c r="D568">
        <v>2016</v>
      </c>
      <c r="E568">
        <v>9.1</v>
      </c>
      <c r="F568">
        <v>4</v>
      </c>
      <c r="G568">
        <v>30.985761942375301</v>
      </c>
      <c r="H568" t="str">
        <f t="shared" si="14"/>
        <v>(5;10]</v>
      </c>
    </row>
    <row r="569" spans="1:8" x14ac:dyDescent="0.45">
      <c r="A569">
        <v>70</v>
      </c>
      <c r="B569">
        <v>2017</v>
      </c>
      <c r="C569" t="s">
        <v>131</v>
      </c>
      <c r="D569">
        <v>2017</v>
      </c>
      <c r="E569">
        <v>8.9</v>
      </c>
      <c r="F569">
        <v>4.2</v>
      </c>
      <c r="G569">
        <v>30.401902011783999</v>
      </c>
      <c r="H569" t="str">
        <f t="shared" si="14"/>
        <v>(5;10]</v>
      </c>
    </row>
    <row r="570" spans="1:8" x14ac:dyDescent="0.45">
      <c r="A570">
        <v>70</v>
      </c>
      <c r="B570">
        <v>2018</v>
      </c>
      <c r="C570" t="s">
        <v>131</v>
      </c>
      <c r="D570">
        <v>2018</v>
      </c>
      <c r="E570">
        <v>9.3000000000000007</v>
      </c>
      <c r="F570">
        <v>4.0999999999999996</v>
      </c>
      <c r="G570">
        <v>29.214139518151601</v>
      </c>
      <c r="H570" t="str">
        <f t="shared" si="14"/>
        <v>(5;10]</v>
      </c>
    </row>
    <row r="571" spans="1:8" x14ac:dyDescent="0.45">
      <c r="A571">
        <v>70</v>
      </c>
      <c r="B571">
        <v>2019</v>
      </c>
      <c r="C571" t="s">
        <v>131</v>
      </c>
      <c r="D571">
        <v>2019</v>
      </c>
      <c r="E571">
        <v>9.6</v>
      </c>
      <c r="F571">
        <v>3.7</v>
      </c>
      <c r="G571">
        <v>29.374728908683501</v>
      </c>
      <c r="H571" t="str">
        <f t="shared" si="14"/>
        <v>(5;10]</v>
      </c>
    </row>
    <row r="572" spans="1:8" x14ac:dyDescent="0.45">
      <c r="A572">
        <v>70</v>
      </c>
      <c r="B572">
        <v>2020</v>
      </c>
      <c r="C572" t="s">
        <v>131</v>
      </c>
      <c r="D572">
        <v>2020</v>
      </c>
      <c r="E572">
        <v>9.6999999999999993</v>
      </c>
      <c r="F572">
        <v>3.8</v>
      </c>
      <c r="G572">
        <v>28.244154300100199</v>
      </c>
      <c r="H572" t="str">
        <f t="shared" si="14"/>
        <v>(5;10]</v>
      </c>
    </row>
    <row r="573" spans="1:8" x14ac:dyDescent="0.45">
      <c r="A573">
        <v>70</v>
      </c>
      <c r="B573">
        <v>2021</v>
      </c>
      <c r="C573" t="s">
        <v>131</v>
      </c>
      <c r="D573">
        <v>2021</v>
      </c>
      <c r="E573">
        <v>12.6</v>
      </c>
      <c r="F573">
        <v>3.4</v>
      </c>
      <c r="G573">
        <v>28.337354769726701</v>
      </c>
      <c r="H573" t="str">
        <f t="shared" si="14"/>
        <v>(10;15]</v>
      </c>
    </row>
    <row r="574" spans="1:8" x14ac:dyDescent="0.45">
      <c r="A574">
        <v>70</v>
      </c>
      <c r="B574">
        <v>2022</v>
      </c>
      <c r="C574" t="s">
        <v>131</v>
      </c>
      <c r="D574">
        <v>2022</v>
      </c>
      <c r="E574">
        <v>12.5</v>
      </c>
      <c r="F574">
        <v>3.5</v>
      </c>
      <c r="G574">
        <v>28.100178804643399</v>
      </c>
      <c r="H574" t="str">
        <f t="shared" si="14"/>
        <v>(10;15]</v>
      </c>
    </row>
    <row r="575" spans="1:8" x14ac:dyDescent="0.45">
      <c r="A575">
        <v>70</v>
      </c>
      <c r="B575">
        <v>2023</v>
      </c>
      <c r="C575" t="s">
        <v>131</v>
      </c>
      <c r="D575">
        <v>2023</v>
      </c>
      <c r="E575">
        <v>12.2</v>
      </c>
      <c r="F575">
        <v>2.8</v>
      </c>
      <c r="G575">
        <v>28.4278147424147</v>
      </c>
      <c r="H575" t="str">
        <f t="shared" si="14"/>
        <v>(10;15]</v>
      </c>
    </row>
    <row r="576" spans="1:8" x14ac:dyDescent="0.45">
      <c r="A576">
        <v>71</v>
      </c>
      <c r="B576">
        <v>2023</v>
      </c>
      <c r="C576" t="s">
        <v>61</v>
      </c>
      <c r="D576">
        <v>2023</v>
      </c>
      <c r="E576">
        <v>24.4</v>
      </c>
      <c r="F576">
        <v>0.6</v>
      </c>
      <c r="G576">
        <v>14.568642179859101</v>
      </c>
      <c r="H576" t="str">
        <f t="shared" si="14"/>
        <v>(20;25]</v>
      </c>
    </row>
    <row r="577" spans="1:8" x14ac:dyDescent="0.45">
      <c r="A577">
        <v>72</v>
      </c>
      <c r="B577">
        <v>2020</v>
      </c>
      <c r="C577" t="s">
        <v>39</v>
      </c>
      <c r="D577">
        <v>2020</v>
      </c>
      <c r="E577">
        <v>16.399999999999999</v>
      </c>
      <c r="F577">
        <v>0.3</v>
      </c>
      <c r="G577">
        <v>10.081223442936199</v>
      </c>
      <c r="H577" t="str">
        <f t="shared" si="14"/>
        <v>(15;20]</v>
      </c>
    </row>
    <row r="578" spans="1:8" x14ac:dyDescent="0.45">
      <c r="A578">
        <v>72</v>
      </c>
      <c r="B578">
        <v>2021</v>
      </c>
      <c r="C578" t="s">
        <v>39</v>
      </c>
      <c r="D578">
        <v>2021</v>
      </c>
      <c r="E578">
        <v>16.3</v>
      </c>
      <c r="F578">
        <v>0.3</v>
      </c>
      <c r="G578">
        <v>10.864308194464</v>
      </c>
      <c r="H578" t="str">
        <f t="shared" si="14"/>
        <v>(15;20]</v>
      </c>
    </row>
    <row r="579" spans="1:8" x14ac:dyDescent="0.45">
      <c r="A579">
        <v>72</v>
      </c>
      <c r="B579">
        <v>2022</v>
      </c>
      <c r="C579" t="s">
        <v>39</v>
      </c>
      <c r="D579">
        <v>2022</v>
      </c>
      <c r="E579">
        <v>16.7</v>
      </c>
      <c r="F579">
        <v>0.3</v>
      </c>
      <c r="G579">
        <v>11.728477311843999</v>
      </c>
      <c r="H579" t="str">
        <f t="shared" ref="H579:H580" si="15">LOOKUP(E579,$K$3:$K$23,$P$3:$P$23)</f>
        <v>(15;20]</v>
      </c>
    </row>
    <row r="580" spans="1:8" x14ac:dyDescent="0.45">
      <c r="A580">
        <v>72</v>
      </c>
      <c r="B580">
        <v>2023</v>
      </c>
      <c r="C580" t="s">
        <v>39</v>
      </c>
      <c r="D580">
        <v>2023</v>
      </c>
      <c r="E580">
        <v>12.2</v>
      </c>
      <c r="F580">
        <v>0.3</v>
      </c>
      <c r="G580">
        <v>12.0911242884948</v>
      </c>
      <c r="H580" t="str">
        <f t="shared" si="15"/>
        <v>(10;15]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0A27-D5A3-4F3D-8801-B3E2D093E5CA}">
  <dimension ref="A1:I103"/>
  <sheetViews>
    <sheetView workbookViewId="0">
      <selection sqref="A1:I103"/>
    </sheetView>
  </sheetViews>
  <sheetFormatPr defaultRowHeight="14.25" x14ac:dyDescent="0.45"/>
  <sheetData>
    <row r="1" spans="1:9" ht="35.25" x14ac:dyDescent="0.45">
      <c r="A1" s="1" t="s">
        <v>0</v>
      </c>
      <c r="B1" s="2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34.5" x14ac:dyDescent="0.45">
      <c r="A2" s="2">
        <v>1</v>
      </c>
      <c r="B2" s="2" t="s">
        <v>11</v>
      </c>
      <c r="C2" s="27">
        <v>37.6</v>
      </c>
      <c r="D2" s="28">
        <v>2</v>
      </c>
      <c r="E2" s="28">
        <v>2.1</v>
      </c>
      <c r="F2" s="28">
        <v>51.2</v>
      </c>
      <c r="G2" s="28">
        <v>46.7</v>
      </c>
      <c r="H2" s="28">
        <v>239.9</v>
      </c>
      <c r="I2" s="28">
        <v>0.4</v>
      </c>
    </row>
    <row r="3" spans="1:9" ht="34.5" x14ac:dyDescent="0.45">
      <c r="A3" s="3">
        <v>2</v>
      </c>
      <c r="B3" s="3" t="s">
        <v>16</v>
      </c>
      <c r="C3" s="29">
        <v>34.1</v>
      </c>
      <c r="D3" s="30">
        <v>3.7</v>
      </c>
      <c r="E3" s="30">
        <v>6.4</v>
      </c>
      <c r="F3" s="30">
        <v>27.3</v>
      </c>
      <c r="G3" s="30">
        <v>15.6</v>
      </c>
      <c r="H3" s="30">
        <v>374.9</v>
      </c>
      <c r="I3" s="30">
        <v>0.3</v>
      </c>
    </row>
    <row r="4" spans="1:9" ht="17.25" x14ac:dyDescent="0.45">
      <c r="A4" s="2">
        <v>3</v>
      </c>
      <c r="B4" s="2" t="s">
        <v>12</v>
      </c>
      <c r="C4" s="27">
        <v>29.9</v>
      </c>
      <c r="D4" s="28">
        <v>10.6</v>
      </c>
      <c r="E4" s="28">
        <v>14.5</v>
      </c>
      <c r="F4" s="28">
        <v>9.4</v>
      </c>
      <c r="G4" s="28">
        <v>6.9</v>
      </c>
      <c r="H4" s="28">
        <v>737.5</v>
      </c>
      <c r="I4" s="28">
        <v>0.1</v>
      </c>
    </row>
    <row r="5" spans="1:9" ht="34.5" x14ac:dyDescent="0.45">
      <c r="A5" s="3">
        <v>4</v>
      </c>
      <c r="B5" s="3" t="s">
        <v>26</v>
      </c>
      <c r="C5" s="29">
        <v>29.8</v>
      </c>
      <c r="D5" s="30">
        <v>6.3</v>
      </c>
      <c r="E5" s="30">
        <v>6.1</v>
      </c>
      <c r="F5" s="30">
        <v>15.9</v>
      </c>
      <c r="G5" s="30">
        <v>16.5</v>
      </c>
      <c r="H5" s="30">
        <v>336.1</v>
      </c>
      <c r="I5" s="30">
        <v>0.3</v>
      </c>
    </row>
    <row r="6" spans="1:9" ht="34.5" x14ac:dyDescent="0.45">
      <c r="A6" s="2">
        <v>5</v>
      </c>
      <c r="B6" s="2" t="s">
        <v>18</v>
      </c>
      <c r="C6" s="27">
        <v>26.2</v>
      </c>
      <c r="D6" s="28">
        <v>4.9000000000000004</v>
      </c>
      <c r="E6" s="28">
        <v>5.0999999999999996</v>
      </c>
      <c r="F6" s="28">
        <v>20.6</v>
      </c>
      <c r="G6" s="28">
        <v>19.600000000000001</v>
      </c>
      <c r="H6" s="28">
        <v>611.79999999999995</v>
      </c>
      <c r="I6" s="28">
        <v>0.2</v>
      </c>
    </row>
    <row r="7" spans="1:9" ht="17.25" x14ac:dyDescent="0.45">
      <c r="A7" s="3">
        <v>6</v>
      </c>
      <c r="B7" s="3" t="s">
        <v>22</v>
      </c>
      <c r="C7" s="29">
        <v>25</v>
      </c>
      <c r="D7" s="30">
        <v>2.5</v>
      </c>
      <c r="E7" s="30">
        <v>2.6</v>
      </c>
      <c r="F7" s="30">
        <v>39.6</v>
      </c>
      <c r="G7" s="30">
        <v>37.799999999999997</v>
      </c>
      <c r="H7" s="30">
        <v>210.6</v>
      </c>
      <c r="I7" s="30">
        <v>0.5</v>
      </c>
    </row>
    <row r="8" spans="1:9" ht="34.5" x14ac:dyDescent="0.45">
      <c r="A8" s="2">
        <v>7</v>
      </c>
      <c r="B8" s="2" t="s">
        <v>35</v>
      </c>
      <c r="C8" s="27">
        <v>24.4</v>
      </c>
      <c r="D8" s="28">
        <v>4.3</v>
      </c>
      <c r="E8" s="28">
        <v>3.6</v>
      </c>
      <c r="F8" s="28">
        <v>23.1</v>
      </c>
      <c r="G8" s="28">
        <v>27.9</v>
      </c>
      <c r="H8" s="28">
        <v>214.2</v>
      </c>
      <c r="I8" s="28">
        <v>0.5</v>
      </c>
    </row>
    <row r="9" spans="1:9" ht="17.25" x14ac:dyDescent="0.45">
      <c r="A9" s="3">
        <v>8</v>
      </c>
      <c r="B9" s="3" t="s">
        <v>13</v>
      </c>
      <c r="C9" s="29">
        <v>24.3</v>
      </c>
      <c r="D9" s="30">
        <v>4.8</v>
      </c>
      <c r="E9" s="30">
        <v>5.5</v>
      </c>
      <c r="F9" s="30">
        <v>20.8</v>
      </c>
      <c r="G9" s="30">
        <v>18.100000000000001</v>
      </c>
      <c r="H9" s="30">
        <v>236.4</v>
      </c>
      <c r="I9" s="30">
        <v>0.4</v>
      </c>
    </row>
    <row r="10" spans="1:9" ht="34.5" x14ac:dyDescent="0.45">
      <c r="A10" s="2">
        <v>9</v>
      </c>
      <c r="B10" s="2" t="s">
        <v>20</v>
      </c>
      <c r="C10" s="27">
        <v>23.2</v>
      </c>
      <c r="D10" s="28">
        <v>2.7</v>
      </c>
      <c r="E10" s="28">
        <v>3.2</v>
      </c>
      <c r="F10" s="28">
        <v>36.5</v>
      </c>
      <c r="G10" s="28">
        <v>31.3</v>
      </c>
      <c r="H10" s="28">
        <v>144.4</v>
      </c>
      <c r="I10" s="28">
        <v>0.7</v>
      </c>
    </row>
    <row r="11" spans="1:9" ht="17.25" x14ac:dyDescent="0.45">
      <c r="A11" s="3">
        <v>10</v>
      </c>
      <c r="B11" s="3" t="s">
        <v>15</v>
      </c>
      <c r="C11" s="29">
        <v>22.7</v>
      </c>
      <c r="D11" s="30">
        <v>1.2</v>
      </c>
      <c r="E11" s="30">
        <v>1.5</v>
      </c>
      <c r="F11" s="30">
        <v>83.3</v>
      </c>
      <c r="G11" s="30">
        <v>66.8</v>
      </c>
      <c r="H11" s="30">
        <v>139.80000000000001</v>
      </c>
      <c r="I11" s="30">
        <v>0.7</v>
      </c>
    </row>
    <row r="12" spans="1:9" ht="34.5" x14ac:dyDescent="0.45">
      <c r="A12" s="2">
        <v>11</v>
      </c>
      <c r="B12" s="2" t="s">
        <v>31</v>
      </c>
      <c r="C12" s="27">
        <v>21.1</v>
      </c>
      <c r="D12" s="28">
        <v>4.9000000000000004</v>
      </c>
      <c r="E12" s="28">
        <v>4.9000000000000004</v>
      </c>
      <c r="F12" s="28">
        <v>20.5</v>
      </c>
      <c r="G12" s="28">
        <v>20.399999999999999</v>
      </c>
      <c r="H12" s="28">
        <v>721.2</v>
      </c>
      <c r="I12" s="28">
        <v>0.1</v>
      </c>
    </row>
    <row r="13" spans="1:9" ht="17.25" x14ac:dyDescent="0.45">
      <c r="A13" s="3">
        <v>12</v>
      </c>
      <c r="B13" s="3" t="s">
        <v>21</v>
      </c>
      <c r="C13" s="29">
        <v>20.2</v>
      </c>
      <c r="D13" s="30">
        <v>6.8</v>
      </c>
      <c r="E13" s="30">
        <v>4.3</v>
      </c>
      <c r="F13" s="30">
        <v>14.8</v>
      </c>
      <c r="G13" s="30">
        <v>23.4</v>
      </c>
      <c r="H13" s="30">
        <v>332.8</v>
      </c>
      <c r="I13" s="30">
        <v>0.3</v>
      </c>
    </row>
    <row r="14" spans="1:9" ht="17.25" x14ac:dyDescent="0.45">
      <c r="A14" s="2">
        <v>13</v>
      </c>
      <c r="B14" s="2" t="s">
        <v>36</v>
      </c>
      <c r="C14" s="27">
        <v>20.2</v>
      </c>
      <c r="D14" s="28">
        <v>1.6</v>
      </c>
      <c r="E14" s="28">
        <v>2</v>
      </c>
      <c r="F14" s="28">
        <v>63.8</v>
      </c>
      <c r="G14" s="28">
        <v>50.2</v>
      </c>
      <c r="H14" s="28">
        <v>119.6</v>
      </c>
      <c r="I14" s="28">
        <v>0.8</v>
      </c>
    </row>
    <row r="15" spans="1:9" ht="34.5" x14ac:dyDescent="0.45">
      <c r="A15" s="3">
        <v>14</v>
      </c>
      <c r="B15" s="3" t="s">
        <v>27</v>
      </c>
      <c r="C15" s="29">
        <v>19.5</v>
      </c>
      <c r="D15" s="30">
        <v>4.5</v>
      </c>
      <c r="E15" s="30">
        <v>4.9000000000000004</v>
      </c>
      <c r="F15" s="30">
        <v>22.1</v>
      </c>
      <c r="G15" s="30">
        <v>20.5</v>
      </c>
      <c r="H15" s="30">
        <v>225.5</v>
      </c>
      <c r="I15" s="30">
        <v>0.4</v>
      </c>
    </row>
    <row r="16" spans="1:9" ht="34.5" x14ac:dyDescent="0.45">
      <c r="A16" s="2">
        <v>15</v>
      </c>
      <c r="B16" s="2" t="s">
        <v>32</v>
      </c>
      <c r="C16" s="27">
        <v>19.2</v>
      </c>
      <c r="D16" s="28">
        <v>3</v>
      </c>
      <c r="E16" s="28">
        <v>3.1</v>
      </c>
      <c r="F16" s="28">
        <v>33.299999999999997</v>
      </c>
      <c r="G16" s="28">
        <v>32.6</v>
      </c>
      <c r="H16" s="28">
        <v>193.1</v>
      </c>
      <c r="I16" s="28">
        <v>0.5</v>
      </c>
    </row>
    <row r="17" spans="1:9" ht="17.25" x14ac:dyDescent="0.45">
      <c r="A17" s="3">
        <v>16</v>
      </c>
      <c r="B17" s="3" t="s">
        <v>28</v>
      </c>
      <c r="C17" s="29">
        <v>19.100000000000001</v>
      </c>
      <c r="D17" s="30">
        <v>2.9</v>
      </c>
      <c r="E17" s="30">
        <v>3.7</v>
      </c>
      <c r="F17" s="30">
        <v>34</v>
      </c>
      <c r="G17" s="30">
        <v>27.1</v>
      </c>
      <c r="H17" s="30">
        <v>152.1</v>
      </c>
      <c r="I17" s="30">
        <v>0.7</v>
      </c>
    </row>
    <row r="18" spans="1:9" ht="34.5" x14ac:dyDescent="0.45">
      <c r="A18" s="2">
        <v>17</v>
      </c>
      <c r="B18" s="2" t="s">
        <v>33</v>
      </c>
      <c r="C18" s="27">
        <v>18.3</v>
      </c>
      <c r="D18" s="28">
        <v>5.6</v>
      </c>
      <c r="E18" s="28">
        <v>6.1</v>
      </c>
      <c r="F18" s="28">
        <v>17.899999999999999</v>
      </c>
      <c r="G18" s="28">
        <v>16.399999999999999</v>
      </c>
      <c r="H18" s="28">
        <v>257.5</v>
      </c>
      <c r="I18" s="28">
        <v>0.4</v>
      </c>
    </row>
    <row r="19" spans="1:9" ht="34.5" x14ac:dyDescent="0.45">
      <c r="A19" s="3">
        <v>18</v>
      </c>
      <c r="B19" s="3" t="s">
        <v>54</v>
      </c>
      <c r="C19" s="29">
        <v>18.2</v>
      </c>
      <c r="D19" s="30">
        <v>5.8</v>
      </c>
      <c r="E19" s="30">
        <v>5.0999999999999996</v>
      </c>
      <c r="F19" s="30">
        <v>17.2</v>
      </c>
      <c r="G19" s="30">
        <v>19.8</v>
      </c>
      <c r="H19" s="30">
        <v>286.39999999999998</v>
      </c>
      <c r="I19" s="30">
        <v>0.3</v>
      </c>
    </row>
    <row r="20" spans="1:9" ht="17.25" x14ac:dyDescent="0.45">
      <c r="A20" s="2">
        <v>19</v>
      </c>
      <c r="B20" s="2" t="s">
        <v>38</v>
      </c>
      <c r="C20" s="27">
        <v>17.899999999999999</v>
      </c>
      <c r="D20" s="28">
        <v>4.2</v>
      </c>
      <c r="E20" s="28">
        <v>4.2</v>
      </c>
      <c r="F20" s="28">
        <v>23.6</v>
      </c>
      <c r="G20" s="28">
        <v>24.1</v>
      </c>
      <c r="H20" s="28">
        <v>239.4</v>
      </c>
      <c r="I20" s="28">
        <v>0.4</v>
      </c>
    </row>
    <row r="21" spans="1:9" ht="17.25" x14ac:dyDescent="0.45">
      <c r="A21" s="3">
        <v>20</v>
      </c>
      <c r="B21" s="3" t="s">
        <v>40</v>
      </c>
      <c r="C21" s="29">
        <v>17.899999999999999</v>
      </c>
      <c r="D21" s="30">
        <v>2.4</v>
      </c>
      <c r="E21" s="30">
        <v>3.1</v>
      </c>
      <c r="F21" s="30">
        <v>42.3</v>
      </c>
      <c r="G21" s="30">
        <v>32.1</v>
      </c>
      <c r="H21" s="30">
        <v>215.9</v>
      </c>
      <c r="I21" s="30">
        <v>0.5</v>
      </c>
    </row>
    <row r="22" spans="1:9" ht="34.5" x14ac:dyDescent="0.45">
      <c r="A22" s="2">
        <v>21</v>
      </c>
      <c r="B22" s="2" t="s">
        <v>34</v>
      </c>
      <c r="C22" s="27">
        <v>17.8</v>
      </c>
      <c r="D22" s="28">
        <v>5.6</v>
      </c>
      <c r="E22" s="28">
        <v>5.5</v>
      </c>
      <c r="F22" s="28">
        <v>17.8</v>
      </c>
      <c r="G22" s="28">
        <v>18.100000000000001</v>
      </c>
      <c r="H22" s="28">
        <v>210.9</v>
      </c>
      <c r="I22" s="28">
        <v>0.5</v>
      </c>
    </row>
    <row r="23" spans="1:9" ht="34.5" x14ac:dyDescent="0.45">
      <c r="A23" s="3">
        <v>22</v>
      </c>
      <c r="B23" s="3" t="s">
        <v>49</v>
      </c>
      <c r="C23" s="29">
        <v>17.3</v>
      </c>
      <c r="D23" s="30">
        <v>5.6</v>
      </c>
      <c r="E23" s="30">
        <v>4</v>
      </c>
      <c r="F23" s="30">
        <v>17.8</v>
      </c>
      <c r="G23" s="30">
        <v>24.8</v>
      </c>
      <c r="H23" s="30">
        <v>239.3</v>
      </c>
      <c r="I23" s="30">
        <v>0.4</v>
      </c>
    </row>
    <row r="24" spans="1:9" ht="34.5" x14ac:dyDescent="0.45">
      <c r="A24" s="2">
        <v>23</v>
      </c>
      <c r="B24" s="2" t="s">
        <v>56</v>
      </c>
      <c r="C24" s="27">
        <v>17</v>
      </c>
      <c r="D24" s="28">
        <v>13.3</v>
      </c>
      <c r="E24" s="28">
        <v>9.6999999999999993</v>
      </c>
      <c r="F24" s="28">
        <v>7.5</v>
      </c>
      <c r="G24" s="28">
        <v>10.3</v>
      </c>
      <c r="H24" s="28">
        <v>214.8</v>
      </c>
      <c r="I24" s="28">
        <v>0.5</v>
      </c>
    </row>
    <row r="25" spans="1:9" ht="17.25" x14ac:dyDescent="0.45">
      <c r="A25" s="3">
        <v>24</v>
      </c>
      <c r="B25" s="3" t="s">
        <v>43</v>
      </c>
      <c r="C25" s="29">
        <v>16.600000000000001</v>
      </c>
      <c r="D25" s="30">
        <v>3.1</v>
      </c>
      <c r="E25" s="30">
        <v>3.4</v>
      </c>
      <c r="F25" s="30">
        <v>32.299999999999997</v>
      </c>
      <c r="G25" s="30">
        <v>29.7</v>
      </c>
      <c r="H25" s="30">
        <v>148.4</v>
      </c>
      <c r="I25" s="30">
        <v>0.7</v>
      </c>
    </row>
    <row r="26" spans="1:9" ht="34.5" x14ac:dyDescent="0.45">
      <c r="A26" s="2">
        <v>25</v>
      </c>
      <c r="B26" s="2" t="s">
        <v>39</v>
      </c>
      <c r="C26" s="27">
        <v>16.399999999999999</v>
      </c>
      <c r="D26" s="28">
        <v>6.5</v>
      </c>
      <c r="E26" s="28">
        <v>6.5</v>
      </c>
      <c r="F26" s="28">
        <v>15.4</v>
      </c>
      <c r="G26" s="28">
        <v>15.4</v>
      </c>
      <c r="H26" s="28">
        <v>302</v>
      </c>
      <c r="I26" s="28">
        <v>0.3</v>
      </c>
    </row>
    <row r="27" spans="1:9" ht="34.5" x14ac:dyDescent="0.45">
      <c r="A27" s="3">
        <v>26</v>
      </c>
      <c r="B27" s="3" t="s">
        <v>50</v>
      </c>
      <c r="C27" s="29">
        <v>16.3</v>
      </c>
      <c r="D27" s="30">
        <v>7.8</v>
      </c>
      <c r="E27" s="30">
        <v>9</v>
      </c>
      <c r="F27" s="30">
        <v>12.8</v>
      </c>
      <c r="G27" s="30">
        <v>11.1</v>
      </c>
      <c r="H27" s="30">
        <v>224.7</v>
      </c>
      <c r="I27" s="30">
        <v>0.4</v>
      </c>
    </row>
    <row r="28" spans="1:9" ht="34.5" x14ac:dyDescent="0.45">
      <c r="A28" s="2">
        <v>27</v>
      </c>
      <c r="B28" s="2" t="s">
        <v>41</v>
      </c>
      <c r="C28" s="27">
        <v>16.3</v>
      </c>
      <c r="D28" s="28">
        <v>5.2</v>
      </c>
      <c r="E28" s="28">
        <v>5.0999999999999996</v>
      </c>
      <c r="F28" s="28">
        <v>19.3</v>
      </c>
      <c r="G28" s="28">
        <v>19.600000000000001</v>
      </c>
      <c r="H28" s="28">
        <v>218.4</v>
      </c>
      <c r="I28" s="28">
        <v>0.5</v>
      </c>
    </row>
    <row r="29" spans="1:9" ht="17.25" x14ac:dyDescent="0.45">
      <c r="A29" s="3">
        <v>28</v>
      </c>
      <c r="B29" s="3" t="s">
        <v>25</v>
      </c>
      <c r="C29" s="29">
        <v>15.9</v>
      </c>
      <c r="D29" s="30">
        <v>5</v>
      </c>
      <c r="E29" s="30">
        <v>5.4</v>
      </c>
      <c r="F29" s="30">
        <v>19.899999999999999</v>
      </c>
      <c r="G29" s="30">
        <v>18.5</v>
      </c>
      <c r="H29" s="30">
        <v>184</v>
      </c>
      <c r="I29" s="30">
        <v>0.5</v>
      </c>
    </row>
    <row r="30" spans="1:9" ht="34.5" x14ac:dyDescent="0.45">
      <c r="A30" s="2">
        <v>29</v>
      </c>
      <c r="B30" s="2" t="s">
        <v>42</v>
      </c>
      <c r="C30" s="27">
        <v>15.6</v>
      </c>
      <c r="D30" s="28">
        <v>3.8</v>
      </c>
      <c r="E30" s="28">
        <v>3.4</v>
      </c>
      <c r="F30" s="28">
        <v>26.5</v>
      </c>
      <c r="G30" s="28">
        <v>29.4</v>
      </c>
      <c r="H30" s="28">
        <v>182.1</v>
      </c>
      <c r="I30" s="28">
        <v>0.5</v>
      </c>
    </row>
    <row r="31" spans="1:9" ht="51.75" x14ac:dyDescent="0.45">
      <c r="A31" s="3">
        <v>30</v>
      </c>
      <c r="B31" s="3" t="s">
        <v>46</v>
      </c>
      <c r="C31" s="29">
        <v>15.5</v>
      </c>
      <c r="D31" s="30">
        <v>3.5</v>
      </c>
      <c r="E31" s="30">
        <v>3.4</v>
      </c>
      <c r="F31" s="30">
        <v>28.4</v>
      </c>
      <c r="G31" s="30">
        <v>29.2</v>
      </c>
      <c r="H31" s="30">
        <v>138.6</v>
      </c>
      <c r="I31" s="30">
        <v>0.7</v>
      </c>
    </row>
    <row r="32" spans="1:9" ht="34.5" x14ac:dyDescent="0.45">
      <c r="A32" s="2">
        <v>31</v>
      </c>
      <c r="B32" s="2" t="s">
        <v>45</v>
      </c>
      <c r="C32" s="27">
        <v>15.3</v>
      </c>
      <c r="D32" s="28">
        <v>3.4</v>
      </c>
      <c r="E32" s="28">
        <v>3.2</v>
      </c>
      <c r="F32" s="28">
        <v>29.8</v>
      </c>
      <c r="G32" s="28">
        <v>31.2</v>
      </c>
      <c r="H32" s="28">
        <v>218.8</v>
      </c>
      <c r="I32" s="28">
        <v>0.5</v>
      </c>
    </row>
    <row r="33" spans="1:9" ht="34.5" x14ac:dyDescent="0.45">
      <c r="A33" s="3">
        <v>32</v>
      </c>
      <c r="B33" s="3" t="s">
        <v>53</v>
      </c>
      <c r="C33" s="29">
        <v>14.9</v>
      </c>
      <c r="D33" s="30">
        <v>2.2000000000000002</v>
      </c>
      <c r="E33" s="30">
        <v>3.4</v>
      </c>
      <c r="F33" s="30">
        <v>45.6</v>
      </c>
      <c r="G33" s="30">
        <v>29.2</v>
      </c>
      <c r="H33" s="30">
        <v>110.7</v>
      </c>
      <c r="I33" s="30">
        <v>0.9</v>
      </c>
    </row>
    <row r="34" spans="1:9" ht="34.5" x14ac:dyDescent="0.45">
      <c r="A34" s="2">
        <v>33</v>
      </c>
      <c r="B34" s="2" t="s">
        <v>61</v>
      </c>
      <c r="C34" s="27">
        <v>14.8</v>
      </c>
      <c r="D34" s="28">
        <v>4.7</v>
      </c>
      <c r="E34" s="28">
        <v>4.5999999999999996</v>
      </c>
      <c r="F34" s="28">
        <v>21.4</v>
      </c>
      <c r="G34" s="28">
        <v>21.8</v>
      </c>
      <c r="H34" s="28">
        <v>149.30000000000001</v>
      </c>
      <c r="I34" s="28">
        <v>0.7</v>
      </c>
    </row>
    <row r="35" spans="1:9" ht="17.25" x14ac:dyDescent="0.45">
      <c r="A35" s="3">
        <v>34</v>
      </c>
      <c r="B35" s="3" t="s">
        <v>37</v>
      </c>
      <c r="C35" s="29">
        <v>14.8</v>
      </c>
      <c r="D35" s="30">
        <v>5.8</v>
      </c>
      <c r="E35" s="30">
        <v>6.9</v>
      </c>
      <c r="F35" s="30">
        <v>17.3</v>
      </c>
      <c r="G35" s="30">
        <v>14.5</v>
      </c>
      <c r="H35" s="30">
        <v>356.1</v>
      </c>
      <c r="I35" s="30">
        <v>0.3</v>
      </c>
    </row>
    <row r="36" spans="1:9" ht="34.5" x14ac:dyDescent="0.45">
      <c r="A36" s="2">
        <v>35</v>
      </c>
      <c r="B36" s="2" t="s">
        <v>47</v>
      </c>
      <c r="C36" s="27">
        <v>14.7</v>
      </c>
      <c r="D36" s="28">
        <v>4.8</v>
      </c>
      <c r="E36" s="28">
        <v>4.5</v>
      </c>
      <c r="F36" s="28">
        <v>20.9</v>
      </c>
      <c r="G36" s="28">
        <v>22.4</v>
      </c>
      <c r="H36" s="28">
        <v>125.5</v>
      </c>
      <c r="I36" s="28">
        <v>0.8</v>
      </c>
    </row>
    <row r="37" spans="1:9" ht="17.25" x14ac:dyDescent="0.45">
      <c r="A37" s="3">
        <v>36</v>
      </c>
      <c r="B37" s="3" t="s">
        <v>52</v>
      </c>
      <c r="C37" s="29">
        <v>14.1</v>
      </c>
      <c r="D37" s="30">
        <v>4</v>
      </c>
      <c r="E37" s="30">
        <v>5.3</v>
      </c>
      <c r="F37" s="30">
        <v>24.9</v>
      </c>
      <c r="G37" s="30">
        <v>18.8</v>
      </c>
      <c r="H37" s="30">
        <v>128.6</v>
      </c>
      <c r="I37" s="30">
        <v>0.8</v>
      </c>
    </row>
    <row r="38" spans="1:9" ht="34.5" x14ac:dyDescent="0.45">
      <c r="A38" s="2">
        <v>37</v>
      </c>
      <c r="B38" s="2" t="s">
        <v>62</v>
      </c>
      <c r="C38" s="27">
        <v>13.2</v>
      </c>
      <c r="D38" s="28">
        <v>5.0999999999999996</v>
      </c>
      <c r="E38" s="28">
        <v>5.6</v>
      </c>
      <c r="F38" s="28">
        <v>19.7</v>
      </c>
      <c r="G38" s="28">
        <v>17.7</v>
      </c>
      <c r="H38" s="28">
        <v>199.3</v>
      </c>
      <c r="I38" s="28">
        <v>0.5</v>
      </c>
    </row>
    <row r="39" spans="1:9" ht="34.5" x14ac:dyDescent="0.45">
      <c r="A39" s="3">
        <v>38</v>
      </c>
      <c r="B39" s="3" t="s">
        <v>44</v>
      </c>
      <c r="C39" s="29">
        <v>12.9</v>
      </c>
      <c r="D39" s="30">
        <v>6</v>
      </c>
      <c r="E39" s="30">
        <v>6.9</v>
      </c>
      <c r="F39" s="30">
        <v>16.7</v>
      </c>
      <c r="G39" s="30">
        <v>14.6</v>
      </c>
      <c r="H39" s="30">
        <v>114.6</v>
      </c>
      <c r="I39" s="30">
        <v>0.9</v>
      </c>
    </row>
    <row r="40" spans="1:9" ht="34.5" x14ac:dyDescent="0.45">
      <c r="A40" s="2">
        <v>39</v>
      </c>
      <c r="B40" s="2" t="s">
        <v>58</v>
      </c>
      <c r="C40" s="27">
        <v>12.9</v>
      </c>
      <c r="D40" s="28">
        <v>4.2</v>
      </c>
      <c r="E40" s="28">
        <v>4.4000000000000004</v>
      </c>
      <c r="F40" s="28">
        <v>23.6</v>
      </c>
      <c r="G40" s="28">
        <v>22.6</v>
      </c>
      <c r="H40" s="28">
        <v>84.1</v>
      </c>
      <c r="I40" s="28">
        <v>1.2</v>
      </c>
    </row>
    <row r="41" spans="1:9" ht="17.25" x14ac:dyDescent="0.45">
      <c r="A41" s="3">
        <v>40</v>
      </c>
      <c r="B41" s="3" t="s">
        <v>48</v>
      </c>
      <c r="C41" s="29">
        <v>12.8</v>
      </c>
      <c r="D41" s="30">
        <v>6.7</v>
      </c>
      <c r="E41" s="30">
        <v>6.4</v>
      </c>
      <c r="F41" s="30">
        <v>15</v>
      </c>
      <c r="G41" s="30">
        <v>15.6</v>
      </c>
      <c r="H41" s="30">
        <v>192.9</v>
      </c>
      <c r="I41" s="30">
        <v>0.5</v>
      </c>
    </row>
    <row r="42" spans="1:9" ht="34.5" x14ac:dyDescent="0.45">
      <c r="A42" s="2">
        <v>41</v>
      </c>
      <c r="B42" s="2" t="s">
        <v>57</v>
      </c>
      <c r="C42" s="27">
        <v>12.2</v>
      </c>
      <c r="D42" s="28">
        <v>3.6</v>
      </c>
      <c r="E42" s="28">
        <v>3.8</v>
      </c>
      <c r="F42" s="28">
        <v>27.7</v>
      </c>
      <c r="G42" s="28">
        <v>26.1</v>
      </c>
      <c r="H42" s="28">
        <v>269.10000000000002</v>
      </c>
      <c r="I42" s="28">
        <v>0.4</v>
      </c>
    </row>
    <row r="43" spans="1:9" ht="34.5" x14ac:dyDescent="0.45">
      <c r="A43" s="3">
        <v>42</v>
      </c>
      <c r="B43" s="3" t="s">
        <v>64</v>
      </c>
      <c r="C43" s="29">
        <v>12.1</v>
      </c>
      <c r="D43" s="30">
        <v>11.5</v>
      </c>
      <c r="E43" s="30">
        <v>7.7</v>
      </c>
      <c r="F43" s="30">
        <v>8.6999999999999993</v>
      </c>
      <c r="G43" s="30">
        <v>13</v>
      </c>
      <c r="H43" s="30">
        <v>98.2</v>
      </c>
      <c r="I43" s="30">
        <v>1</v>
      </c>
    </row>
    <row r="44" spans="1:9" ht="69" x14ac:dyDescent="0.45">
      <c r="A44" s="2">
        <v>43</v>
      </c>
      <c r="B44" s="2" t="s">
        <v>55</v>
      </c>
      <c r="C44" s="27">
        <v>12.1</v>
      </c>
      <c r="D44" s="28">
        <v>6.7</v>
      </c>
      <c r="E44" s="28">
        <v>6.8</v>
      </c>
      <c r="F44" s="28">
        <v>14.8</v>
      </c>
      <c r="G44" s="28">
        <v>14.7</v>
      </c>
      <c r="H44" s="28">
        <v>152</v>
      </c>
      <c r="I44" s="28">
        <v>0.7</v>
      </c>
    </row>
    <row r="45" spans="1:9" ht="17.25" x14ac:dyDescent="0.45">
      <c r="A45" s="3">
        <v>44</v>
      </c>
      <c r="B45" s="3" t="s">
        <v>81</v>
      </c>
      <c r="C45" s="29">
        <v>11.9</v>
      </c>
      <c r="D45" s="30">
        <v>2.6</v>
      </c>
      <c r="E45" s="30">
        <v>3.2</v>
      </c>
      <c r="F45" s="30">
        <v>37.9</v>
      </c>
      <c r="G45" s="30">
        <v>31.4</v>
      </c>
      <c r="H45" s="30">
        <v>78.5</v>
      </c>
      <c r="I45" s="30">
        <v>1.3</v>
      </c>
    </row>
    <row r="46" spans="1:9" ht="17.25" x14ac:dyDescent="0.45">
      <c r="A46" s="2">
        <v>45</v>
      </c>
      <c r="B46" s="2" t="s">
        <v>63</v>
      </c>
      <c r="C46" s="27">
        <v>11.9</v>
      </c>
      <c r="D46" s="28">
        <v>3.1</v>
      </c>
      <c r="E46" s="28">
        <v>3.5</v>
      </c>
      <c r="F46" s="28">
        <v>32</v>
      </c>
      <c r="G46" s="28">
        <v>28.3</v>
      </c>
      <c r="H46" s="28">
        <v>101.8</v>
      </c>
      <c r="I46" s="28">
        <v>1</v>
      </c>
    </row>
    <row r="47" spans="1:9" ht="34.5" x14ac:dyDescent="0.45">
      <c r="A47" s="3">
        <v>46</v>
      </c>
      <c r="B47" s="3" t="s">
        <v>59</v>
      </c>
      <c r="C47" s="29">
        <v>11.8</v>
      </c>
      <c r="D47" s="30">
        <v>6.7</v>
      </c>
      <c r="E47" s="30">
        <v>5.0999999999999996</v>
      </c>
      <c r="F47" s="30">
        <v>14.9</v>
      </c>
      <c r="G47" s="30">
        <v>19.7</v>
      </c>
      <c r="H47" s="30">
        <v>138.6</v>
      </c>
      <c r="I47" s="30">
        <v>0.7</v>
      </c>
    </row>
    <row r="48" spans="1:9" ht="17.25" x14ac:dyDescent="0.45">
      <c r="A48" s="2">
        <v>47</v>
      </c>
      <c r="B48" s="2" t="s">
        <v>68</v>
      </c>
      <c r="C48" s="27">
        <v>11.5</v>
      </c>
      <c r="D48" s="28">
        <v>5.4</v>
      </c>
      <c r="E48" s="28">
        <v>5.5</v>
      </c>
      <c r="F48" s="28">
        <v>18.600000000000001</v>
      </c>
      <c r="G48" s="28">
        <v>18.3</v>
      </c>
      <c r="H48" s="28">
        <v>107.7</v>
      </c>
      <c r="I48" s="28">
        <v>0.9</v>
      </c>
    </row>
    <row r="49" spans="1:9" ht="34.5" x14ac:dyDescent="0.45">
      <c r="A49" s="3">
        <v>48</v>
      </c>
      <c r="B49" s="3" t="s">
        <v>90</v>
      </c>
      <c r="C49" s="29">
        <v>11.2</v>
      </c>
      <c r="D49" s="30">
        <v>2.5</v>
      </c>
      <c r="E49" s="30">
        <v>3.1</v>
      </c>
      <c r="F49" s="30">
        <v>39.299999999999997</v>
      </c>
      <c r="G49" s="30">
        <v>32</v>
      </c>
      <c r="H49" s="30">
        <v>69.8</v>
      </c>
      <c r="I49" s="30">
        <v>1.4</v>
      </c>
    </row>
    <row r="50" spans="1:9" ht="34.5" x14ac:dyDescent="0.45">
      <c r="A50" s="2">
        <v>49</v>
      </c>
      <c r="B50" s="2" t="s">
        <v>67</v>
      </c>
      <c r="C50" s="27">
        <v>11.1</v>
      </c>
      <c r="D50" s="28">
        <v>3.9</v>
      </c>
      <c r="E50" s="28">
        <v>4</v>
      </c>
      <c r="F50" s="28">
        <v>25.4</v>
      </c>
      <c r="G50" s="28">
        <v>25.3</v>
      </c>
      <c r="H50" s="28">
        <v>71.099999999999994</v>
      </c>
      <c r="I50" s="28">
        <v>1.4</v>
      </c>
    </row>
    <row r="51" spans="1:9" ht="17.25" x14ac:dyDescent="0.45">
      <c r="A51" s="3">
        <v>50</v>
      </c>
      <c r="B51" s="3" t="s">
        <v>75</v>
      </c>
      <c r="C51" s="29">
        <v>11</v>
      </c>
      <c r="D51" s="30">
        <v>4.4000000000000004</v>
      </c>
      <c r="E51" s="30">
        <v>5</v>
      </c>
      <c r="F51" s="30">
        <v>22.6</v>
      </c>
      <c r="G51" s="30">
        <v>20</v>
      </c>
      <c r="H51" s="30">
        <v>81.5</v>
      </c>
      <c r="I51" s="30">
        <v>1.2</v>
      </c>
    </row>
    <row r="52" spans="1:9" ht="69" x14ac:dyDescent="0.45">
      <c r="A52" s="2">
        <v>51</v>
      </c>
      <c r="B52" s="2" t="s">
        <v>66</v>
      </c>
      <c r="C52" s="27">
        <v>10.9</v>
      </c>
      <c r="D52" s="28">
        <v>3.5</v>
      </c>
      <c r="E52" s="28">
        <v>3.3</v>
      </c>
      <c r="F52" s="28">
        <v>28.9</v>
      </c>
      <c r="G52" s="28">
        <v>30.3</v>
      </c>
      <c r="H52" s="28">
        <v>105.9</v>
      </c>
      <c r="I52" s="28">
        <v>0.9</v>
      </c>
    </row>
    <row r="53" spans="1:9" ht="17.25" x14ac:dyDescent="0.45">
      <c r="A53" s="3">
        <v>52</v>
      </c>
      <c r="B53" s="3" t="s">
        <v>69</v>
      </c>
      <c r="C53" s="29">
        <v>10.8</v>
      </c>
      <c r="D53" s="30">
        <v>7</v>
      </c>
      <c r="E53" s="30">
        <v>8.1999999999999993</v>
      </c>
      <c r="F53" s="30">
        <v>14.2</v>
      </c>
      <c r="G53" s="30">
        <v>12.2</v>
      </c>
      <c r="H53" s="30">
        <v>131.19999999999999</v>
      </c>
      <c r="I53" s="30">
        <v>0.8</v>
      </c>
    </row>
    <row r="54" spans="1:9" ht="17.25" x14ac:dyDescent="0.45">
      <c r="A54" s="2">
        <v>53</v>
      </c>
      <c r="B54" s="2" t="s">
        <v>76</v>
      </c>
      <c r="C54" s="27">
        <v>10.7</v>
      </c>
      <c r="D54" s="28">
        <v>4.5999999999999996</v>
      </c>
      <c r="E54" s="28">
        <v>5.9</v>
      </c>
      <c r="F54" s="28">
        <v>21.8</v>
      </c>
      <c r="G54" s="28">
        <v>17</v>
      </c>
      <c r="H54" s="28">
        <v>72.7</v>
      </c>
      <c r="I54" s="28">
        <v>1.4</v>
      </c>
    </row>
    <row r="55" spans="1:9" ht="17.25" x14ac:dyDescent="0.45">
      <c r="A55" s="3">
        <v>54</v>
      </c>
      <c r="B55" s="3" t="s">
        <v>78</v>
      </c>
      <c r="C55" s="29">
        <v>10.6</v>
      </c>
      <c r="D55" s="30">
        <v>3.3</v>
      </c>
      <c r="E55" s="30">
        <v>3.5</v>
      </c>
      <c r="F55" s="30">
        <v>30.4</v>
      </c>
      <c r="G55" s="30">
        <v>28.5</v>
      </c>
      <c r="H55" s="30">
        <v>67.5</v>
      </c>
      <c r="I55" s="30">
        <v>1.5</v>
      </c>
    </row>
    <row r="56" spans="1:9" ht="34.5" x14ac:dyDescent="0.45">
      <c r="A56" s="2">
        <v>55</v>
      </c>
      <c r="B56" s="2" t="s">
        <v>71</v>
      </c>
      <c r="C56" s="27">
        <v>10.6</v>
      </c>
      <c r="D56" s="28">
        <v>4.9000000000000004</v>
      </c>
      <c r="E56" s="28">
        <v>4.7</v>
      </c>
      <c r="F56" s="28">
        <v>20.399999999999999</v>
      </c>
      <c r="G56" s="28">
        <v>21.1</v>
      </c>
      <c r="H56" s="28">
        <v>87.7</v>
      </c>
      <c r="I56" s="28">
        <v>1.1000000000000001</v>
      </c>
    </row>
    <row r="57" spans="1:9" ht="17.25" x14ac:dyDescent="0.45">
      <c r="A57" s="3">
        <v>56</v>
      </c>
      <c r="B57" s="3" t="s">
        <v>83</v>
      </c>
      <c r="C57" s="29">
        <v>10.5</v>
      </c>
      <c r="D57" s="30">
        <v>3</v>
      </c>
      <c r="E57" s="30">
        <v>3.8</v>
      </c>
      <c r="F57" s="30">
        <v>33.299999999999997</v>
      </c>
      <c r="G57" s="30">
        <v>26.4</v>
      </c>
      <c r="H57" s="30">
        <v>127.9</v>
      </c>
      <c r="I57" s="30">
        <v>0.8</v>
      </c>
    </row>
    <row r="58" spans="1:9" ht="17.25" x14ac:dyDescent="0.45">
      <c r="A58" s="2">
        <v>57</v>
      </c>
      <c r="B58" s="2" t="s">
        <v>72</v>
      </c>
      <c r="C58" s="27">
        <v>10.4</v>
      </c>
      <c r="D58" s="28">
        <v>3.1</v>
      </c>
      <c r="E58" s="28">
        <v>4</v>
      </c>
      <c r="F58" s="28">
        <v>32.6</v>
      </c>
      <c r="G58" s="28">
        <v>25</v>
      </c>
      <c r="H58" s="28">
        <v>73.099999999999994</v>
      </c>
      <c r="I58" s="28">
        <v>1.4</v>
      </c>
    </row>
    <row r="59" spans="1:9" ht="51.75" x14ac:dyDescent="0.45">
      <c r="A59" s="3">
        <v>58</v>
      </c>
      <c r="B59" s="3" t="s">
        <v>77</v>
      </c>
      <c r="C59" s="29">
        <v>10.3</v>
      </c>
      <c r="D59" s="30">
        <v>4.2</v>
      </c>
      <c r="E59" s="30">
        <v>4.7</v>
      </c>
      <c r="F59" s="30">
        <v>23.8</v>
      </c>
      <c r="G59" s="30">
        <v>21.3</v>
      </c>
      <c r="H59" s="30">
        <v>65.3</v>
      </c>
      <c r="I59" s="30">
        <v>1.5</v>
      </c>
    </row>
    <row r="60" spans="1:9" ht="17.25" x14ac:dyDescent="0.45">
      <c r="A60" s="2">
        <v>59</v>
      </c>
      <c r="B60" s="2" t="s">
        <v>65</v>
      </c>
      <c r="C60" s="27">
        <v>10</v>
      </c>
      <c r="D60" s="28">
        <v>5.8</v>
      </c>
      <c r="E60" s="28">
        <v>5.9</v>
      </c>
      <c r="F60" s="28">
        <v>17.100000000000001</v>
      </c>
      <c r="G60" s="28">
        <v>16.8</v>
      </c>
      <c r="H60" s="28">
        <v>96.1</v>
      </c>
      <c r="I60" s="28">
        <v>1</v>
      </c>
    </row>
    <row r="61" spans="1:9" ht="17.25" x14ac:dyDescent="0.45">
      <c r="A61" s="3">
        <v>60</v>
      </c>
      <c r="B61" s="3" t="s">
        <v>84</v>
      </c>
      <c r="C61" s="29">
        <v>9.9</v>
      </c>
      <c r="D61" s="30">
        <v>4.3</v>
      </c>
      <c r="E61" s="30">
        <v>5.0999999999999996</v>
      </c>
      <c r="F61" s="30">
        <v>23.1</v>
      </c>
      <c r="G61" s="30">
        <v>19.7</v>
      </c>
      <c r="H61" s="30">
        <v>78.8</v>
      </c>
      <c r="I61" s="30">
        <v>1.3</v>
      </c>
    </row>
    <row r="62" spans="1:9" ht="34.5" x14ac:dyDescent="0.45">
      <c r="A62" s="2">
        <v>61</v>
      </c>
      <c r="B62" s="2" t="s">
        <v>70</v>
      </c>
      <c r="C62" s="27">
        <v>9.8000000000000007</v>
      </c>
      <c r="D62" s="28">
        <v>4.2</v>
      </c>
      <c r="E62" s="28">
        <v>4.5</v>
      </c>
      <c r="F62" s="28">
        <v>24.1</v>
      </c>
      <c r="G62" s="28">
        <v>22.3</v>
      </c>
      <c r="H62" s="28">
        <v>147</v>
      </c>
      <c r="I62" s="28">
        <v>0.7</v>
      </c>
    </row>
    <row r="63" spans="1:9" ht="34.5" x14ac:dyDescent="0.45">
      <c r="A63" s="3">
        <v>62</v>
      </c>
      <c r="B63" s="3" t="s">
        <v>97</v>
      </c>
      <c r="C63" s="29">
        <v>9.8000000000000007</v>
      </c>
      <c r="D63" s="30">
        <v>5.4</v>
      </c>
      <c r="E63" s="30">
        <v>6.1</v>
      </c>
      <c r="F63" s="30">
        <v>18.399999999999999</v>
      </c>
      <c r="G63" s="30">
        <v>16.3</v>
      </c>
      <c r="H63" s="30">
        <v>86.8</v>
      </c>
      <c r="I63" s="30">
        <v>1.2</v>
      </c>
    </row>
    <row r="64" spans="1:9" ht="34.5" x14ac:dyDescent="0.45">
      <c r="A64" s="2">
        <v>63</v>
      </c>
      <c r="B64" s="2" t="s">
        <v>130</v>
      </c>
      <c r="C64" s="27">
        <v>9.8000000000000007</v>
      </c>
      <c r="D64" s="28">
        <v>7</v>
      </c>
      <c r="E64" s="28">
        <v>4.4000000000000004</v>
      </c>
      <c r="F64" s="28">
        <v>14.3</v>
      </c>
      <c r="G64" s="28">
        <v>22.8</v>
      </c>
      <c r="H64" s="28">
        <v>116.6</v>
      </c>
      <c r="I64" s="28">
        <v>0.9</v>
      </c>
    </row>
    <row r="65" spans="1:9" ht="34.5" x14ac:dyDescent="0.45">
      <c r="A65" s="3">
        <v>64</v>
      </c>
      <c r="B65" s="3" t="s">
        <v>73</v>
      </c>
      <c r="C65" s="29">
        <v>9.6999999999999993</v>
      </c>
      <c r="D65" s="30">
        <v>3.9</v>
      </c>
      <c r="E65" s="30">
        <v>4.0999999999999996</v>
      </c>
      <c r="F65" s="30">
        <v>25.9</v>
      </c>
      <c r="G65" s="30">
        <v>24.7</v>
      </c>
      <c r="H65" s="30">
        <v>71.2</v>
      </c>
      <c r="I65" s="30">
        <v>1.4</v>
      </c>
    </row>
    <row r="66" spans="1:9" ht="17.25" x14ac:dyDescent="0.45">
      <c r="A66" s="2">
        <v>65</v>
      </c>
      <c r="B66" s="2" t="s">
        <v>80</v>
      </c>
      <c r="C66" s="27">
        <v>9.5</v>
      </c>
      <c r="D66" s="28">
        <v>3.6</v>
      </c>
      <c r="E66" s="28">
        <v>4</v>
      </c>
      <c r="F66" s="28">
        <v>27.5</v>
      </c>
      <c r="G66" s="28">
        <v>25.1</v>
      </c>
      <c r="H66" s="28">
        <v>60.2</v>
      </c>
      <c r="I66" s="28">
        <v>1.7</v>
      </c>
    </row>
    <row r="67" spans="1:9" ht="51.75" x14ac:dyDescent="0.45">
      <c r="A67" s="3">
        <v>66</v>
      </c>
      <c r="B67" s="3" t="s">
        <v>92</v>
      </c>
      <c r="C67" s="29">
        <v>9.3000000000000007</v>
      </c>
      <c r="D67" s="30">
        <v>4.4000000000000004</v>
      </c>
      <c r="E67" s="30">
        <v>4.5</v>
      </c>
      <c r="F67" s="30">
        <v>22.6</v>
      </c>
      <c r="G67" s="30">
        <v>22.1</v>
      </c>
      <c r="H67" s="30">
        <v>65.5</v>
      </c>
      <c r="I67" s="30">
        <v>1.5</v>
      </c>
    </row>
    <row r="68" spans="1:9" ht="34.5" x14ac:dyDescent="0.45">
      <c r="A68" s="2">
        <v>67</v>
      </c>
      <c r="B68" s="2" t="s">
        <v>87</v>
      </c>
      <c r="C68" s="27">
        <v>9.1</v>
      </c>
      <c r="D68" s="28">
        <v>4.0999999999999996</v>
      </c>
      <c r="E68" s="28">
        <v>4.0999999999999996</v>
      </c>
      <c r="F68" s="28">
        <v>24.4</v>
      </c>
      <c r="G68" s="28">
        <v>24.6</v>
      </c>
      <c r="H68" s="28">
        <v>69.900000000000006</v>
      </c>
      <c r="I68" s="28">
        <v>1.4</v>
      </c>
    </row>
    <row r="69" spans="1:9" ht="34.5" x14ac:dyDescent="0.45">
      <c r="A69" s="3">
        <v>68</v>
      </c>
      <c r="B69" s="3" t="s">
        <v>85</v>
      </c>
      <c r="C69" s="29">
        <v>9</v>
      </c>
      <c r="D69" s="30">
        <v>6.3</v>
      </c>
      <c r="E69" s="30">
        <v>6.5</v>
      </c>
      <c r="F69" s="30">
        <v>15.8</v>
      </c>
      <c r="G69" s="30">
        <v>15.5</v>
      </c>
      <c r="H69" s="30">
        <v>58.6</v>
      </c>
      <c r="I69" s="30">
        <v>1.7</v>
      </c>
    </row>
    <row r="70" spans="1:9" ht="17.25" x14ac:dyDescent="0.45">
      <c r="A70" s="2">
        <v>69</v>
      </c>
      <c r="B70" s="2" t="s">
        <v>100</v>
      </c>
      <c r="C70" s="27">
        <v>9</v>
      </c>
      <c r="D70" s="28">
        <v>6.2</v>
      </c>
      <c r="E70" s="28">
        <v>6.6</v>
      </c>
      <c r="F70" s="28">
        <v>16.100000000000001</v>
      </c>
      <c r="G70" s="28">
        <v>15.2</v>
      </c>
      <c r="H70" s="28">
        <v>97.1</v>
      </c>
      <c r="I70" s="28">
        <v>1</v>
      </c>
    </row>
    <row r="71" spans="1:9" ht="34.5" x14ac:dyDescent="0.45">
      <c r="A71" s="3">
        <v>70</v>
      </c>
      <c r="B71" s="3" t="s">
        <v>88</v>
      </c>
      <c r="C71" s="29">
        <v>8.8000000000000007</v>
      </c>
      <c r="D71" s="30">
        <v>5.5</v>
      </c>
      <c r="E71" s="30">
        <v>5.9</v>
      </c>
      <c r="F71" s="30">
        <v>18.2</v>
      </c>
      <c r="G71" s="30">
        <v>17</v>
      </c>
      <c r="H71" s="30">
        <v>79.8</v>
      </c>
      <c r="I71" s="30">
        <v>1.3</v>
      </c>
    </row>
    <row r="72" spans="1:9" ht="34.5" x14ac:dyDescent="0.45">
      <c r="A72" s="2">
        <v>71</v>
      </c>
      <c r="B72" s="2" t="s">
        <v>86</v>
      </c>
      <c r="C72" s="27">
        <v>8.6999999999999993</v>
      </c>
      <c r="D72" s="28">
        <v>4.3</v>
      </c>
      <c r="E72" s="28">
        <v>4.4000000000000004</v>
      </c>
      <c r="F72" s="28">
        <v>23</v>
      </c>
      <c r="G72" s="28">
        <v>22.8</v>
      </c>
      <c r="H72" s="28">
        <v>52.7</v>
      </c>
      <c r="I72" s="28">
        <v>1.9</v>
      </c>
    </row>
    <row r="73" spans="1:9" ht="17.25" x14ac:dyDescent="0.45">
      <c r="A73" s="3">
        <v>72</v>
      </c>
      <c r="B73" s="3" t="s">
        <v>93</v>
      </c>
      <c r="C73" s="29">
        <v>8.6999999999999993</v>
      </c>
      <c r="D73" s="30">
        <v>5.3</v>
      </c>
      <c r="E73" s="30">
        <v>5.7</v>
      </c>
      <c r="F73" s="30">
        <v>18.899999999999999</v>
      </c>
      <c r="G73" s="30">
        <v>17.5</v>
      </c>
      <c r="H73" s="30">
        <v>59.5</v>
      </c>
      <c r="I73" s="30">
        <v>1.7</v>
      </c>
    </row>
    <row r="74" spans="1:9" ht="34.5" x14ac:dyDescent="0.45">
      <c r="A74" s="2">
        <v>73</v>
      </c>
      <c r="B74" s="2" t="s">
        <v>96</v>
      </c>
      <c r="C74" s="27">
        <v>8.6</v>
      </c>
      <c r="D74" s="28">
        <v>3.1</v>
      </c>
      <c r="E74" s="28">
        <v>3.3</v>
      </c>
      <c r="F74" s="28">
        <v>32.700000000000003</v>
      </c>
      <c r="G74" s="28">
        <v>30.5</v>
      </c>
      <c r="H74" s="28">
        <v>51.2</v>
      </c>
      <c r="I74" s="28">
        <v>2</v>
      </c>
    </row>
    <row r="75" spans="1:9" ht="17.25" x14ac:dyDescent="0.45">
      <c r="A75" s="3">
        <v>74</v>
      </c>
      <c r="B75" s="3" t="s">
        <v>94</v>
      </c>
      <c r="C75" s="29">
        <v>8.5</v>
      </c>
      <c r="D75" s="30">
        <v>4.5</v>
      </c>
      <c r="E75" s="30">
        <v>5.5</v>
      </c>
      <c r="F75" s="30">
        <v>22.2</v>
      </c>
      <c r="G75" s="30">
        <v>18.2</v>
      </c>
      <c r="H75" s="30">
        <v>62.4</v>
      </c>
      <c r="I75" s="30">
        <v>1.6</v>
      </c>
    </row>
    <row r="76" spans="1:9" ht="34.5" x14ac:dyDescent="0.45">
      <c r="A76" s="2">
        <v>75</v>
      </c>
      <c r="B76" s="2" t="s">
        <v>98</v>
      </c>
      <c r="C76" s="27">
        <v>8.4</v>
      </c>
      <c r="D76" s="28">
        <v>4.4000000000000004</v>
      </c>
      <c r="E76" s="28">
        <v>4.5</v>
      </c>
      <c r="F76" s="28">
        <v>22.9</v>
      </c>
      <c r="G76" s="28">
        <v>22.1</v>
      </c>
      <c r="H76" s="28">
        <v>66.3</v>
      </c>
      <c r="I76" s="28">
        <v>1.5</v>
      </c>
    </row>
    <row r="77" spans="1:9" ht="34.5" x14ac:dyDescent="0.45">
      <c r="A77" s="3">
        <v>76</v>
      </c>
      <c r="B77" s="3" t="s">
        <v>99</v>
      </c>
      <c r="C77" s="29">
        <v>8.4</v>
      </c>
      <c r="D77" s="30">
        <v>5.7</v>
      </c>
      <c r="E77" s="30">
        <v>5.9</v>
      </c>
      <c r="F77" s="30">
        <v>17.600000000000001</v>
      </c>
      <c r="G77" s="30">
        <v>16.899999999999999</v>
      </c>
      <c r="H77" s="30">
        <v>61</v>
      </c>
      <c r="I77" s="30">
        <v>1.6</v>
      </c>
    </row>
    <row r="78" spans="1:9" ht="17.25" x14ac:dyDescent="0.45">
      <c r="A78" s="2">
        <v>77</v>
      </c>
      <c r="B78" s="2" t="s">
        <v>112</v>
      </c>
      <c r="C78" s="27">
        <v>8.1</v>
      </c>
      <c r="D78" s="28">
        <v>5.4</v>
      </c>
      <c r="E78" s="28">
        <v>6.3</v>
      </c>
      <c r="F78" s="28">
        <v>18.600000000000001</v>
      </c>
      <c r="G78" s="28">
        <v>15.8</v>
      </c>
      <c r="H78" s="28">
        <v>106.9</v>
      </c>
      <c r="I78" s="28">
        <v>0.9</v>
      </c>
    </row>
    <row r="79" spans="1:9" ht="17.25" x14ac:dyDescent="0.45">
      <c r="A79" s="3">
        <v>78</v>
      </c>
      <c r="B79" s="3" t="s">
        <v>89</v>
      </c>
      <c r="C79" s="29">
        <v>8.1</v>
      </c>
      <c r="D79" s="30">
        <v>4.5</v>
      </c>
      <c r="E79" s="30">
        <v>5.0999999999999996</v>
      </c>
      <c r="F79" s="30">
        <v>22.3</v>
      </c>
      <c r="G79" s="30">
        <v>19.5</v>
      </c>
      <c r="H79" s="30">
        <v>54.6</v>
      </c>
      <c r="I79" s="30">
        <v>1.8</v>
      </c>
    </row>
    <row r="80" spans="1:9" ht="17.25" x14ac:dyDescent="0.45">
      <c r="A80" s="2">
        <v>79</v>
      </c>
      <c r="B80" s="2" t="s">
        <v>95</v>
      </c>
      <c r="C80" s="27">
        <v>7.7</v>
      </c>
      <c r="D80" s="28">
        <v>8.6</v>
      </c>
      <c r="E80" s="28">
        <v>9.8000000000000007</v>
      </c>
      <c r="F80" s="28">
        <v>11.6</v>
      </c>
      <c r="G80" s="28">
        <v>10.199999999999999</v>
      </c>
      <c r="H80" s="28">
        <v>89.6</v>
      </c>
      <c r="I80" s="28">
        <v>1.1000000000000001</v>
      </c>
    </row>
    <row r="81" spans="1:9" ht="17.25" x14ac:dyDescent="0.45">
      <c r="A81" s="3">
        <v>80</v>
      </c>
      <c r="B81" s="3" t="s">
        <v>111</v>
      </c>
      <c r="C81" s="29">
        <v>7.7</v>
      </c>
      <c r="D81" s="30">
        <v>3.7</v>
      </c>
      <c r="E81" s="30">
        <v>4.5</v>
      </c>
      <c r="F81" s="30">
        <v>26.9</v>
      </c>
      <c r="G81" s="30">
        <v>22</v>
      </c>
      <c r="H81" s="30">
        <v>46.5</v>
      </c>
      <c r="I81" s="30">
        <v>2.2000000000000002</v>
      </c>
    </row>
    <row r="82" spans="1:9" ht="34.5" x14ac:dyDescent="0.45">
      <c r="A82" s="2">
        <v>81</v>
      </c>
      <c r="B82" s="2" t="s">
        <v>106</v>
      </c>
      <c r="C82" s="27">
        <v>7.7</v>
      </c>
      <c r="D82" s="28">
        <v>7</v>
      </c>
      <c r="E82" s="28">
        <v>6</v>
      </c>
      <c r="F82" s="28">
        <v>14.3</v>
      </c>
      <c r="G82" s="28">
        <v>16.5</v>
      </c>
      <c r="H82" s="28">
        <v>102.4</v>
      </c>
      <c r="I82" s="28">
        <v>1</v>
      </c>
    </row>
    <row r="83" spans="1:9" ht="17.25" x14ac:dyDescent="0.45">
      <c r="A83" s="3">
        <v>82</v>
      </c>
      <c r="B83" s="3" t="s">
        <v>91</v>
      </c>
      <c r="C83" s="29">
        <v>7.4</v>
      </c>
      <c r="D83" s="30">
        <v>4.0999999999999996</v>
      </c>
      <c r="E83" s="30">
        <v>3.9</v>
      </c>
      <c r="F83" s="30">
        <v>24.5</v>
      </c>
      <c r="G83" s="30">
        <v>25.6</v>
      </c>
      <c r="H83" s="30">
        <v>53.6</v>
      </c>
      <c r="I83" s="30">
        <v>1.9</v>
      </c>
    </row>
    <row r="84" spans="1:9" ht="34.5" x14ac:dyDescent="0.45">
      <c r="A84" s="2">
        <v>83</v>
      </c>
      <c r="B84" s="2" t="s">
        <v>105</v>
      </c>
      <c r="C84" s="27">
        <v>7.4</v>
      </c>
      <c r="D84" s="28">
        <v>4.5</v>
      </c>
      <c r="E84" s="28">
        <v>4.8</v>
      </c>
      <c r="F84" s="28">
        <v>22.2</v>
      </c>
      <c r="G84" s="28">
        <v>20.9</v>
      </c>
      <c r="H84" s="28">
        <v>49.5</v>
      </c>
      <c r="I84" s="28">
        <v>2</v>
      </c>
    </row>
    <row r="85" spans="1:9" ht="34.5" x14ac:dyDescent="0.45">
      <c r="A85" s="3">
        <v>84</v>
      </c>
      <c r="B85" s="3" t="s">
        <v>107</v>
      </c>
      <c r="C85" s="29">
        <v>7.1</v>
      </c>
      <c r="D85" s="30">
        <v>3.8</v>
      </c>
      <c r="E85" s="30">
        <v>4.0999999999999996</v>
      </c>
      <c r="F85" s="30">
        <v>26.2</v>
      </c>
      <c r="G85" s="30">
        <v>24.5</v>
      </c>
      <c r="H85" s="30">
        <v>45.6</v>
      </c>
      <c r="I85" s="30">
        <v>2.2000000000000002</v>
      </c>
    </row>
    <row r="86" spans="1:9" ht="34.5" x14ac:dyDescent="0.45">
      <c r="A86" s="2">
        <v>85</v>
      </c>
      <c r="B86" s="2" t="s">
        <v>103</v>
      </c>
      <c r="C86" s="27">
        <v>7.1</v>
      </c>
      <c r="D86" s="28">
        <v>6</v>
      </c>
      <c r="E86" s="28">
        <v>6.2</v>
      </c>
      <c r="F86" s="28">
        <v>16.8</v>
      </c>
      <c r="G86" s="28">
        <v>16.100000000000001</v>
      </c>
      <c r="H86" s="28">
        <v>58.1</v>
      </c>
      <c r="I86" s="28">
        <v>1.7</v>
      </c>
    </row>
    <row r="87" spans="1:9" ht="34.5" x14ac:dyDescent="0.45">
      <c r="A87" s="3">
        <v>86</v>
      </c>
      <c r="B87" s="3" t="s">
        <v>135</v>
      </c>
      <c r="C87" s="29">
        <v>7.1</v>
      </c>
      <c r="D87" s="30">
        <v>11.9</v>
      </c>
      <c r="E87" s="30">
        <v>16.100000000000001</v>
      </c>
      <c r="F87" s="30">
        <v>8.4</v>
      </c>
      <c r="G87" s="30">
        <v>6.2</v>
      </c>
      <c r="H87" s="30">
        <v>96.6</v>
      </c>
      <c r="I87" s="30">
        <v>1</v>
      </c>
    </row>
    <row r="88" spans="1:9" ht="17.25" x14ac:dyDescent="0.45">
      <c r="A88" s="2">
        <v>87</v>
      </c>
      <c r="B88" s="2" t="s">
        <v>102</v>
      </c>
      <c r="C88" s="27">
        <v>6.9</v>
      </c>
      <c r="D88" s="28">
        <v>9.5</v>
      </c>
      <c r="E88" s="28">
        <v>7</v>
      </c>
      <c r="F88" s="28">
        <v>10.6</v>
      </c>
      <c r="G88" s="28">
        <v>14.3</v>
      </c>
      <c r="H88" s="28">
        <v>51.1</v>
      </c>
      <c r="I88" s="28">
        <v>2</v>
      </c>
    </row>
    <row r="89" spans="1:9" ht="17.25" x14ac:dyDescent="0.45">
      <c r="A89" s="3">
        <v>88</v>
      </c>
      <c r="B89" s="3" t="s">
        <v>109</v>
      </c>
      <c r="C89" s="29">
        <v>6.7</v>
      </c>
      <c r="D89" s="30">
        <v>4.7</v>
      </c>
      <c r="E89" s="30">
        <v>4.9000000000000004</v>
      </c>
      <c r="F89" s="30">
        <v>21.4</v>
      </c>
      <c r="G89" s="30">
        <v>20.5</v>
      </c>
      <c r="H89" s="30">
        <v>54.9</v>
      </c>
      <c r="I89" s="30">
        <v>1.8</v>
      </c>
    </row>
    <row r="90" spans="1:9" ht="34.5" x14ac:dyDescent="0.45">
      <c r="A90" s="2">
        <v>89</v>
      </c>
      <c r="B90" s="2" t="s">
        <v>113</v>
      </c>
      <c r="C90" s="27">
        <v>6.6</v>
      </c>
      <c r="D90" s="28">
        <v>6.8</v>
      </c>
      <c r="E90" s="28">
        <v>6.3</v>
      </c>
      <c r="F90" s="28">
        <v>14.8</v>
      </c>
      <c r="G90" s="28">
        <v>15.8</v>
      </c>
      <c r="H90" s="28">
        <v>43.2</v>
      </c>
      <c r="I90" s="28">
        <v>2.2999999999999998</v>
      </c>
    </row>
    <row r="91" spans="1:9" ht="51.75" x14ac:dyDescent="0.45">
      <c r="A91" s="3">
        <v>90</v>
      </c>
      <c r="B91" s="3" t="s">
        <v>110</v>
      </c>
      <c r="C91" s="29">
        <v>6.3</v>
      </c>
      <c r="D91" s="30">
        <v>5.7</v>
      </c>
      <c r="E91" s="30">
        <v>6.4</v>
      </c>
      <c r="F91" s="30">
        <v>17.399999999999999</v>
      </c>
      <c r="G91" s="30">
        <v>15.5</v>
      </c>
      <c r="H91" s="30">
        <v>51.5</v>
      </c>
      <c r="I91" s="30">
        <v>1.9</v>
      </c>
    </row>
    <row r="92" spans="1:9" ht="17.25" x14ac:dyDescent="0.45">
      <c r="A92" s="2">
        <v>91</v>
      </c>
      <c r="B92" s="2" t="s">
        <v>119</v>
      </c>
      <c r="C92" s="27">
        <v>6.2</v>
      </c>
      <c r="D92" s="28">
        <v>7.4</v>
      </c>
      <c r="E92" s="28">
        <v>6.5</v>
      </c>
      <c r="F92" s="28">
        <v>13.6</v>
      </c>
      <c r="G92" s="28">
        <v>15.4</v>
      </c>
      <c r="H92" s="28">
        <v>77.2</v>
      </c>
      <c r="I92" s="28">
        <v>1.3</v>
      </c>
    </row>
    <row r="93" spans="1:9" ht="34.5" x14ac:dyDescent="0.45">
      <c r="A93" s="3">
        <v>92</v>
      </c>
      <c r="B93" s="3" t="s">
        <v>118</v>
      </c>
      <c r="C93" s="29">
        <v>6.1</v>
      </c>
      <c r="D93" s="30">
        <v>5.4</v>
      </c>
      <c r="E93" s="30">
        <v>6</v>
      </c>
      <c r="F93" s="30">
        <v>18.399999999999999</v>
      </c>
      <c r="G93" s="30">
        <v>16.7</v>
      </c>
      <c r="H93" s="30">
        <v>40.9</v>
      </c>
      <c r="I93" s="30">
        <v>2.4</v>
      </c>
    </row>
    <row r="94" spans="1:9" ht="34.5" x14ac:dyDescent="0.45">
      <c r="A94" s="2">
        <v>93</v>
      </c>
      <c r="B94" s="2" t="s">
        <v>121</v>
      </c>
      <c r="C94" s="27">
        <v>5.9</v>
      </c>
      <c r="D94" s="28">
        <v>6.3</v>
      </c>
      <c r="E94" s="28">
        <v>6.6</v>
      </c>
      <c r="F94" s="28">
        <v>16</v>
      </c>
      <c r="G94" s="28">
        <v>15.1</v>
      </c>
      <c r="H94" s="28">
        <v>41</v>
      </c>
      <c r="I94" s="28">
        <v>2.4</v>
      </c>
    </row>
    <row r="95" spans="1:9" ht="34.5" x14ac:dyDescent="0.45">
      <c r="A95" s="3">
        <v>94</v>
      </c>
      <c r="B95" s="3" t="s">
        <v>124</v>
      </c>
      <c r="C95" s="29">
        <v>5.9</v>
      </c>
      <c r="D95" s="30">
        <v>4.7</v>
      </c>
      <c r="E95" s="30">
        <v>5.3</v>
      </c>
      <c r="F95" s="30">
        <v>21.1</v>
      </c>
      <c r="G95" s="30">
        <v>18.899999999999999</v>
      </c>
      <c r="H95" s="30">
        <v>39.200000000000003</v>
      </c>
      <c r="I95" s="30">
        <v>2.5</v>
      </c>
    </row>
    <row r="96" spans="1:9" ht="34.5" x14ac:dyDescent="0.45">
      <c r="A96" s="2">
        <v>95</v>
      </c>
      <c r="B96" s="2" t="s">
        <v>82</v>
      </c>
      <c r="C96" s="27">
        <v>5.7</v>
      </c>
      <c r="D96" s="28">
        <v>10.4</v>
      </c>
      <c r="E96" s="28">
        <v>12.7</v>
      </c>
      <c r="F96" s="28">
        <v>9.6</v>
      </c>
      <c r="G96" s="28">
        <v>7.9</v>
      </c>
      <c r="H96" s="28">
        <v>49.1</v>
      </c>
      <c r="I96" s="28">
        <v>2</v>
      </c>
    </row>
    <row r="97" spans="1:9" ht="17.25" x14ac:dyDescent="0.45">
      <c r="A97" s="3">
        <v>96</v>
      </c>
      <c r="B97" s="3" t="s">
        <v>126</v>
      </c>
      <c r="C97" s="29">
        <v>5.5</v>
      </c>
      <c r="D97" s="30">
        <v>8</v>
      </c>
      <c r="E97" s="30">
        <v>8.6999999999999993</v>
      </c>
      <c r="F97" s="30">
        <v>12.5</v>
      </c>
      <c r="G97" s="30">
        <v>11.4</v>
      </c>
      <c r="H97" s="30">
        <v>51.6</v>
      </c>
      <c r="I97" s="30">
        <v>1.9</v>
      </c>
    </row>
    <row r="98" spans="1:9" ht="69" x14ac:dyDescent="0.45">
      <c r="A98" s="2">
        <v>97</v>
      </c>
      <c r="B98" s="2" t="s">
        <v>116</v>
      </c>
      <c r="C98" s="27">
        <v>5.4</v>
      </c>
      <c r="D98" s="28">
        <v>10.6</v>
      </c>
      <c r="E98" s="28">
        <v>11</v>
      </c>
      <c r="F98" s="28">
        <v>9.4</v>
      </c>
      <c r="G98" s="28">
        <v>9.1</v>
      </c>
      <c r="H98" s="28">
        <v>40.9</v>
      </c>
      <c r="I98" s="28">
        <v>2.4</v>
      </c>
    </row>
    <row r="99" spans="1:9" ht="34.5" x14ac:dyDescent="0.45">
      <c r="A99" s="3">
        <v>98</v>
      </c>
      <c r="B99" s="3" t="s">
        <v>129</v>
      </c>
      <c r="C99" s="29">
        <v>4.7</v>
      </c>
      <c r="D99" s="30">
        <v>7.1</v>
      </c>
      <c r="E99" s="30">
        <v>6.9</v>
      </c>
      <c r="F99" s="30">
        <v>14.1</v>
      </c>
      <c r="G99" s="30">
        <v>14.4</v>
      </c>
      <c r="H99" s="30">
        <v>37.6</v>
      </c>
      <c r="I99" s="30">
        <v>2.7</v>
      </c>
    </row>
    <row r="100" spans="1:9" ht="34.5" x14ac:dyDescent="0.45">
      <c r="A100" s="2">
        <v>99</v>
      </c>
      <c r="B100" s="2" t="s">
        <v>131</v>
      </c>
      <c r="C100" s="27">
        <v>3.4</v>
      </c>
      <c r="D100" s="28">
        <v>11</v>
      </c>
      <c r="E100" s="28">
        <v>12.5</v>
      </c>
      <c r="F100" s="28">
        <v>9.1</v>
      </c>
      <c r="G100" s="28">
        <v>8</v>
      </c>
      <c r="H100" s="28">
        <v>24.7</v>
      </c>
      <c r="I100" s="28">
        <v>4</v>
      </c>
    </row>
    <row r="101" spans="1:9" ht="34.5" x14ac:dyDescent="0.45">
      <c r="A101" s="3">
        <v>100</v>
      </c>
      <c r="B101" s="3" t="s">
        <v>132</v>
      </c>
      <c r="C101" s="29">
        <v>3.3</v>
      </c>
      <c r="D101" s="30">
        <v>9.6999999999999993</v>
      </c>
      <c r="E101" s="30">
        <v>10.199999999999999</v>
      </c>
      <c r="F101" s="30">
        <v>10.3</v>
      </c>
      <c r="G101" s="30">
        <v>9.8000000000000007</v>
      </c>
      <c r="H101" s="30">
        <v>37.200000000000003</v>
      </c>
      <c r="I101" s="30">
        <v>2.7</v>
      </c>
    </row>
    <row r="102" spans="1:9" ht="17.25" x14ac:dyDescent="0.45">
      <c r="A102" s="2">
        <v>101</v>
      </c>
      <c r="B102" s="2" t="s">
        <v>134</v>
      </c>
      <c r="C102" s="27">
        <v>3.3</v>
      </c>
      <c r="D102" s="28">
        <v>8.1999999999999993</v>
      </c>
      <c r="E102" s="28">
        <v>14.5</v>
      </c>
      <c r="F102" s="28">
        <v>12.2</v>
      </c>
      <c r="G102" s="28">
        <v>6.9</v>
      </c>
      <c r="H102" s="28">
        <v>28.2</v>
      </c>
      <c r="I102" s="28">
        <v>3.5</v>
      </c>
    </row>
    <row r="103" spans="1:9" ht="34.5" x14ac:dyDescent="0.45">
      <c r="A103" s="3">
        <v>102</v>
      </c>
      <c r="B103" s="3" t="s">
        <v>133</v>
      </c>
      <c r="C103" s="29">
        <v>2.8</v>
      </c>
      <c r="D103" s="30">
        <v>7</v>
      </c>
      <c r="E103" s="30">
        <v>8.1999999999999993</v>
      </c>
      <c r="F103" s="30">
        <v>14.3</v>
      </c>
      <c r="G103" s="30">
        <v>12.2</v>
      </c>
      <c r="H103" s="30">
        <v>20.5</v>
      </c>
      <c r="I103" s="30">
        <v>4.9000000000000004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95B9-FF8F-4FBF-A2B8-F10AF260A658}">
  <dimension ref="A1:C130"/>
  <sheetViews>
    <sheetView topLeftCell="A111" workbookViewId="0">
      <selection sqref="A1:C130"/>
    </sheetView>
  </sheetViews>
  <sheetFormatPr defaultRowHeight="14.25" x14ac:dyDescent="0.45"/>
  <cols>
    <col min="2" max="2" width="22" bestFit="1" customWidth="1"/>
  </cols>
  <sheetData>
    <row r="1" spans="1:3" x14ac:dyDescent="0.45">
      <c r="A1" s="32" t="s">
        <v>0</v>
      </c>
      <c r="B1" s="32" t="s">
        <v>1</v>
      </c>
      <c r="C1" s="1" t="s">
        <v>139</v>
      </c>
    </row>
    <row r="2" spans="1:3" x14ac:dyDescent="0.45">
      <c r="A2" s="32"/>
      <c r="B2" s="32"/>
      <c r="C2" s="1" t="s">
        <v>140</v>
      </c>
    </row>
    <row r="3" spans="1:3" x14ac:dyDescent="0.45">
      <c r="A3" s="32"/>
      <c r="B3" s="32"/>
      <c r="C3" s="1" t="s">
        <v>141</v>
      </c>
    </row>
    <row r="4" spans="1:3" ht="17.25" x14ac:dyDescent="0.45">
      <c r="A4" s="2">
        <v>1</v>
      </c>
      <c r="B4" s="15" t="s">
        <v>137</v>
      </c>
      <c r="C4" s="16">
        <v>26786.720000000001</v>
      </c>
    </row>
    <row r="5" spans="1:3" ht="17.25" x14ac:dyDescent="0.45">
      <c r="A5" s="3">
        <v>2</v>
      </c>
      <c r="B5" s="17" t="s">
        <v>20</v>
      </c>
      <c r="C5" s="18">
        <v>22183.48</v>
      </c>
    </row>
    <row r="6" spans="1:3" ht="17.25" x14ac:dyDescent="0.45">
      <c r="A6" s="2">
        <v>3</v>
      </c>
      <c r="B6" s="15" t="s">
        <v>96</v>
      </c>
      <c r="C6" s="16">
        <v>16744.18</v>
      </c>
    </row>
    <row r="7" spans="1:3" ht="17.25" x14ac:dyDescent="0.45">
      <c r="A7" s="3">
        <v>4</v>
      </c>
      <c r="B7" s="17" t="s">
        <v>53</v>
      </c>
      <c r="C7" s="18">
        <v>12959.25</v>
      </c>
    </row>
    <row r="8" spans="1:3" ht="17.25" x14ac:dyDescent="0.45">
      <c r="A8" s="2">
        <v>5</v>
      </c>
      <c r="B8" s="15" t="s">
        <v>142</v>
      </c>
      <c r="C8" s="16">
        <v>12463.18</v>
      </c>
    </row>
    <row r="9" spans="1:3" ht="17.25" x14ac:dyDescent="0.45">
      <c r="A9" s="3">
        <v>6</v>
      </c>
      <c r="B9" s="17" t="s">
        <v>86</v>
      </c>
      <c r="C9" s="18">
        <v>11009.22</v>
      </c>
    </row>
    <row r="10" spans="1:3" ht="17.25" x14ac:dyDescent="0.45">
      <c r="A10" s="2">
        <v>7</v>
      </c>
      <c r="B10" s="15" t="s">
        <v>15</v>
      </c>
      <c r="C10" s="16">
        <v>8882.26</v>
      </c>
    </row>
    <row r="11" spans="1:3" ht="17.25" x14ac:dyDescent="0.45">
      <c r="A11" s="3">
        <v>8</v>
      </c>
      <c r="B11" s="17" t="s">
        <v>9</v>
      </c>
      <c r="C11" s="18">
        <v>8623.4599999999991</v>
      </c>
    </row>
    <row r="12" spans="1:3" ht="17.25" x14ac:dyDescent="0.45">
      <c r="A12" s="2">
        <v>9</v>
      </c>
      <c r="B12" s="15" t="s">
        <v>78</v>
      </c>
      <c r="C12" s="16">
        <v>8507.4699999999993</v>
      </c>
    </row>
    <row r="13" spans="1:3" ht="17.25" x14ac:dyDescent="0.45">
      <c r="A13" s="3">
        <v>10</v>
      </c>
      <c r="B13" s="17" t="s">
        <v>80</v>
      </c>
      <c r="C13" s="18">
        <v>7133.81</v>
      </c>
    </row>
    <row r="14" spans="1:3" ht="17.25" x14ac:dyDescent="0.45">
      <c r="A14" s="2">
        <v>11</v>
      </c>
      <c r="B14" s="15" t="s">
        <v>126</v>
      </c>
      <c r="C14" s="16">
        <v>6818.46</v>
      </c>
    </row>
    <row r="15" spans="1:3" ht="17.25" x14ac:dyDescent="0.45">
      <c r="A15" s="3">
        <v>12</v>
      </c>
      <c r="B15" s="17" t="s">
        <v>22</v>
      </c>
      <c r="C15" s="18">
        <v>6760.19</v>
      </c>
    </row>
    <row r="16" spans="1:3" ht="17.25" x14ac:dyDescent="0.45">
      <c r="A16" s="2">
        <v>13</v>
      </c>
      <c r="B16" s="15" t="s">
        <v>105</v>
      </c>
      <c r="C16" s="16">
        <v>6695.38</v>
      </c>
    </row>
    <row r="17" spans="1:3" ht="17.25" x14ac:dyDescent="0.45">
      <c r="A17" s="3">
        <v>14</v>
      </c>
      <c r="B17" s="17" t="s">
        <v>36</v>
      </c>
      <c r="C17" s="18">
        <v>6631.98</v>
      </c>
    </row>
    <row r="18" spans="1:3" ht="17.25" x14ac:dyDescent="0.45">
      <c r="A18" s="2">
        <v>15</v>
      </c>
      <c r="B18" s="15" t="s">
        <v>98</v>
      </c>
      <c r="C18" s="16">
        <v>6427</v>
      </c>
    </row>
    <row r="19" spans="1:3" ht="17.25" x14ac:dyDescent="0.45">
      <c r="A19" s="3">
        <v>16</v>
      </c>
      <c r="B19" s="17" t="s">
        <v>118</v>
      </c>
      <c r="C19" s="18">
        <v>6406.61</v>
      </c>
    </row>
    <row r="20" spans="1:3" ht="17.25" x14ac:dyDescent="0.45">
      <c r="A20" s="2">
        <v>17</v>
      </c>
      <c r="B20" s="15" t="s">
        <v>81</v>
      </c>
      <c r="C20" s="16">
        <v>6261.47</v>
      </c>
    </row>
    <row r="21" spans="1:3" ht="17.25" x14ac:dyDescent="0.45">
      <c r="A21" s="3">
        <v>18</v>
      </c>
      <c r="B21" s="17" t="s">
        <v>92</v>
      </c>
      <c r="C21" s="18">
        <v>6183</v>
      </c>
    </row>
    <row r="22" spans="1:3" ht="17.25" x14ac:dyDescent="0.45">
      <c r="A22" s="2">
        <v>19</v>
      </c>
      <c r="B22" s="15" t="s">
        <v>116</v>
      </c>
      <c r="C22" s="16">
        <v>6095.43</v>
      </c>
    </row>
    <row r="23" spans="1:3" ht="17.25" x14ac:dyDescent="0.45">
      <c r="A23" s="3">
        <v>20</v>
      </c>
      <c r="B23" s="17" t="s">
        <v>107</v>
      </c>
      <c r="C23" s="18">
        <v>6039.21</v>
      </c>
    </row>
    <row r="24" spans="1:3" ht="17.25" x14ac:dyDescent="0.45">
      <c r="A24" s="2">
        <v>21</v>
      </c>
      <c r="B24" s="15" t="s">
        <v>121</v>
      </c>
      <c r="C24" s="16">
        <v>6032.03</v>
      </c>
    </row>
    <row r="25" spans="1:3" ht="17.25" x14ac:dyDescent="0.45">
      <c r="A25" s="3">
        <v>22</v>
      </c>
      <c r="B25" s="17" t="s">
        <v>90</v>
      </c>
      <c r="C25" s="18">
        <v>5920.47</v>
      </c>
    </row>
    <row r="26" spans="1:3" ht="17.25" x14ac:dyDescent="0.45">
      <c r="A26" s="2">
        <v>23</v>
      </c>
      <c r="B26" s="15" t="s">
        <v>120</v>
      </c>
      <c r="C26" s="16">
        <v>5808.54</v>
      </c>
    </row>
    <row r="27" spans="1:3" ht="17.25" x14ac:dyDescent="0.45">
      <c r="A27" s="3">
        <v>24</v>
      </c>
      <c r="B27" s="17" t="s">
        <v>102</v>
      </c>
      <c r="C27" s="18">
        <v>5551.17</v>
      </c>
    </row>
    <row r="28" spans="1:3" ht="17.25" x14ac:dyDescent="0.45">
      <c r="A28" s="2">
        <v>25</v>
      </c>
      <c r="B28" s="15" t="s">
        <v>124</v>
      </c>
      <c r="C28" s="16">
        <v>5397.51</v>
      </c>
    </row>
    <row r="29" spans="1:3" ht="17.25" x14ac:dyDescent="0.45">
      <c r="A29" s="3">
        <v>26</v>
      </c>
      <c r="B29" s="17" t="s">
        <v>111</v>
      </c>
      <c r="C29" s="18">
        <v>5381.75</v>
      </c>
    </row>
    <row r="30" spans="1:3" ht="17.25" x14ac:dyDescent="0.45">
      <c r="A30" s="2">
        <v>27</v>
      </c>
      <c r="B30" s="15" t="s">
        <v>77</v>
      </c>
      <c r="C30" s="16">
        <v>4925.68</v>
      </c>
    </row>
    <row r="31" spans="1:3" ht="17.25" x14ac:dyDescent="0.45">
      <c r="A31" s="3">
        <v>28</v>
      </c>
      <c r="B31" s="17" t="s">
        <v>73</v>
      </c>
      <c r="C31" s="18">
        <v>4787.72</v>
      </c>
    </row>
    <row r="32" spans="1:3" ht="17.25" x14ac:dyDescent="0.45">
      <c r="A32" s="2">
        <v>29</v>
      </c>
      <c r="B32" s="15" t="s">
        <v>110</v>
      </c>
      <c r="C32" s="16">
        <v>4770.5</v>
      </c>
    </row>
    <row r="33" spans="1:3" ht="17.25" x14ac:dyDescent="0.45">
      <c r="A33" s="3">
        <v>30</v>
      </c>
      <c r="B33" s="17" t="s">
        <v>94</v>
      </c>
      <c r="C33" s="18">
        <v>4624.75</v>
      </c>
    </row>
    <row r="34" spans="1:3" ht="17.25" x14ac:dyDescent="0.45">
      <c r="A34" s="2">
        <v>31</v>
      </c>
      <c r="B34" s="15" t="s">
        <v>122</v>
      </c>
      <c r="C34" s="16">
        <v>4491.9399999999996</v>
      </c>
    </row>
    <row r="35" spans="1:3" ht="17.25" x14ac:dyDescent="0.45">
      <c r="A35" s="3">
        <v>32</v>
      </c>
      <c r="B35" s="17" t="s">
        <v>67</v>
      </c>
      <c r="C35" s="18">
        <v>4434.42</v>
      </c>
    </row>
    <row r="36" spans="1:3" ht="17.25" x14ac:dyDescent="0.45">
      <c r="A36" s="2">
        <v>33</v>
      </c>
      <c r="B36" s="15" t="s">
        <v>58</v>
      </c>
      <c r="C36" s="16">
        <v>4262.25</v>
      </c>
    </row>
    <row r="37" spans="1:3" ht="17.25" x14ac:dyDescent="0.45">
      <c r="A37" s="3">
        <v>34</v>
      </c>
      <c r="B37" s="17" t="s">
        <v>63</v>
      </c>
      <c r="C37" s="18">
        <v>4233.22</v>
      </c>
    </row>
    <row r="38" spans="1:3" ht="17.25" x14ac:dyDescent="0.45">
      <c r="A38" s="2">
        <v>35</v>
      </c>
      <c r="B38" s="15" t="s">
        <v>72</v>
      </c>
      <c r="C38" s="16">
        <v>4048.43</v>
      </c>
    </row>
    <row r="39" spans="1:3" ht="17.25" x14ac:dyDescent="0.45">
      <c r="A39" s="3">
        <v>36</v>
      </c>
      <c r="B39" s="17" t="s">
        <v>113</v>
      </c>
      <c r="C39" s="18">
        <v>4027.85</v>
      </c>
    </row>
    <row r="40" spans="1:3" ht="17.25" x14ac:dyDescent="0.45">
      <c r="A40" s="2">
        <v>37</v>
      </c>
      <c r="B40" s="15" t="s">
        <v>12</v>
      </c>
      <c r="C40" s="16">
        <v>4014.88</v>
      </c>
    </row>
    <row r="41" spans="1:3" ht="17.25" x14ac:dyDescent="0.45">
      <c r="A41" s="3">
        <v>38</v>
      </c>
      <c r="B41" s="17" t="s">
        <v>99</v>
      </c>
      <c r="C41" s="18">
        <v>3978.96</v>
      </c>
    </row>
    <row r="42" spans="1:3" ht="17.25" x14ac:dyDescent="0.45">
      <c r="A42" s="2">
        <v>39</v>
      </c>
      <c r="B42" s="15" t="s">
        <v>89</v>
      </c>
      <c r="C42" s="16">
        <v>3974.06</v>
      </c>
    </row>
    <row r="43" spans="1:3" ht="17.25" x14ac:dyDescent="0.45">
      <c r="A43" s="3">
        <v>40</v>
      </c>
      <c r="B43" s="17" t="s">
        <v>35</v>
      </c>
      <c r="C43" s="18">
        <v>3958.81</v>
      </c>
    </row>
    <row r="44" spans="1:3" ht="17.25" x14ac:dyDescent="0.45">
      <c r="A44" s="2">
        <v>41</v>
      </c>
      <c r="B44" s="15" t="s">
        <v>75</v>
      </c>
      <c r="C44" s="16">
        <v>3925.18</v>
      </c>
    </row>
    <row r="45" spans="1:3" ht="17.25" x14ac:dyDescent="0.45">
      <c r="A45" s="3">
        <v>42</v>
      </c>
      <c r="B45" s="17" t="s">
        <v>85</v>
      </c>
      <c r="C45" s="18">
        <v>3919.09</v>
      </c>
    </row>
    <row r="46" spans="1:3" ht="17.25" x14ac:dyDescent="0.45">
      <c r="A46" s="2">
        <v>43</v>
      </c>
      <c r="B46" s="15" t="s">
        <v>93</v>
      </c>
      <c r="C46" s="16">
        <v>3887.54</v>
      </c>
    </row>
    <row r="47" spans="1:3" ht="17.25" x14ac:dyDescent="0.45">
      <c r="A47" s="3">
        <v>44</v>
      </c>
      <c r="B47" s="17" t="s">
        <v>143</v>
      </c>
      <c r="C47" s="18">
        <v>3746.98</v>
      </c>
    </row>
    <row r="48" spans="1:3" ht="17.25" x14ac:dyDescent="0.45">
      <c r="A48" s="2">
        <v>45</v>
      </c>
      <c r="B48" s="15" t="s">
        <v>144</v>
      </c>
      <c r="C48" s="16">
        <v>3500</v>
      </c>
    </row>
    <row r="49" spans="1:3" ht="17.25" x14ac:dyDescent="0.45">
      <c r="A49" s="3">
        <v>46</v>
      </c>
      <c r="B49" s="17" t="s">
        <v>109</v>
      </c>
      <c r="C49" s="18">
        <v>3364.41</v>
      </c>
    </row>
    <row r="50" spans="1:3" ht="17.25" x14ac:dyDescent="0.45">
      <c r="A50" s="2">
        <v>47</v>
      </c>
      <c r="B50" s="15" t="s">
        <v>54</v>
      </c>
      <c r="C50" s="16">
        <v>3348.93</v>
      </c>
    </row>
    <row r="51" spans="1:3" ht="17.25" x14ac:dyDescent="0.45">
      <c r="A51" s="3">
        <v>48</v>
      </c>
      <c r="B51" s="17" t="s">
        <v>97</v>
      </c>
      <c r="C51" s="18">
        <v>3337.47</v>
      </c>
    </row>
    <row r="52" spans="1:3" ht="17.25" x14ac:dyDescent="0.45">
      <c r="A52" s="2">
        <v>49</v>
      </c>
      <c r="B52" s="15" t="s">
        <v>131</v>
      </c>
      <c r="C52" s="16">
        <v>3258.04</v>
      </c>
    </row>
    <row r="53" spans="1:3" ht="17.25" x14ac:dyDescent="0.45">
      <c r="A53" s="3">
        <v>50</v>
      </c>
      <c r="B53" s="17" t="s">
        <v>43</v>
      </c>
      <c r="C53" s="18">
        <v>3168.74</v>
      </c>
    </row>
    <row r="54" spans="1:3" ht="17.25" x14ac:dyDescent="0.45">
      <c r="A54" s="2">
        <v>51</v>
      </c>
      <c r="B54" s="15" t="s">
        <v>91</v>
      </c>
      <c r="C54" s="16">
        <v>3047.65</v>
      </c>
    </row>
    <row r="55" spans="1:3" ht="17.25" x14ac:dyDescent="0.45">
      <c r="A55" s="3">
        <v>52</v>
      </c>
      <c r="B55" s="17" t="s">
        <v>24</v>
      </c>
      <c r="C55" s="18">
        <v>3042.15</v>
      </c>
    </row>
    <row r="56" spans="1:3" ht="17.25" x14ac:dyDescent="0.45">
      <c r="A56" s="2">
        <v>53</v>
      </c>
      <c r="B56" s="15" t="s">
        <v>16</v>
      </c>
      <c r="C56" s="16">
        <v>2986.39</v>
      </c>
    </row>
    <row r="57" spans="1:3" ht="17.25" x14ac:dyDescent="0.45">
      <c r="A57" s="3">
        <v>54</v>
      </c>
      <c r="B57" s="17" t="s">
        <v>129</v>
      </c>
      <c r="C57" s="18">
        <v>2873.95</v>
      </c>
    </row>
    <row r="58" spans="1:3" ht="17.25" x14ac:dyDescent="0.45">
      <c r="A58" s="2">
        <v>55</v>
      </c>
      <c r="B58" s="15" t="s">
        <v>61</v>
      </c>
      <c r="C58" s="16">
        <v>2864.58</v>
      </c>
    </row>
    <row r="59" spans="1:3" ht="17.25" x14ac:dyDescent="0.45">
      <c r="A59" s="3">
        <v>56</v>
      </c>
      <c r="B59" s="17" t="s">
        <v>79</v>
      </c>
      <c r="C59" s="18">
        <v>2854.56</v>
      </c>
    </row>
    <row r="60" spans="1:3" ht="17.25" x14ac:dyDescent="0.45">
      <c r="A60" s="2">
        <v>57</v>
      </c>
      <c r="B60" s="15" t="s">
        <v>52</v>
      </c>
      <c r="C60" s="16">
        <v>2770.39</v>
      </c>
    </row>
    <row r="61" spans="1:3" ht="17.25" x14ac:dyDescent="0.45">
      <c r="A61" s="3">
        <v>58</v>
      </c>
      <c r="B61" s="17" t="s">
        <v>106</v>
      </c>
      <c r="C61" s="18">
        <v>2676.67</v>
      </c>
    </row>
    <row r="62" spans="1:3" ht="17.25" x14ac:dyDescent="0.45">
      <c r="A62" s="2">
        <v>59</v>
      </c>
      <c r="B62" s="15" t="s">
        <v>42</v>
      </c>
      <c r="C62" s="16">
        <v>2612.84</v>
      </c>
    </row>
    <row r="63" spans="1:3" ht="17.25" x14ac:dyDescent="0.45">
      <c r="A63" s="3">
        <v>60</v>
      </c>
      <c r="B63" s="17" t="s">
        <v>76</v>
      </c>
      <c r="C63" s="18">
        <v>2608.7399999999998</v>
      </c>
    </row>
    <row r="64" spans="1:3" ht="17.25" x14ac:dyDescent="0.45">
      <c r="A64" s="2">
        <v>61</v>
      </c>
      <c r="B64" s="15" t="s">
        <v>82</v>
      </c>
      <c r="C64" s="16">
        <v>2542.4299999999998</v>
      </c>
    </row>
    <row r="65" spans="1:3" ht="17.25" x14ac:dyDescent="0.45">
      <c r="A65" s="3">
        <v>62</v>
      </c>
      <c r="B65" s="17" t="s">
        <v>56</v>
      </c>
      <c r="C65" s="18">
        <v>2512.0700000000002</v>
      </c>
    </row>
    <row r="66" spans="1:3" ht="17.25" x14ac:dyDescent="0.45">
      <c r="A66" s="2">
        <v>63</v>
      </c>
      <c r="B66" s="15" t="s">
        <v>130</v>
      </c>
      <c r="C66" s="16">
        <v>2432.84</v>
      </c>
    </row>
    <row r="67" spans="1:3" ht="17.25" x14ac:dyDescent="0.45">
      <c r="A67" s="3">
        <v>64</v>
      </c>
      <c r="B67" s="17" t="s">
        <v>71</v>
      </c>
      <c r="C67" s="18">
        <v>2402.15</v>
      </c>
    </row>
    <row r="68" spans="1:3" ht="17.25" x14ac:dyDescent="0.45">
      <c r="A68" s="2">
        <v>65</v>
      </c>
      <c r="B68" s="15" t="s">
        <v>19</v>
      </c>
      <c r="C68" s="16">
        <v>2356.36</v>
      </c>
    </row>
    <row r="69" spans="1:3" ht="17.25" x14ac:dyDescent="0.45">
      <c r="A69" s="3">
        <v>66</v>
      </c>
      <c r="B69" s="17" t="s">
        <v>88</v>
      </c>
      <c r="C69" s="18">
        <v>2319.5300000000002</v>
      </c>
    </row>
    <row r="70" spans="1:3" ht="17.25" x14ac:dyDescent="0.45">
      <c r="A70" s="2">
        <v>67</v>
      </c>
      <c r="B70" s="15" t="s">
        <v>32</v>
      </c>
      <c r="C70" s="16">
        <v>2288.3200000000002</v>
      </c>
    </row>
    <row r="71" spans="1:3" ht="17.25" x14ac:dyDescent="0.45">
      <c r="A71" s="3">
        <v>68</v>
      </c>
      <c r="B71" s="17" t="s">
        <v>44</v>
      </c>
      <c r="C71" s="18">
        <v>2260</v>
      </c>
    </row>
    <row r="72" spans="1:3" ht="17.25" x14ac:dyDescent="0.45">
      <c r="A72" s="2">
        <v>69</v>
      </c>
      <c r="B72" s="15" t="s">
        <v>84</v>
      </c>
      <c r="C72" s="16">
        <v>2221.71</v>
      </c>
    </row>
    <row r="73" spans="1:3" ht="17.25" x14ac:dyDescent="0.45">
      <c r="A73" s="3">
        <v>70</v>
      </c>
      <c r="B73" s="17" t="s">
        <v>64</v>
      </c>
      <c r="C73" s="18">
        <v>2220.41</v>
      </c>
    </row>
    <row r="74" spans="1:3" ht="17.25" x14ac:dyDescent="0.45">
      <c r="A74" s="2">
        <v>71</v>
      </c>
      <c r="B74" s="15" t="s">
        <v>57</v>
      </c>
      <c r="C74" s="16">
        <v>2220.2199999999998</v>
      </c>
    </row>
    <row r="75" spans="1:3" ht="17.25" x14ac:dyDescent="0.45">
      <c r="A75" s="3">
        <v>72</v>
      </c>
      <c r="B75" s="17" t="s">
        <v>66</v>
      </c>
      <c r="C75" s="18">
        <v>2168.65</v>
      </c>
    </row>
    <row r="76" spans="1:3" ht="17.25" x14ac:dyDescent="0.45">
      <c r="A76" s="2">
        <v>73</v>
      </c>
      <c r="B76" s="15" t="s">
        <v>145</v>
      </c>
      <c r="C76" s="16">
        <v>2151.1999999999998</v>
      </c>
    </row>
    <row r="77" spans="1:3" ht="17.25" x14ac:dyDescent="0.45">
      <c r="A77" s="3">
        <v>74</v>
      </c>
      <c r="B77" s="17" t="s">
        <v>48</v>
      </c>
      <c r="C77" s="18">
        <v>2101.2600000000002</v>
      </c>
    </row>
    <row r="78" spans="1:3" ht="17.25" x14ac:dyDescent="0.45">
      <c r="A78" s="2">
        <v>75</v>
      </c>
      <c r="B78" s="15" t="s">
        <v>33</v>
      </c>
      <c r="C78" s="16">
        <v>2057.96</v>
      </c>
    </row>
    <row r="79" spans="1:3" ht="17.25" x14ac:dyDescent="0.45">
      <c r="A79" s="3">
        <v>76</v>
      </c>
      <c r="B79" s="17" t="s">
        <v>87</v>
      </c>
      <c r="C79" s="18">
        <v>2022.13</v>
      </c>
    </row>
    <row r="80" spans="1:3" ht="17.25" x14ac:dyDescent="0.45">
      <c r="A80" s="2">
        <v>77</v>
      </c>
      <c r="B80" s="15" t="s">
        <v>136</v>
      </c>
      <c r="C80" s="16">
        <v>1957.39</v>
      </c>
    </row>
    <row r="81" spans="1:3" ht="17.25" x14ac:dyDescent="0.45">
      <c r="A81" s="3">
        <v>78</v>
      </c>
      <c r="B81" s="17" t="s">
        <v>34</v>
      </c>
      <c r="C81" s="18">
        <v>1948.53</v>
      </c>
    </row>
    <row r="82" spans="1:3" ht="17.25" x14ac:dyDescent="0.45">
      <c r="A82" s="2">
        <v>79</v>
      </c>
      <c r="B82" s="15" t="s">
        <v>46</v>
      </c>
      <c r="C82" s="16">
        <v>1943.19</v>
      </c>
    </row>
    <row r="83" spans="1:3" ht="17.25" x14ac:dyDescent="0.45">
      <c r="A83" s="3">
        <v>80</v>
      </c>
      <c r="B83" s="17" t="s">
        <v>49</v>
      </c>
      <c r="C83" s="18">
        <v>1901.52</v>
      </c>
    </row>
    <row r="84" spans="1:3" ht="17.25" x14ac:dyDescent="0.45">
      <c r="A84" s="2">
        <v>81</v>
      </c>
      <c r="B84" s="15" t="s">
        <v>40</v>
      </c>
      <c r="C84" s="16">
        <v>1899.99</v>
      </c>
    </row>
    <row r="85" spans="1:3" ht="17.25" x14ac:dyDescent="0.45">
      <c r="A85" s="3">
        <v>82</v>
      </c>
      <c r="B85" s="17" t="s">
        <v>119</v>
      </c>
      <c r="C85" s="18">
        <v>1880.45</v>
      </c>
    </row>
    <row r="86" spans="1:3" ht="17.25" x14ac:dyDescent="0.45">
      <c r="A86" s="2">
        <v>83</v>
      </c>
      <c r="B86" s="15" t="s">
        <v>112</v>
      </c>
      <c r="C86" s="16">
        <v>1855.86</v>
      </c>
    </row>
    <row r="87" spans="1:3" ht="17.25" x14ac:dyDescent="0.45">
      <c r="A87" s="3">
        <v>84</v>
      </c>
      <c r="B87" s="17" t="s">
        <v>25</v>
      </c>
      <c r="C87" s="18">
        <v>1779.52</v>
      </c>
    </row>
    <row r="88" spans="1:3" ht="17.25" x14ac:dyDescent="0.45">
      <c r="A88" s="2">
        <v>85</v>
      </c>
      <c r="B88" s="15" t="s">
        <v>133</v>
      </c>
      <c r="C88" s="16">
        <v>1773.43</v>
      </c>
    </row>
    <row r="89" spans="1:3" ht="17.25" x14ac:dyDescent="0.45">
      <c r="A89" s="3">
        <v>86</v>
      </c>
      <c r="B89" s="17" t="s">
        <v>31</v>
      </c>
      <c r="C89" s="18">
        <v>1727.44</v>
      </c>
    </row>
    <row r="90" spans="1:3" ht="17.25" x14ac:dyDescent="0.45">
      <c r="A90" s="2">
        <v>87</v>
      </c>
      <c r="B90" s="15" t="s">
        <v>51</v>
      </c>
      <c r="C90" s="16">
        <v>1716.17</v>
      </c>
    </row>
    <row r="91" spans="1:3" ht="17.25" x14ac:dyDescent="0.45">
      <c r="A91" s="3">
        <v>88</v>
      </c>
      <c r="B91" s="17" t="s">
        <v>39</v>
      </c>
      <c r="C91" s="18">
        <v>1640.67</v>
      </c>
    </row>
    <row r="92" spans="1:3" ht="17.25" x14ac:dyDescent="0.45">
      <c r="A92" s="2">
        <v>89</v>
      </c>
      <c r="B92" s="15" t="s">
        <v>134</v>
      </c>
      <c r="C92" s="16">
        <v>1639.88</v>
      </c>
    </row>
    <row r="93" spans="1:3" ht="17.25" x14ac:dyDescent="0.45">
      <c r="A93" s="3">
        <v>90</v>
      </c>
      <c r="B93" s="17" t="s">
        <v>146</v>
      </c>
      <c r="C93" s="18">
        <v>1607.56</v>
      </c>
    </row>
    <row r="94" spans="1:3" ht="17.25" x14ac:dyDescent="0.45">
      <c r="A94" s="2">
        <v>91</v>
      </c>
      <c r="B94" s="15" t="s">
        <v>83</v>
      </c>
      <c r="C94" s="16">
        <v>1597.06</v>
      </c>
    </row>
    <row r="95" spans="1:3" ht="17.25" x14ac:dyDescent="0.45">
      <c r="A95" s="3">
        <v>92</v>
      </c>
      <c r="B95" s="17" t="s">
        <v>50</v>
      </c>
      <c r="C95" s="18">
        <v>1525.13</v>
      </c>
    </row>
    <row r="96" spans="1:3" ht="17.25" x14ac:dyDescent="0.45">
      <c r="A96" s="2">
        <v>93</v>
      </c>
      <c r="B96" s="15" t="s">
        <v>41</v>
      </c>
      <c r="C96" s="16">
        <v>1503.98</v>
      </c>
    </row>
    <row r="97" spans="1:3" ht="17.25" x14ac:dyDescent="0.45">
      <c r="A97" s="3">
        <v>94</v>
      </c>
      <c r="B97" s="17" t="s">
        <v>101</v>
      </c>
      <c r="C97" s="18">
        <v>1499.46</v>
      </c>
    </row>
    <row r="98" spans="1:3" ht="17.25" x14ac:dyDescent="0.45">
      <c r="A98" s="2">
        <v>95</v>
      </c>
      <c r="B98" s="15" t="s">
        <v>38</v>
      </c>
      <c r="C98" s="16">
        <v>1498.74</v>
      </c>
    </row>
    <row r="99" spans="1:3" ht="17.25" x14ac:dyDescent="0.45">
      <c r="A99" s="3">
        <v>96</v>
      </c>
      <c r="B99" s="17" t="s">
        <v>55</v>
      </c>
      <c r="C99" s="18">
        <v>1496.58</v>
      </c>
    </row>
    <row r="100" spans="1:3" ht="17.25" x14ac:dyDescent="0.45">
      <c r="A100" s="2">
        <v>97</v>
      </c>
      <c r="B100" s="15" t="s">
        <v>21</v>
      </c>
      <c r="C100" s="16">
        <v>1441.6</v>
      </c>
    </row>
    <row r="101" spans="1:3" ht="17.25" x14ac:dyDescent="0.45">
      <c r="A101" s="3">
        <v>98</v>
      </c>
      <c r="B101" s="17" t="s">
        <v>74</v>
      </c>
      <c r="C101" s="18">
        <v>1440.58</v>
      </c>
    </row>
    <row r="102" spans="1:3" ht="17.25" x14ac:dyDescent="0.45">
      <c r="A102" s="2">
        <v>99</v>
      </c>
      <c r="B102" s="15" t="s">
        <v>47</v>
      </c>
      <c r="C102" s="16">
        <v>1433.05</v>
      </c>
    </row>
    <row r="103" spans="1:3" ht="17.25" x14ac:dyDescent="0.45">
      <c r="A103" s="3">
        <v>100</v>
      </c>
      <c r="B103" s="17" t="s">
        <v>18</v>
      </c>
      <c r="C103" s="18">
        <v>1421.04</v>
      </c>
    </row>
    <row r="104" spans="1:3" ht="17.25" x14ac:dyDescent="0.45">
      <c r="A104" s="2">
        <v>101</v>
      </c>
      <c r="B104" s="15" t="s">
        <v>13</v>
      </c>
      <c r="C104" s="16">
        <v>1388.89</v>
      </c>
    </row>
    <row r="105" spans="1:3" ht="17.25" x14ac:dyDescent="0.45">
      <c r="A105" s="3">
        <v>102</v>
      </c>
      <c r="B105" s="17" t="s">
        <v>62</v>
      </c>
      <c r="C105" s="18">
        <v>1345.97</v>
      </c>
    </row>
    <row r="106" spans="1:3" ht="17.25" x14ac:dyDescent="0.45">
      <c r="A106" s="2">
        <v>103</v>
      </c>
      <c r="B106" s="15" t="s">
        <v>147</v>
      </c>
      <c r="C106" s="16">
        <v>1318.89</v>
      </c>
    </row>
    <row r="107" spans="1:3" ht="17.25" x14ac:dyDescent="0.45">
      <c r="A107" s="3">
        <v>104</v>
      </c>
      <c r="B107" s="17" t="s">
        <v>138</v>
      </c>
      <c r="C107" s="18">
        <v>1255.4000000000001</v>
      </c>
    </row>
    <row r="108" spans="1:3" ht="17.25" x14ac:dyDescent="0.45">
      <c r="A108" s="2">
        <v>105</v>
      </c>
      <c r="B108" s="15" t="s">
        <v>37</v>
      </c>
      <c r="C108" s="16">
        <v>1243.3699999999999</v>
      </c>
    </row>
    <row r="109" spans="1:3" ht="17.25" x14ac:dyDescent="0.45">
      <c r="A109" s="3">
        <v>106</v>
      </c>
      <c r="B109" s="17" t="s">
        <v>95</v>
      </c>
      <c r="C109" s="18">
        <v>1228.18</v>
      </c>
    </row>
    <row r="110" spans="1:3" ht="17.25" x14ac:dyDescent="0.45">
      <c r="A110" s="2">
        <v>107</v>
      </c>
      <c r="B110" s="15" t="s">
        <v>28</v>
      </c>
      <c r="C110" s="16">
        <v>1224.74</v>
      </c>
    </row>
    <row r="111" spans="1:3" ht="17.25" x14ac:dyDescent="0.45">
      <c r="A111" s="3">
        <v>108</v>
      </c>
      <c r="B111" s="17" t="s">
        <v>100</v>
      </c>
      <c r="C111" s="18">
        <v>1220.6600000000001</v>
      </c>
    </row>
    <row r="112" spans="1:3" ht="17.25" x14ac:dyDescent="0.45">
      <c r="A112" s="2">
        <v>109</v>
      </c>
      <c r="B112" s="15" t="s">
        <v>104</v>
      </c>
      <c r="C112" s="16">
        <v>1216.67</v>
      </c>
    </row>
    <row r="113" spans="1:3" ht="17.25" x14ac:dyDescent="0.45">
      <c r="A113" s="3">
        <v>110</v>
      </c>
      <c r="B113" s="17" t="s">
        <v>27</v>
      </c>
      <c r="C113" s="18">
        <v>1205.07</v>
      </c>
    </row>
    <row r="114" spans="1:3" ht="17.25" x14ac:dyDescent="0.45">
      <c r="A114" s="2">
        <v>111</v>
      </c>
      <c r="B114" s="15" t="s">
        <v>114</v>
      </c>
      <c r="C114" s="16">
        <v>1194.3800000000001</v>
      </c>
    </row>
    <row r="115" spans="1:3" ht="17.25" x14ac:dyDescent="0.45">
      <c r="A115" s="3">
        <v>112</v>
      </c>
      <c r="B115" s="17" t="s">
        <v>59</v>
      </c>
      <c r="C115" s="18">
        <v>1160.51</v>
      </c>
    </row>
    <row r="116" spans="1:3" ht="17.25" x14ac:dyDescent="0.45">
      <c r="A116" s="2">
        <v>113</v>
      </c>
      <c r="B116" s="15" t="s">
        <v>65</v>
      </c>
      <c r="C116" s="16">
        <v>1154.3599999999999</v>
      </c>
    </row>
    <row r="117" spans="1:3" ht="17.25" x14ac:dyDescent="0.45">
      <c r="A117" s="3">
        <v>114</v>
      </c>
      <c r="B117" s="17" t="s">
        <v>14</v>
      </c>
      <c r="C117" s="18">
        <v>1121.79</v>
      </c>
    </row>
    <row r="118" spans="1:3" ht="17.25" x14ac:dyDescent="0.45">
      <c r="A118" s="2">
        <v>115</v>
      </c>
      <c r="B118" s="15" t="s">
        <v>30</v>
      </c>
      <c r="C118" s="16">
        <v>1050</v>
      </c>
    </row>
    <row r="119" spans="1:3" ht="17.25" x14ac:dyDescent="0.45">
      <c r="A119" s="3">
        <v>116</v>
      </c>
      <c r="B119" s="17" t="s">
        <v>60</v>
      </c>
      <c r="C119" s="18">
        <v>1034.6300000000001</v>
      </c>
    </row>
    <row r="120" spans="1:3" ht="17.25" x14ac:dyDescent="0.45">
      <c r="A120" s="2">
        <v>117</v>
      </c>
      <c r="B120" s="15" t="s">
        <v>132</v>
      </c>
      <c r="C120" s="16">
        <v>1003.41</v>
      </c>
    </row>
    <row r="121" spans="1:3" ht="17.25" x14ac:dyDescent="0.45">
      <c r="A121" s="3">
        <v>118</v>
      </c>
      <c r="B121" s="17" t="s">
        <v>103</v>
      </c>
      <c r="C121" s="18">
        <v>974.77</v>
      </c>
    </row>
    <row r="122" spans="1:3" ht="17.25" x14ac:dyDescent="0.45">
      <c r="A122" s="2">
        <v>119</v>
      </c>
      <c r="B122" s="15" t="s">
        <v>68</v>
      </c>
      <c r="C122" s="16">
        <v>939.51</v>
      </c>
    </row>
    <row r="123" spans="1:3" ht="17.25" x14ac:dyDescent="0.45">
      <c r="A123" s="3">
        <v>120</v>
      </c>
      <c r="B123" s="17" t="s">
        <v>148</v>
      </c>
      <c r="C123" s="18">
        <v>840.97</v>
      </c>
    </row>
    <row r="124" spans="1:3" ht="17.25" x14ac:dyDescent="0.45">
      <c r="A124" s="2">
        <v>121</v>
      </c>
      <c r="B124" s="15" t="s">
        <v>127</v>
      </c>
      <c r="C124" s="16">
        <v>749.4</v>
      </c>
    </row>
    <row r="125" spans="1:3" ht="17.25" x14ac:dyDescent="0.45">
      <c r="A125" s="3">
        <v>122</v>
      </c>
      <c r="B125" s="17" t="s">
        <v>70</v>
      </c>
      <c r="C125" s="18">
        <v>746.86</v>
      </c>
    </row>
    <row r="126" spans="1:3" ht="17.25" x14ac:dyDescent="0.45">
      <c r="A126" s="2">
        <v>123</v>
      </c>
      <c r="B126" s="15" t="s">
        <v>117</v>
      </c>
      <c r="C126" s="16">
        <v>670.05</v>
      </c>
    </row>
    <row r="127" spans="1:3" ht="17.25" x14ac:dyDescent="0.45">
      <c r="A127" s="3">
        <v>124</v>
      </c>
      <c r="B127" s="17" t="s">
        <v>69</v>
      </c>
      <c r="C127" s="18">
        <v>647.26</v>
      </c>
    </row>
    <row r="128" spans="1:3" ht="17.25" x14ac:dyDescent="0.45">
      <c r="A128" s="2">
        <v>125</v>
      </c>
      <c r="B128" s="15" t="s">
        <v>45</v>
      </c>
      <c r="C128" s="16">
        <v>639.16999999999996</v>
      </c>
    </row>
    <row r="129" spans="1:3" ht="17.25" x14ac:dyDescent="0.45">
      <c r="A129" s="3">
        <v>126</v>
      </c>
      <c r="B129" s="17" t="s">
        <v>29</v>
      </c>
      <c r="C129" s="18">
        <v>561.28</v>
      </c>
    </row>
    <row r="130" spans="1:3" ht="17.25" x14ac:dyDescent="0.45">
      <c r="A130" s="2">
        <v>127</v>
      </c>
      <c r="B130" s="15" t="s">
        <v>10</v>
      </c>
      <c r="C130" s="16">
        <v>373.76</v>
      </c>
    </row>
  </sheetData>
  <mergeCells count="2">
    <mergeCell ref="A1:A3"/>
    <mergeCell ref="B1:B3"/>
  </mergeCells>
  <hyperlinks>
    <hyperlink ref="B4" r:id="rId1" display="https://www.numbeo.com/cost-of-living/country_result.jsp?country=Hong+Kong+%28China%29" xr:uid="{83E95C13-C1B0-4BFB-A044-569D625D39D5}"/>
    <hyperlink ref="B5" r:id="rId2" display="https://www.numbeo.com/cost-of-living/country_result.jsp?country=Singapore" xr:uid="{DF463E23-22D9-49AB-9575-FBEE2ECA7223}"/>
    <hyperlink ref="B6" r:id="rId3" display="https://www.numbeo.com/cost-of-living/country_result.jsp?country=Switzerland" xr:uid="{C5180C2D-1B23-4ABE-82A4-60F84BB9D5CE}"/>
    <hyperlink ref="B7" r:id="rId4" display="https://www.numbeo.com/cost-of-living/country_result.jsp?country=South+Korea" xr:uid="{85BD1D8D-4D6F-4097-9AC4-B77F6FAFA1AE}"/>
    <hyperlink ref="B8" r:id="rId5" display="https://www.numbeo.com/cost-of-living/country_result.jsp?country=Macao+%28China%29" xr:uid="{3C775BCE-F0A2-4B7A-89A4-7EBC7749FAD0}"/>
    <hyperlink ref="B9" r:id="rId6" display="https://www.numbeo.com/cost-of-living/country_result.jsp?country=Luxembourg" xr:uid="{ECDEC83B-360C-4EA4-922F-EE0E10EAF86A}"/>
    <hyperlink ref="B10" r:id="rId7" display="https://www.numbeo.com/cost-of-living/country_result.jsp?country=Taiwan" xr:uid="{EC6C1425-92C2-419A-99ED-EF39DB885AF4}"/>
    <hyperlink ref="B11" r:id="rId8" display="https://www.numbeo.com/cost-of-living/country_result.jsp?country=Papua+New+Guinea" xr:uid="{7577F9BE-6761-44E0-89F5-6D487FE30977}"/>
    <hyperlink ref="B12" r:id="rId9" display="https://www.numbeo.com/cost-of-living/country_result.jsp?country=Israel" xr:uid="{77F37DFC-5EFB-415F-B9A3-31C404C98F3A}"/>
    <hyperlink ref="B13" r:id="rId10" display="https://www.numbeo.com/cost-of-living/country_result.jsp?country=Austria" xr:uid="{E7F50382-D070-4C02-BC47-EC7CDF1A1B73}"/>
    <hyperlink ref="B14" r:id="rId11" display="https://www.numbeo.com/cost-of-living/country_result.jsp?country=Iceland" xr:uid="{E38CE6F5-22EE-4558-BF5A-442D96F62E83}"/>
    <hyperlink ref="B15" r:id="rId12" display="https://www.numbeo.com/cost-of-living/country_result.jsp?country=China" xr:uid="{3B82FAEE-1CCE-4863-92FC-FC6BA8D01D2F}"/>
    <hyperlink ref="B16" r:id="rId13" display="https://www.numbeo.com/cost-of-living/country_result.jsp?country=Norway" xr:uid="{FC2B2C57-91B5-469F-A5A8-4F7C58156EEC}"/>
    <hyperlink ref="B17" r:id="rId14" display="https://www.numbeo.com/cost-of-living/country_result.jsp?country=Japan" xr:uid="{932978C2-1ECE-4EEB-8E4C-A16C66C0E9B5}"/>
    <hyperlink ref="B18" r:id="rId15" display="https://www.numbeo.com/cost-of-living/country_result.jsp?country=Australia" xr:uid="{DEA98A38-E90D-4682-8EF3-C453E505D9CA}"/>
    <hyperlink ref="B19" r:id="rId16" display="https://www.numbeo.com/cost-of-living/country_result.jsp?country=Canada" xr:uid="{6448C994-0D85-47DC-A571-3D028093122F}"/>
    <hyperlink ref="B20" r:id="rId17" display="https://www.numbeo.com/cost-of-living/country_result.jsp?country=France" xr:uid="{D590152E-B08D-4E79-B36A-248628A5AFE3}"/>
    <hyperlink ref="B21" r:id="rId18" display="https://www.numbeo.com/cost-of-living/country_result.jsp?country=United+Kingdom" xr:uid="{63DE0941-B885-4F41-8BF4-2BB390485816}"/>
    <hyperlink ref="B22" r:id="rId19" display="https://www.numbeo.com/cost-of-living/country_result.jsp?country=United+Arab+Emirates" xr:uid="{EE675BB2-B489-4C8B-BAAE-7170225D3388}"/>
    <hyperlink ref="B23" r:id="rId20" display="https://www.numbeo.com/cost-of-living/country_result.jsp?country=Germany" xr:uid="{9BAC032B-42D5-46D7-A825-3A3AF9F245CE}"/>
    <hyperlink ref="B24" r:id="rId21" display="https://www.numbeo.com/cost-of-living/country_result.jsp?country=Netherlands" xr:uid="{4240A28D-4169-4556-B361-F9BF07967B1F}"/>
    <hyperlink ref="B25" r:id="rId22" display="https://www.numbeo.com/cost-of-living/country_result.jsp?country=Sweden" xr:uid="{CC0E7FB9-F1D4-4FC8-B8D6-F3229A6FB94B}"/>
    <hyperlink ref="B26" r:id="rId23" display="https://www.numbeo.com/cost-of-living/country_result.jsp?country=Kuwait" xr:uid="{560648D4-562C-4190-B855-2503F96B60DA}"/>
    <hyperlink ref="B27" r:id="rId24" display="https://www.numbeo.com/cost-of-living/country_result.jsp?country=Qatar" xr:uid="{134E0ADA-69B1-4189-981E-6E197FE67859}"/>
    <hyperlink ref="B28" r:id="rId25" display="https://www.numbeo.com/cost-of-living/country_result.jsp?country=Denmark" xr:uid="{6D812CEF-3BCF-4315-B413-260A82AB8032}"/>
    <hyperlink ref="B29" r:id="rId26" display="https://www.numbeo.com/cost-of-living/country_result.jsp?country=Finland" xr:uid="{D71FA0FF-2BEB-4E55-8FD7-0C9A171472E4}"/>
    <hyperlink ref="B30" r:id="rId27" display="https://www.numbeo.com/cost-of-living/country_result.jsp?country=Czech+Republic" xr:uid="{3BD8D315-B5B5-41DE-AA5C-30B89FDFAED9}"/>
    <hyperlink ref="B31" r:id="rId28" display="https://www.numbeo.com/cost-of-living/country_result.jsp?country=Slovenia" xr:uid="{0A47B2D4-E6F4-426A-BE07-77FB2F03E4CC}"/>
    <hyperlink ref="B32" r:id="rId29" display="https://www.numbeo.com/cost-of-living/country_result.jsp?country=New+Zealand" xr:uid="{015F00B1-45AF-49A1-97A2-FFE7AE0F07F3}"/>
    <hyperlink ref="B33" r:id="rId30" display="https://www.numbeo.com/cost-of-living/country_result.jsp?country=Ireland" xr:uid="{347A094A-2E43-4510-A4C3-870CD77F1009}"/>
    <hyperlink ref="B34" r:id="rId31" display="https://www.numbeo.com/cost-of-living/country_result.jsp?country=Mozambique" xr:uid="{B2803A14-CBD6-49D0-92B9-B18CA332CF8C}"/>
    <hyperlink ref="B35" r:id="rId32" display="https://www.numbeo.com/cost-of-living/country_result.jsp?country=Estonia" xr:uid="{2FB6A0AD-8E98-4450-9FD6-90F7386B0270}"/>
    <hyperlink ref="B36" r:id="rId33" display="https://www.numbeo.com/cost-of-living/country_result.jsp?country=Lithuania" xr:uid="{4BA15F20-7831-4671-8A14-AED1E4E32B4D}"/>
    <hyperlink ref="B37" r:id="rId34" display="https://www.numbeo.com/cost-of-living/country_result.jsp?country=Croatia" xr:uid="{71A48A50-5C71-4C6E-A6E7-78EF43ADF3E8}"/>
    <hyperlink ref="B38" r:id="rId35" display="https://www.numbeo.com/cost-of-living/country_result.jsp?country=Italy" xr:uid="{A449D2F7-AD08-4393-8821-634DBE78481E}"/>
    <hyperlink ref="B39" r:id="rId36" display="https://www.numbeo.com/cost-of-living/country_result.jsp?country=Belgium" xr:uid="{4E6CDA55-6C10-42BC-826A-9DEA48CF777D}"/>
    <hyperlink ref="B40" r:id="rId37" display="https://www.numbeo.com/cost-of-living/country_result.jsp?country=Ghana" xr:uid="{460AA823-5647-4B94-901A-D162BD3199B3}"/>
    <hyperlink ref="B41" r:id="rId38" display="https://www.numbeo.com/cost-of-living/country_result.jsp?country=Portugal" xr:uid="{73ECE3E5-1AE8-4D7F-BEBB-4273D0EAF445}"/>
    <hyperlink ref="B42" r:id="rId39" display="https://www.numbeo.com/cost-of-living/country_result.jsp?country=Spain" xr:uid="{D2798E85-99F9-40CB-A270-76D2DCBD16EF}"/>
    <hyperlink ref="B43" r:id="rId40" display="https://www.numbeo.com/cost-of-living/country_result.jsp?country=Thailand" xr:uid="{C98963B8-AB77-4AE1-A1B0-627B858A8C43}"/>
    <hyperlink ref="B44" r:id="rId41" display="https://www.numbeo.com/cost-of-living/country_result.jsp?country=Poland" xr:uid="{1012A297-3BA8-412E-9755-4CDE77F6D944}"/>
    <hyperlink ref="B45" r:id="rId42" display="https://www.numbeo.com/cost-of-living/country_result.jsp?country=Slovakia" xr:uid="{1C253E31-8DB3-4C84-82FF-B7C144BF7E10}"/>
    <hyperlink ref="B46" r:id="rId43" display="https://www.numbeo.com/cost-of-living/country_result.jsp?country=Malta" xr:uid="{5D125CB6-4666-4E1F-A8B8-144A10BD7FC5}"/>
    <hyperlink ref="B47" r:id="rId44" display="https://www.numbeo.com/cost-of-living/country_result.jsp?country=Guyana" xr:uid="{86CD3FEA-7643-4B86-A87D-48CD9AF37742}"/>
    <hyperlink ref="B48" r:id="rId45" display="https://www.numbeo.com/cost-of-living/country_result.jsp?country=Barbados" xr:uid="{50B42C07-098A-4A62-8B1F-06C52E1286E2}"/>
    <hyperlink ref="B49" r:id="rId46" display="https://www.numbeo.com/cost-of-living/country_result.jsp?country=Cyprus" xr:uid="{426BE7A6-2FF2-4CEA-BAF6-95124020A7E8}"/>
    <hyperlink ref="B50" r:id="rId47" display="https://www.numbeo.com/cost-of-living/country_result.jsp?country=Armenia" xr:uid="{BDF131E6-1B1E-47EC-BDF9-488D1F0C12D9}"/>
    <hyperlink ref="B51" r:id="rId48" display="https://www.numbeo.com/cost-of-living/country_result.jsp?country=Hungary" xr:uid="{183347F2-D906-44CF-BA72-8715E83B5F57}"/>
    <hyperlink ref="B52" r:id="rId49" display="https://www.numbeo.com/cost-of-living/country_result.jsp?country=United+States" xr:uid="{AF60127D-4772-4BB2-AA7B-920F4CDA98C4}"/>
    <hyperlink ref="B53" r:id="rId50" display="https://www.numbeo.com/cost-of-living/country_result.jsp?country=Serbia" xr:uid="{238BBC6B-37E6-4673-A11A-378F57437553}"/>
    <hyperlink ref="B54" r:id="rId51" display="https://www.numbeo.com/cost-of-living/country_result.jsp?country=Greece" xr:uid="{6CFA4CBE-100D-4BE9-B2B4-9354FD461251}"/>
    <hyperlink ref="B55" r:id="rId52" display="https://www.numbeo.com/cost-of-living/country_result.jsp?country=Mauritius" xr:uid="{8F9A4287-37D8-45FF-B55C-FCCE081B2D3C}"/>
    <hyperlink ref="B56" r:id="rId53" display="https://www.numbeo.com/cost-of-living/country_result.jsp?country=Vietnam" xr:uid="{762E0309-1170-4705-B54D-59C9A6BF45F5}"/>
    <hyperlink ref="B57" r:id="rId54" display="https://www.numbeo.com/cost-of-living/country_result.jsp?country=Puerto+Rico" xr:uid="{092591B1-ADFF-45AF-AAAD-49B172843551}"/>
    <hyperlink ref="B58" r:id="rId55" display="https://www.numbeo.com/cost-of-living/country_result.jsp?country=Uruguay" xr:uid="{37F4E9CA-68AB-4E68-8398-73CC5C1CF4D9}"/>
    <hyperlink ref="B59" r:id="rId56" display="https://www.numbeo.com/cost-of-living/country_result.jsp?country=Trinidad+And+Tobago" xr:uid="{07411722-9F03-4F91-83B2-C2F2AAAAF5BC}"/>
    <hyperlink ref="B60" r:id="rId57" display="https://www.numbeo.com/cost-of-living/country_result.jsp?country=Albania" xr:uid="{244E3E05-9768-4EA6-8AD7-08007BA60BE2}"/>
    <hyperlink ref="B61" r:id="rId58" display="https://www.numbeo.com/cost-of-living/country_result.jsp?country=Costa+Rica" xr:uid="{F34F199B-0B6E-4DFE-8DFC-4BF35DE0841B}"/>
    <hyperlink ref="B62" r:id="rId59" display="https://www.numbeo.com/cost-of-living/country_result.jsp?country=Montenegro" xr:uid="{83FA7F71-F611-4CF5-8D2B-1DB3DB61EF6A}"/>
    <hyperlink ref="B63" r:id="rId60" display="https://www.numbeo.com/cost-of-living/country_result.jsp?country=Latvia" xr:uid="{660BE584-9A10-430B-A6FD-BC93D45471A1}"/>
    <hyperlink ref="B64" r:id="rId61" display="https://www.numbeo.com/cost-of-living/country_result.jsp?country=Bahrain" xr:uid="{F45CA5E4-1A74-4630-8D04-F6472796E20A}"/>
    <hyperlink ref="B65" r:id="rId62" display="https://www.numbeo.com/cost-of-living/country_result.jsp?country=Ethiopia" xr:uid="{4BEF750C-64DF-42EE-B73A-20FA2F982F30}"/>
    <hyperlink ref="B66" r:id="rId63" display="https://www.numbeo.com/cost-of-living/country_result.jsp?country=Jamaica" xr:uid="{D1BC5821-923D-4BCB-956D-2AE2B6835799}"/>
    <hyperlink ref="B67" r:id="rId64" display="https://www.numbeo.com/cost-of-living/country_result.jsp?country=Romania" xr:uid="{308938C9-EE00-4AB7-839A-FBBF83889DA8}"/>
    <hyperlink ref="B68" r:id="rId65" display="https://www.numbeo.com/cost-of-living/country_result.jsp?country=El+Salvador" xr:uid="{7B96D256-DCF8-4782-988C-8FA90DEFA6F3}"/>
    <hyperlink ref="B69" r:id="rId66" display="https://www.numbeo.com/cost-of-living/country_result.jsp?country=Bulgaria" xr:uid="{CD8F52A3-E500-4989-AA29-9D0201FD0863}"/>
    <hyperlink ref="B70" r:id="rId67" display="https://www.numbeo.com/cost-of-living/country_result.jsp?country=Philippines" xr:uid="{07FFC8A0-4531-4ECF-B4E6-3027B8E4638B}"/>
    <hyperlink ref="B71" r:id="rId68" display="https://www.numbeo.com/cost-of-living/country_result.jsp?country=Lebanon" xr:uid="{B1626DD8-BA4B-49B6-A7AC-736AB6E98185}"/>
    <hyperlink ref="B72" r:id="rId69" display="https://www.numbeo.com/cost-of-living/country_result.jsp?country=Chile" xr:uid="{0D002FD2-4F16-4DEF-9E00-9A0679541363}"/>
    <hyperlink ref="B73" r:id="rId70" display="https://www.numbeo.com/cost-of-living/country_result.jsp?country=Panama" xr:uid="{E835AC80-D40D-4FC4-9D38-F522423B4038}"/>
    <hyperlink ref="B74" r:id="rId71" display="https://www.numbeo.com/cost-of-living/country_result.jsp?country=Argentina" xr:uid="{B360AD7E-F009-42C5-8D57-E41299BFD852}"/>
    <hyperlink ref="B75" r:id="rId72" display="https://www.numbeo.com/cost-of-living/country_result.jsp?country=Bosnia+And+Herzegovina" xr:uid="{4E5EAC97-61D9-4C06-A04F-9CFB1198B19E}"/>
    <hyperlink ref="B76" r:id="rId73" display="https://www.numbeo.com/cost-of-living/country_result.jsp?country=Ivory+Coast" xr:uid="{4AFBB231-D6C7-4ED9-9A1A-1683E2323FF6}"/>
    <hyperlink ref="B77" r:id="rId74" display="https://www.numbeo.com/cost-of-living/country_result.jsp?country=Russia" xr:uid="{CB843B65-103A-41E6-9CBE-8473A4434CE0}"/>
    <hyperlink ref="B78" r:id="rId75" display="https://www.numbeo.com/cost-of-living/country_result.jsp?country=Moldova" xr:uid="{10AC1142-BC5D-4A96-AFDE-B1577B313145}"/>
    <hyperlink ref="B79" r:id="rId76" display="https://www.numbeo.com/cost-of-living/country_result.jsp?country=Malaysia" xr:uid="{75B73603-F1E7-47F7-B5DE-5F8DF69A222E}"/>
    <hyperlink ref="B80" r:id="rId77" display="https://www.numbeo.com/cost-of-living/country_result.jsp?country=Cameroon" xr:uid="{1BCAA8B9-2B1C-4711-BC64-AEC046066A5B}"/>
    <hyperlink ref="B81" r:id="rId78" display="https://www.numbeo.com/cost-of-living/country_result.jsp?country=Azerbaijan" xr:uid="{5D05C011-84E1-4CD4-948A-BCEA259DA8BC}"/>
    <hyperlink ref="B82" r:id="rId79" display="https://www.numbeo.com/cost-of-living/country_result.jsp?country=North+Macedonia" xr:uid="{7825614D-2FA5-4B27-A349-C8B9D216DFE2}"/>
    <hyperlink ref="B83" r:id="rId80" display="https://www.numbeo.com/cost-of-living/country_result.jsp?country=Sri+Lanka" xr:uid="{4BC12DE3-FAF2-4F30-A3E4-2D249E27691A}"/>
    <hyperlink ref="B84" r:id="rId81" display="https://www.numbeo.com/cost-of-living/country_result.jsp?country=Nepal" xr:uid="{4E8A6B56-4665-4818-941C-27ABA39E51F1}"/>
    <hyperlink ref="B85" r:id="rId82" display="https://www.numbeo.com/cost-of-living/country_result.jsp?country=Mexico" xr:uid="{17032B46-69DF-4708-8778-567B87BB764A}"/>
    <hyperlink ref="B86" r:id="rId83" display="https://www.numbeo.com/cost-of-living/country_result.jsp?country=Turkey" xr:uid="{11C1AD7D-C0D1-4926-A0D7-C9106AF5C54F}"/>
    <hyperlink ref="B87" r:id="rId84" display="https://www.numbeo.com/cost-of-living/country_result.jsp?country=Peru" xr:uid="{E321ACCD-C15A-484B-B1A0-6512139DD7DF}"/>
    <hyperlink ref="B88" r:id="rId85" display="https://www.numbeo.com/cost-of-living/country_result.jsp?country=Saudi+Arabia" xr:uid="{C8B8E93A-C4D7-42B1-87A7-D9EF916FAE17}"/>
    <hyperlink ref="B89" r:id="rId86" display="https://www.numbeo.com/cost-of-living/country_result.jsp?country=Belarus" xr:uid="{3E7DA2D0-60E6-40EB-AD8D-47F71927D815}"/>
    <hyperlink ref="B90" r:id="rId87" display="https://www.numbeo.com/cost-of-living/country_result.jsp?country=Kosovo+%28Disputed+Territory%29" xr:uid="{379D9E53-0F87-4195-BA49-B424E2105B1C}"/>
    <hyperlink ref="B91" r:id="rId88" display="https://www.numbeo.com/cost-of-living/country_result.jsp?country=Uzbekistan" xr:uid="{F9557A55-EA5D-4F39-844B-22EB906FAB02}"/>
    <hyperlink ref="B92" r:id="rId89" display="https://www.numbeo.com/cost-of-living/country_result.jsp?country=Oman" xr:uid="{8B0F4C03-91C7-4D2D-82D1-A80653CC93D2}"/>
    <hyperlink ref="B93" r:id="rId90" display="https://www.numbeo.com/cost-of-living/country_result.jsp?country=Mongolia" xr:uid="{9E1CA348-BCA5-49DD-BFBE-5594EEA8D7C3}"/>
    <hyperlink ref="B94" r:id="rId91" display="https://www.numbeo.com/cost-of-living/country_result.jsp?country=India" xr:uid="{45DB02C1-C699-4E1E-94BC-1A76A102B6EB}"/>
    <hyperlink ref="B95" r:id="rId92" display="https://www.numbeo.com/cost-of-living/country_result.jsp?country=Georgia" xr:uid="{F8D61DB6-FD60-4C5B-8CF2-3516AE62E816}"/>
    <hyperlink ref="B96" r:id="rId93" display="https://www.numbeo.com/cost-of-living/country_result.jsp?country=Colombia" xr:uid="{2C390B0C-B21F-407C-82EE-A55CE8363251}"/>
    <hyperlink ref="B97" r:id="rId94" display="https://www.numbeo.com/cost-of-living/country_result.jsp?country=Nigeria" xr:uid="{89DC7F9D-0F1B-4948-9ED8-AE196945DFFF}"/>
    <hyperlink ref="B98" r:id="rId95" display="https://www.numbeo.com/cost-of-living/country_result.jsp?country=Brazil" xr:uid="{752DAA1A-3C07-4618-AA26-97FDBE492647}"/>
    <hyperlink ref="B99" r:id="rId96" display="https://www.numbeo.com/cost-of-living/country_result.jsp?country=Dominican+Republic" xr:uid="{B747507D-D9AA-4F6A-BFED-580CC253400A}"/>
    <hyperlink ref="B100" r:id="rId97" display="https://www.numbeo.com/cost-of-living/country_result.jsp?country=Kenya" xr:uid="{B49F0113-FA2A-4D2A-A4F4-322CC8850DE6}"/>
    <hyperlink ref="B101" r:id="rId98" display="https://www.numbeo.com/cost-of-living/country_result.jsp?country=Guatemala" xr:uid="{77023CA0-9094-4BD0-B1BF-1D11A43A36C8}"/>
    <hyperlink ref="B102" r:id="rId99" display="https://www.numbeo.com/cost-of-living/country_result.jsp?country=Morocco" xr:uid="{E317C958-0B10-42D8-A7AC-EBCC8DBA9812}"/>
    <hyperlink ref="B103" r:id="rId100" display="https://www.numbeo.com/cost-of-living/country_result.jsp?country=Ukraine" xr:uid="{F8FF8F17-2DB0-4B05-B229-69683693AA0A}"/>
    <hyperlink ref="B104" r:id="rId101" display="https://www.numbeo.com/cost-of-living/country_result.jsp?country=Syria" xr:uid="{B837DEA8-DE83-4192-9751-CFF0797F0787}"/>
    <hyperlink ref="B105" r:id="rId102" display="https://www.numbeo.com/cost-of-living/country_result.jsp?country=Kazakhstan" xr:uid="{FFCFA189-B602-45F8-8C43-15F985940AD8}"/>
    <hyperlink ref="B106" r:id="rId103" display="https://www.numbeo.com/cost-of-living/country_result.jsp?country=Paraguay" xr:uid="{E35C7946-8BBA-4730-AB8E-827BAF4E5CAB}"/>
    <hyperlink ref="B107" r:id="rId104" display="https://www.numbeo.com/cost-of-living/country_result.jsp?country=Kyrgyzstan" xr:uid="{F7400F80-C0BF-4537-A0D9-EA7328A158CC}"/>
    <hyperlink ref="B108" r:id="rId105" display="https://www.numbeo.com/cost-of-living/country_result.jsp?country=Iran" xr:uid="{D088CCAE-6E56-47EF-9BAB-BFD256809B50}"/>
    <hyperlink ref="B109" r:id="rId106" display="https://www.numbeo.com/cost-of-living/country_result.jsp?country=Iraq" xr:uid="{7D38429B-C2C4-44CE-BE00-F3ED4C65AE95}"/>
    <hyperlink ref="B110" r:id="rId107" display="https://www.numbeo.com/cost-of-living/country_result.jsp?country=Algeria" xr:uid="{07455E88-3BB8-4157-9304-6C54CB5D9DA0}"/>
    <hyperlink ref="B111" r:id="rId108" display="https://www.numbeo.com/cost-of-living/country_result.jsp?country=Jordan" xr:uid="{28525934-8D2A-4AFA-8CC6-0C91C6573D9D}"/>
    <hyperlink ref="B112" r:id="rId109" display="https://www.numbeo.com/cost-of-living/country_result.jsp?country=Nicaragua" xr:uid="{27221828-8C46-4870-805B-E349751F0BD5}"/>
    <hyperlink ref="B113" r:id="rId110" display="https://www.numbeo.com/cost-of-living/country_result.jsp?country=Indonesia" xr:uid="{913EE020-5241-461B-A66C-FA11461201EB}"/>
    <hyperlink ref="B114" r:id="rId111" display="https://www.numbeo.com/cost-of-living/country_result.jsp?country=Fiji" xr:uid="{BD7F61DB-FCA4-4911-85FC-559BC67126D8}"/>
    <hyperlink ref="B115" r:id="rId112" display="https://www.numbeo.com/cost-of-living/country_result.jsp?country=Ecuador" xr:uid="{9301CED2-159D-45B3-BC86-E7B38EBA29CD}"/>
    <hyperlink ref="B116" r:id="rId113" display="https://www.numbeo.com/cost-of-living/country_result.jsp?country=Bolivia" xr:uid="{88068190-296C-4513-94AE-8B4F7E7E80F8}"/>
    <hyperlink ref="B117" r:id="rId114" display="https://www.numbeo.com/cost-of-living/country_result.jsp?country=Uganda" xr:uid="{BE9BDDC4-76F9-4585-B12F-DE76DE9045BD}"/>
    <hyperlink ref="B118" r:id="rId115" display="https://www.numbeo.com/cost-of-living/country_result.jsp?country=Zimbabwe" xr:uid="{8BBF8F04-E7E7-4F2D-AB14-24A0CC784F02}"/>
    <hyperlink ref="B119" r:id="rId116" display="https://www.numbeo.com/cost-of-living/country_result.jsp?country=Botswana" xr:uid="{29A0B22E-8049-46A8-920B-0612560936A1}"/>
    <hyperlink ref="B120" r:id="rId117" display="https://www.numbeo.com/cost-of-living/country_result.jsp?country=South+Africa" xr:uid="{C5E782F7-A036-4488-8251-3B81AE50653A}"/>
    <hyperlink ref="B121" r:id="rId118" display="https://www.numbeo.com/cost-of-living/country_result.jsp?country=Palestine" xr:uid="{1DC8A851-BFBF-4332-A2A6-1B07A944F089}"/>
    <hyperlink ref="B122" r:id="rId119" display="https://www.numbeo.com/cost-of-living/country_result.jsp?country=Tunisia" xr:uid="{49943A17-1A6C-4BD9-96CF-AB7E21CF81FF}"/>
    <hyperlink ref="B123" r:id="rId120" display="https://www.numbeo.com/cost-of-living/country_result.jsp?country=Tajikistan" xr:uid="{A3B1A3DE-FAA7-49C0-BA21-AB14100B5172}"/>
    <hyperlink ref="B124" r:id="rId121" display="https://www.numbeo.com/cost-of-living/country_result.jsp?country=Libya" xr:uid="{EB1091C3-C871-4AF5-BBF2-50A7D468DD30}"/>
    <hyperlink ref="B125" r:id="rId122" display="https://www.numbeo.com/cost-of-living/country_result.jsp?country=Bangladesh" xr:uid="{102CDF36-D299-4E23-A0A1-88C5815BA8CA}"/>
    <hyperlink ref="B126" r:id="rId123" display="https://www.numbeo.com/cost-of-living/country_result.jsp?country=Namibia" xr:uid="{0E306D93-1170-471B-8BC0-B1CB7091EE25}"/>
    <hyperlink ref="B127" r:id="rId124" display="https://www.numbeo.com/cost-of-living/country_result.jsp?country=Egypt" xr:uid="{7C8DDE49-42C0-4D5E-9CBD-B082BE527DB1}"/>
    <hyperlink ref="B128" r:id="rId125" display="https://www.numbeo.com/cost-of-living/country_result.jsp?country=Pakistan" xr:uid="{B2C86CB9-053D-434A-B8B6-4485F99CE566}"/>
    <hyperlink ref="B129" r:id="rId126" display="https://www.numbeo.com/cost-of-living/country_result.jsp?country=Venezuela" xr:uid="{41FA000E-0661-4B7C-A2C4-D4EEBE9664A8}"/>
    <hyperlink ref="B130" r:id="rId127" display="https://www.numbeo.com/cost-of-living/country_result.jsp?country=Cuba" xr:uid="{20100113-4F75-4C20-8757-AD2D5FCABAAE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8C17-AB90-419D-BC32-C4EB284A7090}">
  <dimension ref="A1:M124"/>
  <sheetViews>
    <sheetView workbookViewId="0">
      <pane xSplit="2" ySplit="1" topLeftCell="G116" activePane="bottomRight" state="frozen"/>
      <selection pane="topRight"/>
      <selection pane="bottomLeft"/>
      <selection pane="bottomRight" activeCell="K124" sqref="K124"/>
    </sheetView>
  </sheetViews>
  <sheetFormatPr defaultColWidth="13.59765625" defaultRowHeight="15" customHeight="1" x14ac:dyDescent="0.45"/>
  <cols>
    <col min="1" max="1" width="13.59765625" style="19"/>
    <col min="2" max="2" width="21.53125" style="19" customWidth="1"/>
    <col min="3" max="11" width="9.06640625" style="19" customWidth="1"/>
    <col min="12" max="12" width="12.19921875" style="19" customWidth="1"/>
    <col min="13" max="16384" width="13.59765625" style="19"/>
  </cols>
  <sheetData>
    <row r="1" spans="1:13" ht="19.5" customHeight="1" x14ac:dyDescent="0.45">
      <c r="C1" s="31">
        <v>2015</v>
      </c>
      <c r="D1" s="31">
        <v>2016</v>
      </c>
      <c r="E1" s="31">
        <v>2017</v>
      </c>
      <c r="F1" s="31">
        <v>2018</v>
      </c>
      <c r="G1" s="31">
        <v>2019</v>
      </c>
      <c r="H1" s="31">
        <v>2020</v>
      </c>
      <c r="I1" s="31">
        <v>2021</v>
      </c>
      <c r="J1" s="31">
        <v>2022</v>
      </c>
      <c r="K1" s="31">
        <v>2023</v>
      </c>
      <c r="L1" s="31">
        <v>2024</v>
      </c>
      <c r="M1" s="19" t="s">
        <v>219</v>
      </c>
    </row>
    <row r="2" spans="1:13" ht="18.75" customHeight="1" x14ac:dyDescent="0.45">
      <c r="A2" s="20" t="s">
        <v>52</v>
      </c>
      <c r="B2" s="20" t="s">
        <v>52</v>
      </c>
      <c r="C2" s="21">
        <v>20.285052318117501</v>
      </c>
      <c r="D2" s="21">
        <v>19.563202256718299</v>
      </c>
      <c r="E2" s="21">
        <v>20.2866998914308</v>
      </c>
      <c r="F2" s="21">
        <v>21.928418645486399</v>
      </c>
      <c r="G2" s="21">
        <v>22.7379872398419</v>
      </c>
      <c r="H2" s="21">
        <v>23.262753271649899</v>
      </c>
      <c r="I2" s="21">
        <v>23.573034183572901</v>
      </c>
      <c r="J2" s="21">
        <v>24.145173479960899</v>
      </c>
      <c r="K2" s="21">
        <v>26.303603454632</v>
      </c>
      <c r="L2" s="21">
        <v>26.037255890191702</v>
      </c>
      <c r="M2" s="23">
        <f t="shared" ref="M2:M33" si="0">K2-C2</f>
        <v>6.0185511365144997</v>
      </c>
    </row>
    <row r="3" spans="1:13" ht="18.75" customHeight="1" x14ac:dyDescent="0.45">
      <c r="A3" s="20" t="s">
        <v>157</v>
      </c>
      <c r="B3" s="20" t="s">
        <v>157</v>
      </c>
      <c r="C3" s="22">
        <v>23.489629999999998</v>
      </c>
      <c r="D3" s="22">
        <v>27.373532000000001</v>
      </c>
      <c r="E3" s="22">
        <v>40.057955</v>
      </c>
      <c r="F3" s="22">
        <v>40.196931999999997</v>
      </c>
      <c r="G3" s="22">
        <v>26.501676</v>
      </c>
      <c r="H3" s="22">
        <v>18.7689974854237</v>
      </c>
      <c r="I3" s="22">
        <v>17.550640219152601</v>
      </c>
      <c r="J3" s="22">
        <v>38.000730586822201</v>
      </c>
      <c r="K3" s="22">
        <v>42.548740731270797</v>
      </c>
      <c r="L3" s="22">
        <f>K3</f>
        <v>42.548740731270797</v>
      </c>
      <c r="M3" s="23">
        <f t="shared" si="0"/>
        <v>19.059110731270799</v>
      </c>
    </row>
    <row r="4" spans="1:13" ht="29.25" customHeight="1" x14ac:dyDescent="0.45">
      <c r="A4" s="20" t="s">
        <v>158</v>
      </c>
      <c r="B4" s="20" t="s">
        <v>158</v>
      </c>
      <c r="C4" s="21">
        <v>29.788516000000001</v>
      </c>
      <c r="D4" s="21">
        <v>29.246614999999998</v>
      </c>
      <c r="E4" s="21">
        <v>33.460135999999999</v>
      </c>
      <c r="F4" s="21">
        <v>31.743535999999999</v>
      </c>
      <c r="G4" s="21">
        <v>30.897027000000001</v>
      </c>
      <c r="H4" s="21">
        <v>30.713851879747398</v>
      </c>
      <c r="I4" s="21">
        <v>16.6992469989213</v>
      </c>
      <c r="J4" s="21">
        <v>29.687135598867201</v>
      </c>
      <c r="K4" s="21">
        <v>28.686031877467599</v>
      </c>
      <c r="L4" s="22">
        <f t="shared" ref="L4:L42" si="1">K4</f>
        <v>28.686031877467599</v>
      </c>
      <c r="M4" s="23">
        <f t="shared" si="0"/>
        <v>-1.1024841225324025</v>
      </c>
    </row>
    <row r="5" spans="1:13" ht="18.75" customHeight="1" x14ac:dyDescent="0.45">
      <c r="A5" s="20" t="s">
        <v>57</v>
      </c>
      <c r="B5" s="20" t="s">
        <v>57</v>
      </c>
      <c r="C5" s="22">
        <v>2.5510787915553799</v>
      </c>
      <c r="D5" s="22">
        <v>2.53036259975624</v>
      </c>
      <c r="E5" s="22">
        <v>5.2796833548919304</v>
      </c>
      <c r="F5" s="22">
        <v>9.2388918617480904</v>
      </c>
      <c r="G5" s="22">
        <v>10.8732384050791</v>
      </c>
      <c r="H5" s="22">
        <v>10.4395142883732</v>
      </c>
      <c r="I5" s="22">
        <v>10.274269670416601</v>
      </c>
      <c r="J5" s="22">
        <v>10.5687457004645</v>
      </c>
      <c r="K5" s="22">
        <v>10.029220048338599</v>
      </c>
      <c r="L5" s="22">
        <f t="shared" si="1"/>
        <v>10.029220048338599</v>
      </c>
      <c r="M5" s="23">
        <f t="shared" si="0"/>
        <v>7.4781412567832195</v>
      </c>
    </row>
    <row r="6" spans="1:13" ht="18.75" customHeight="1" x14ac:dyDescent="0.45">
      <c r="A6" s="20" t="s">
        <v>54</v>
      </c>
      <c r="B6" s="20" t="s">
        <v>159</v>
      </c>
      <c r="C6" s="21">
        <v>8.5705282439046897</v>
      </c>
      <c r="D6" s="21">
        <v>7.6140243831909702</v>
      </c>
      <c r="E6" s="21">
        <v>7.8090089870933204</v>
      </c>
      <c r="F6" s="21">
        <v>8.2898831640887192</v>
      </c>
      <c r="G6" s="21">
        <v>9.8800316202220309</v>
      </c>
      <c r="H6" s="21">
        <v>11.593470744596001</v>
      </c>
      <c r="I6" s="21">
        <v>15.718986520546</v>
      </c>
      <c r="J6" s="21">
        <v>17.410633877385301</v>
      </c>
      <c r="K6" s="21">
        <v>18.63678963832</v>
      </c>
      <c r="L6" s="22">
        <f t="shared" si="1"/>
        <v>18.63678963832</v>
      </c>
      <c r="M6" s="23">
        <f t="shared" si="0"/>
        <v>10.06626139441531</v>
      </c>
    </row>
    <row r="7" spans="1:13" ht="18.75" customHeight="1" x14ac:dyDescent="0.45">
      <c r="A7" s="20" t="s">
        <v>98</v>
      </c>
      <c r="B7" s="20" t="s">
        <v>98</v>
      </c>
      <c r="C7" s="22">
        <v>62.199850087641501</v>
      </c>
      <c r="D7" s="22">
        <v>63.0783327615068</v>
      </c>
      <c r="E7" s="22">
        <v>63.678358807267003</v>
      </c>
      <c r="F7" s="22">
        <v>63.3031704752457</v>
      </c>
      <c r="G7" s="22">
        <v>63.7525196187961</v>
      </c>
      <c r="H7" s="22">
        <v>65.663177867398502</v>
      </c>
      <c r="I7" s="22">
        <v>65.842872389754504</v>
      </c>
      <c r="J7" s="22">
        <v>65.115148958953696</v>
      </c>
      <c r="K7" s="22">
        <v>65.770312130607493</v>
      </c>
      <c r="L7" s="22">
        <f t="shared" si="1"/>
        <v>65.770312130607493</v>
      </c>
      <c r="M7" s="23">
        <f t="shared" si="0"/>
        <v>3.5704620429659926</v>
      </c>
    </row>
    <row r="8" spans="1:13" ht="18.75" customHeight="1" x14ac:dyDescent="0.45">
      <c r="A8" s="20" t="s">
        <v>80</v>
      </c>
      <c r="B8" s="20" t="s">
        <v>80</v>
      </c>
      <c r="C8" s="21">
        <v>19.4704036348081</v>
      </c>
      <c r="D8" s="21">
        <v>20.637054053783402</v>
      </c>
      <c r="E8" s="21">
        <v>20.4497459827369</v>
      </c>
      <c r="F8" s="21">
        <v>17.176545904627002</v>
      </c>
      <c r="G8" s="21">
        <v>17.176617461073999</v>
      </c>
      <c r="H8" s="21">
        <v>19.330656327643901</v>
      </c>
      <c r="I8" s="21">
        <v>18.943519538284299</v>
      </c>
      <c r="J8" s="21">
        <v>19.3798289033599</v>
      </c>
      <c r="K8" s="21">
        <v>19.756284565827599</v>
      </c>
      <c r="L8" s="22">
        <f t="shared" si="1"/>
        <v>19.756284565827599</v>
      </c>
      <c r="M8" s="23">
        <f t="shared" si="0"/>
        <v>0.28588093101949852</v>
      </c>
    </row>
    <row r="9" spans="1:13" ht="18.75" customHeight="1" x14ac:dyDescent="0.45">
      <c r="A9" s="20" t="s">
        <v>34</v>
      </c>
      <c r="B9" s="20" t="s">
        <v>160</v>
      </c>
      <c r="C9" s="22"/>
      <c r="D9" s="22"/>
      <c r="E9" s="22"/>
      <c r="F9" s="22"/>
      <c r="G9" s="22"/>
      <c r="H9" s="22"/>
      <c r="I9" s="22"/>
      <c r="J9" s="22">
        <v>10.2563712517094</v>
      </c>
      <c r="K9" s="22">
        <v>11.2288915748001</v>
      </c>
      <c r="L9" s="22">
        <f t="shared" si="1"/>
        <v>11.2288915748001</v>
      </c>
      <c r="M9" s="23">
        <f t="shared" si="0"/>
        <v>11.2288915748001</v>
      </c>
    </row>
    <row r="10" spans="1:13" ht="18.75" customHeight="1" x14ac:dyDescent="0.45">
      <c r="A10" s="20" t="s">
        <v>70</v>
      </c>
      <c r="B10" s="20" t="s">
        <v>70</v>
      </c>
      <c r="C10" s="21">
        <v>2.6020602643140598</v>
      </c>
      <c r="D10" s="21">
        <v>2.7762357712810499</v>
      </c>
      <c r="E10" s="21">
        <v>2.7389330100823801</v>
      </c>
      <c r="F10" s="21">
        <v>2.54331444162607</v>
      </c>
      <c r="G10" s="21">
        <v>2.4437696038915502</v>
      </c>
      <c r="H10" s="21">
        <v>2.4886325938198199</v>
      </c>
      <c r="I10" s="21">
        <v>4.6629169227121396</v>
      </c>
      <c r="J10" s="21">
        <v>4.8653986719315698</v>
      </c>
      <c r="K10" s="21">
        <v>4.7783514615076301</v>
      </c>
      <c r="L10" s="22">
        <f t="shared" si="1"/>
        <v>4.7783514615076301</v>
      </c>
      <c r="M10" s="23">
        <f t="shared" si="0"/>
        <v>2.1762911971935703</v>
      </c>
    </row>
    <row r="11" spans="1:13" ht="18.75" customHeight="1" x14ac:dyDescent="0.45">
      <c r="A11" s="20" t="s">
        <v>144</v>
      </c>
      <c r="B11" s="20" t="s">
        <v>144</v>
      </c>
      <c r="C11" s="22"/>
      <c r="D11" s="22">
        <v>27.341874620860601</v>
      </c>
      <c r="E11" s="22">
        <v>26.9192733952497</v>
      </c>
      <c r="F11" s="22">
        <v>29.509793193707601</v>
      </c>
      <c r="G11" s="22">
        <v>30.042427962707201</v>
      </c>
      <c r="H11" s="22">
        <v>38.733585910596702</v>
      </c>
      <c r="I11" s="22">
        <v>35.220674920456403</v>
      </c>
      <c r="J11" s="22">
        <v>35.900567583940003</v>
      </c>
      <c r="K11" s="22">
        <f>J11</f>
        <v>35.900567583940003</v>
      </c>
      <c r="L11" s="22">
        <f t="shared" si="1"/>
        <v>35.900567583940003</v>
      </c>
      <c r="M11" s="23">
        <f t="shared" si="0"/>
        <v>35.900567583940003</v>
      </c>
    </row>
    <row r="12" spans="1:13" ht="18.75" customHeight="1" x14ac:dyDescent="0.45">
      <c r="A12" s="20" t="s">
        <v>31</v>
      </c>
      <c r="B12" s="20" t="s">
        <v>161</v>
      </c>
      <c r="C12" s="21">
        <v>12.650123438040101</v>
      </c>
      <c r="D12" s="21">
        <v>13.2646136195936</v>
      </c>
      <c r="E12" s="21">
        <v>13.827409596837599</v>
      </c>
      <c r="F12" s="21">
        <v>12.7465288773585</v>
      </c>
      <c r="G12" s="21">
        <v>14.3458979141384</v>
      </c>
      <c r="H12" s="21">
        <v>13.8902314666071</v>
      </c>
      <c r="I12" s="21">
        <v>14.522794286327599</v>
      </c>
      <c r="J12" s="21">
        <v>15.0757724517019</v>
      </c>
      <c r="K12" s="21">
        <v>13.554410094142201</v>
      </c>
      <c r="L12" s="22">
        <f t="shared" si="1"/>
        <v>13.554410094142201</v>
      </c>
      <c r="M12" s="23">
        <f t="shared" si="0"/>
        <v>0.90428665610209968</v>
      </c>
    </row>
    <row r="13" spans="1:13" ht="18.75" customHeight="1" x14ac:dyDescent="0.45">
      <c r="A13" s="20" t="s">
        <v>113</v>
      </c>
      <c r="B13" s="20" t="s">
        <v>113</v>
      </c>
      <c r="C13" s="22">
        <v>34.327989525729201</v>
      </c>
      <c r="D13" s="22">
        <v>35.736163283076301</v>
      </c>
      <c r="E13" s="22">
        <v>35.678093485372003</v>
      </c>
      <c r="F13" s="22">
        <v>31.531180691026101</v>
      </c>
      <c r="G13" s="22">
        <v>32.080819523425497</v>
      </c>
      <c r="H13" s="22">
        <v>30.850414343056102</v>
      </c>
      <c r="I13" s="22">
        <v>39.195176536637902</v>
      </c>
      <c r="J13" s="22">
        <v>39.982428759120801</v>
      </c>
      <c r="K13" s="22">
        <v>39.0610852751308</v>
      </c>
      <c r="L13" s="22">
        <f t="shared" si="1"/>
        <v>39.0610852751308</v>
      </c>
      <c r="M13" s="23">
        <f t="shared" si="0"/>
        <v>4.7330957494015991</v>
      </c>
    </row>
    <row r="14" spans="1:13" ht="18.75" customHeight="1" x14ac:dyDescent="0.45">
      <c r="A14" s="20" t="s">
        <v>108</v>
      </c>
      <c r="B14" s="20" t="s">
        <v>108</v>
      </c>
      <c r="C14" s="21"/>
      <c r="D14" s="21"/>
      <c r="E14" s="21">
        <v>3.7138711048243902</v>
      </c>
      <c r="F14" s="21">
        <v>4.0219216165031897</v>
      </c>
      <c r="G14" s="21">
        <v>4.6883643212096997</v>
      </c>
      <c r="H14" s="21">
        <v>4.9763538309628599</v>
      </c>
      <c r="I14" s="21">
        <v>4.5145352593461503</v>
      </c>
      <c r="J14" s="21">
        <v>15.156473918625</v>
      </c>
      <c r="K14" s="21">
        <v>15.091061956121999</v>
      </c>
      <c r="L14" s="22">
        <f t="shared" si="1"/>
        <v>15.091061956121999</v>
      </c>
      <c r="M14" s="23">
        <f t="shared" si="0"/>
        <v>15.091061956121999</v>
      </c>
    </row>
    <row r="15" spans="1:13" ht="18.75" customHeight="1" x14ac:dyDescent="0.45">
      <c r="A15" s="20" t="s">
        <v>162</v>
      </c>
      <c r="B15" s="20" t="s">
        <v>162</v>
      </c>
      <c r="C15" s="22">
        <v>0.160369545938156</v>
      </c>
      <c r="D15" s="22">
        <v>8.6539788963684092</v>
      </c>
      <c r="E15" s="22">
        <v>5.4576749215584002</v>
      </c>
      <c r="F15" s="22">
        <v>6.2017803885598699</v>
      </c>
      <c r="G15" s="22">
        <v>7.3436485797097601</v>
      </c>
      <c r="H15" s="22">
        <v>6.7560379093403</v>
      </c>
      <c r="I15" s="22">
        <v>6.4808600418335498</v>
      </c>
      <c r="J15" s="22">
        <v>5.8141603278995202</v>
      </c>
      <c r="K15" s="22">
        <v>0</v>
      </c>
      <c r="L15" s="22">
        <f t="shared" si="1"/>
        <v>0</v>
      </c>
      <c r="M15" s="23">
        <f t="shared" si="0"/>
        <v>-0.160369545938156</v>
      </c>
    </row>
    <row r="16" spans="1:13" ht="18.75" customHeight="1" x14ac:dyDescent="0.45">
      <c r="A16" s="20" t="s">
        <v>65</v>
      </c>
      <c r="B16" s="20" t="s">
        <v>65</v>
      </c>
      <c r="C16" s="21">
        <v>20.512813077944202</v>
      </c>
      <c r="D16" s="21">
        <v>21.967142008863</v>
      </c>
      <c r="E16" s="21">
        <v>23.6960175996985</v>
      </c>
      <c r="F16" s="21">
        <v>24.1239340089585</v>
      </c>
      <c r="G16" s="21">
        <v>24.880695587952399</v>
      </c>
      <c r="H16" s="21">
        <v>24.0702968174487</v>
      </c>
      <c r="I16" s="21">
        <v>23.979307539270799</v>
      </c>
      <c r="J16" s="21">
        <v>23.745462471333202</v>
      </c>
      <c r="K16" s="21">
        <v>23.4649363984697</v>
      </c>
      <c r="L16" s="22">
        <f t="shared" si="1"/>
        <v>23.4649363984697</v>
      </c>
      <c r="M16" s="23">
        <f t="shared" si="0"/>
        <v>2.952123320525498</v>
      </c>
    </row>
    <row r="17" spans="1:13" ht="18.75" customHeight="1" x14ac:dyDescent="0.45">
      <c r="A17" s="20" t="s">
        <v>60</v>
      </c>
      <c r="B17" s="20" t="s">
        <v>60</v>
      </c>
      <c r="C17" s="22">
        <v>16.5838192480247</v>
      </c>
      <c r="D17" s="22">
        <v>17.079467891784201</v>
      </c>
      <c r="E17" s="22">
        <v>16.958882978051001</v>
      </c>
      <c r="F17" s="22">
        <v>16.2794684974095</v>
      </c>
      <c r="G17" s="22">
        <v>15.815256482048101</v>
      </c>
      <c r="H17" s="22">
        <v>15.393325030997801</v>
      </c>
      <c r="I17" s="22">
        <v>15.261917027922699</v>
      </c>
      <c r="J17" s="22">
        <v>14.527282273225399</v>
      </c>
      <c r="K17" s="22">
        <v>18.000948971897301</v>
      </c>
      <c r="L17" s="22">
        <f t="shared" si="1"/>
        <v>18.000948971897301</v>
      </c>
      <c r="M17" s="23">
        <f t="shared" si="0"/>
        <v>1.4171297238726019</v>
      </c>
    </row>
    <row r="18" spans="1:13" ht="18.75" customHeight="1" x14ac:dyDescent="0.45">
      <c r="A18" s="20" t="s">
        <v>38</v>
      </c>
      <c r="B18" s="20" t="s">
        <v>38</v>
      </c>
      <c r="C18" s="21">
        <v>13.034338835777501</v>
      </c>
      <c r="D18" s="21">
        <v>14.6444318629254</v>
      </c>
      <c r="E18" s="21">
        <v>15.7555526984235</v>
      </c>
      <c r="F18" s="21">
        <v>15.916347677686799</v>
      </c>
      <c r="G18" s="21">
        <v>16.174817852320299</v>
      </c>
      <c r="H18" s="21">
        <v>15.6712098942133</v>
      </c>
      <c r="I18" s="21">
        <v>15.6139947681342</v>
      </c>
      <c r="J18" s="21">
        <v>15.544565896355399</v>
      </c>
      <c r="K18" s="21">
        <v>16.2555481754802</v>
      </c>
      <c r="L18" s="22">
        <f t="shared" si="1"/>
        <v>16.2555481754802</v>
      </c>
      <c r="M18" s="23">
        <f t="shared" si="0"/>
        <v>3.2212093397026997</v>
      </c>
    </row>
    <row r="19" spans="1:13" ht="18.75" customHeight="1" x14ac:dyDescent="0.45">
      <c r="A19" s="20" t="s">
        <v>163</v>
      </c>
      <c r="B19" s="20" t="s">
        <v>163</v>
      </c>
      <c r="C19" s="22">
        <v>12.4916077669352</v>
      </c>
      <c r="D19" s="22">
        <v>14.166814050277599</v>
      </c>
      <c r="E19" s="22">
        <v>14.294420782489301</v>
      </c>
      <c r="F19" s="22">
        <v>13.692228438448</v>
      </c>
      <c r="G19" s="22">
        <v>13.0629697466485</v>
      </c>
      <c r="H19" s="22">
        <v>13.736472977245301</v>
      </c>
      <c r="I19" s="22">
        <v>16.469630546882001</v>
      </c>
      <c r="J19" s="22">
        <v>16.135389578793198</v>
      </c>
      <c r="K19" s="22"/>
      <c r="L19" s="22">
        <f t="shared" si="1"/>
        <v>0</v>
      </c>
      <c r="M19" s="23">
        <f t="shared" si="0"/>
        <v>-12.4916077669352</v>
      </c>
    </row>
    <row r="20" spans="1:13" ht="18.75" customHeight="1" x14ac:dyDescent="0.45">
      <c r="A20" s="20" t="s">
        <v>88</v>
      </c>
      <c r="B20" s="20" t="s">
        <v>88</v>
      </c>
      <c r="C20" s="21"/>
      <c r="D20" s="21"/>
      <c r="E20" s="21"/>
      <c r="F20" s="21"/>
      <c r="G20" s="21"/>
      <c r="H20" s="21"/>
      <c r="I20" s="21">
        <v>19.216436674137199</v>
      </c>
      <c r="J20" s="21">
        <v>19.102980363796298</v>
      </c>
      <c r="K20" s="21">
        <v>20.716368255366199</v>
      </c>
      <c r="L20" s="22">
        <f t="shared" si="1"/>
        <v>20.716368255366199</v>
      </c>
      <c r="M20" s="23">
        <f t="shared" si="0"/>
        <v>20.716368255366199</v>
      </c>
    </row>
    <row r="21" spans="1:13" ht="18.75" customHeight="1" x14ac:dyDescent="0.45">
      <c r="A21" s="20" t="s">
        <v>26</v>
      </c>
      <c r="B21" s="20" t="s">
        <v>26</v>
      </c>
      <c r="C21" s="22">
        <v>6.2746060266062704</v>
      </c>
      <c r="D21" s="22">
        <v>7.0781275153788297</v>
      </c>
      <c r="E21" s="22">
        <v>7.0001473936148102</v>
      </c>
      <c r="F21" s="22">
        <v>8.1157176062445</v>
      </c>
      <c r="G21" s="22">
        <v>8.7799021327957707</v>
      </c>
      <c r="H21" s="22">
        <v>9.2992667231999704</v>
      </c>
      <c r="I21" s="22">
        <v>10.1284086070442</v>
      </c>
      <c r="J21" s="22">
        <v>10.058243292092801</v>
      </c>
      <c r="K21" s="22">
        <v>10.5376255869649</v>
      </c>
      <c r="L21" s="22">
        <f t="shared" si="1"/>
        <v>10.5376255869649</v>
      </c>
      <c r="M21" s="23">
        <f t="shared" si="0"/>
        <v>4.2630195603586296</v>
      </c>
    </row>
    <row r="22" spans="1:13" ht="18.75" customHeight="1" x14ac:dyDescent="0.45">
      <c r="A22" s="20" t="s">
        <v>136</v>
      </c>
      <c r="B22" s="20" t="s">
        <v>136</v>
      </c>
      <c r="C22" s="21">
        <v>0.22926696006912001</v>
      </c>
      <c r="D22" s="21">
        <v>0.31164340680643199</v>
      </c>
      <c r="E22" s="21">
        <v>0.35380723320862301</v>
      </c>
      <c r="F22" s="21">
        <v>0.46242023016943501</v>
      </c>
      <c r="G22" s="21">
        <v>0.43796022188936201</v>
      </c>
      <c r="H22" s="21">
        <v>0.42749547590638398</v>
      </c>
      <c r="I22" s="21">
        <v>0.57246822254978602</v>
      </c>
      <c r="J22" s="21">
        <v>0.53230634705978797</v>
      </c>
      <c r="K22" s="21">
        <v>1.1634077445759701</v>
      </c>
      <c r="L22" s="22">
        <f t="shared" si="1"/>
        <v>1.1634077445759701</v>
      </c>
      <c r="M22" s="23">
        <f t="shared" si="0"/>
        <v>0.93414078450685012</v>
      </c>
    </row>
    <row r="23" spans="1:13" ht="18.75" customHeight="1" x14ac:dyDescent="0.45">
      <c r="A23" s="20" t="s">
        <v>118</v>
      </c>
      <c r="B23" s="20" t="s">
        <v>118</v>
      </c>
      <c r="C23" s="22">
        <v>36.499195102335101</v>
      </c>
      <c r="D23" s="22">
        <v>36.3820639406716</v>
      </c>
      <c r="E23" s="22">
        <v>35.763338423512899</v>
      </c>
      <c r="F23" s="22">
        <v>34.316971182354202</v>
      </c>
      <c r="G23" s="22">
        <v>33.281131719655598</v>
      </c>
      <c r="H23" s="22">
        <v>34.460390027818399</v>
      </c>
      <c r="I23" s="22">
        <v>36.434101001288603</v>
      </c>
      <c r="J23" s="22">
        <v>34.830170370645</v>
      </c>
      <c r="K23" s="22">
        <v>34.1810544619468</v>
      </c>
      <c r="L23" s="22">
        <f t="shared" si="1"/>
        <v>34.1810544619468</v>
      </c>
      <c r="M23" s="23">
        <f t="shared" si="0"/>
        <v>-2.3181406403883003</v>
      </c>
    </row>
    <row r="24" spans="1:13" ht="29.25" customHeight="1" x14ac:dyDescent="0.45">
      <c r="A24" s="20" t="s">
        <v>164</v>
      </c>
      <c r="B24" s="20" t="s">
        <v>164</v>
      </c>
      <c r="C24" s="21">
        <v>5.8868552859502401</v>
      </c>
      <c r="D24" s="21">
        <v>11.919849703091099</v>
      </c>
      <c r="E24" s="21">
        <v>7.8409051945825503</v>
      </c>
      <c r="F24" s="21">
        <v>7.4018575926521404</v>
      </c>
      <c r="G24" s="21">
        <v>4.5646346463149303</v>
      </c>
      <c r="H24" s="21">
        <v>3.8688169160202102</v>
      </c>
      <c r="I24" s="21">
        <v>2.7850280054741199</v>
      </c>
      <c r="J24" s="21">
        <v>0.89363576304778702</v>
      </c>
      <c r="K24" s="21">
        <v>2.8419597493761302</v>
      </c>
      <c r="L24" s="22">
        <f t="shared" si="1"/>
        <v>2.8419597493761302</v>
      </c>
      <c r="M24" s="23">
        <f t="shared" si="0"/>
        <v>-3.0448955365741099</v>
      </c>
    </row>
    <row r="25" spans="1:13" ht="18.75" customHeight="1" x14ac:dyDescent="0.45">
      <c r="A25" s="20" t="s">
        <v>165</v>
      </c>
      <c r="B25" s="20" t="s">
        <v>165</v>
      </c>
      <c r="C25" s="22">
        <v>3.08225884815189</v>
      </c>
      <c r="D25" s="22">
        <v>2.33491705981249</v>
      </c>
      <c r="E25" s="22">
        <v>2.00575432999088</v>
      </c>
      <c r="F25" s="22">
        <v>1.72029039919343</v>
      </c>
      <c r="G25" s="22">
        <v>1.3333209299358699</v>
      </c>
      <c r="H25" s="22">
        <v>1.11242468374311</v>
      </c>
      <c r="I25" s="22">
        <v>1.1597400160096201</v>
      </c>
      <c r="J25" s="22">
        <v>1.5856265075717599</v>
      </c>
      <c r="K25" s="22">
        <v>1.78333204015688</v>
      </c>
      <c r="L25" s="22">
        <f t="shared" si="1"/>
        <v>1.78333204015688</v>
      </c>
      <c r="M25" s="23">
        <f t="shared" si="0"/>
        <v>-1.29892680799501</v>
      </c>
    </row>
    <row r="26" spans="1:13" ht="29.25" customHeight="1" x14ac:dyDescent="0.45">
      <c r="A26" s="20" t="s">
        <v>22</v>
      </c>
      <c r="B26" s="20" t="s">
        <v>166</v>
      </c>
      <c r="C26" s="21">
        <v>14.31</v>
      </c>
      <c r="D26" s="21">
        <v>13.987346508044199</v>
      </c>
      <c r="E26" s="21">
        <v>12.9702380302734</v>
      </c>
      <c r="F26" s="21">
        <v>13.5123483560259</v>
      </c>
      <c r="G26" s="21">
        <v>13.826812553458099</v>
      </c>
      <c r="H26" s="21">
        <v>15.052979223911599</v>
      </c>
      <c r="I26" s="21">
        <v>15.922830815312199</v>
      </c>
      <c r="J26" s="21">
        <v>18.7194079565304</v>
      </c>
      <c r="K26" s="21">
        <v>18.907183662251001</v>
      </c>
      <c r="L26" s="22">
        <f t="shared" si="1"/>
        <v>18.907183662251001</v>
      </c>
      <c r="M26" s="23">
        <f t="shared" si="0"/>
        <v>4.5971836622510001</v>
      </c>
    </row>
    <row r="27" spans="1:13" ht="18.75" customHeight="1" x14ac:dyDescent="0.45">
      <c r="A27" s="20" t="s">
        <v>167</v>
      </c>
      <c r="B27" s="20" t="s">
        <v>167</v>
      </c>
      <c r="C27" s="22">
        <v>22.021808955628899</v>
      </c>
      <c r="D27" s="22">
        <v>22.0156107430814</v>
      </c>
      <c r="E27" s="22">
        <v>20.698096673254302</v>
      </c>
      <c r="F27" s="22">
        <v>20.602540448588702</v>
      </c>
      <c r="G27" s="22">
        <v>19.996388524550401</v>
      </c>
      <c r="H27" s="22">
        <v>18.214396893791601</v>
      </c>
      <c r="I27" s="22">
        <v>16.508955408696899</v>
      </c>
      <c r="J27" s="22">
        <v>17.716634083626101</v>
      </c>
      <c r="K27" s="22">
        <v>18.9204089662779</v>
      </c>
      <c r="L27" s="22">
        <f t="shared" si="1"/>
        <v>18.9204089662779</v>
      </c>
      <c r="M27" s="23">
        <f t="shared" si="0"/>
        <v>-3.1013999893509983</v>
      </c>
    </row>
    <row r="28" spans="1:13" ht="29.25" customHeight="1" x14ac:dyDescent="0.45">
      <c r="A28" s="20" t="s">
        <v>168</v>
      </c>
      <c r="B28" s="20" t="s">
        <v>168</v>
      </c>
      <c r="C28" s="21"/>
      <c r="D28" s="21"/>
      <c r="E28" s="21"/>
      <c r="F28" s="21"/>
      <c r="G28" s="21"/>
      <c r="H28" s="21"/>
      <c r="I28" s="21"/>
      <c r="J28" s="21"/>
      <c r="K28" s="21">
        <v>0</v>
      </c>
      <c r="L28" s="22">
        <f t="shared" si="1"/>
        <v>0</v>
      </c>
      <c r="M28" s="23">
        <f t="shared" si="0"/>
        <v>0</v>
      </c>
    </row>
    <row r="29" spans="1:13" ht="18.75" customHeight="1" x14ac:dyDescent="0.45">
      <c r="A29" s="20" t="s">
        <v>169</v>
      </c>
      <c r="B29" s="20" t="s">
        <v>169</v>
      </c>
      <c r="C29" s="22">
        <v>1.71382145106733</v>
      </c>
      <c r="D29" s="22">
        <v>1.4617221029124201</v>
      </c>
      <c r="E29" s="22">
        <v>0.74500347997960004</v>
      </c>
      <c r="F29" s="22">
        <v>0.57608626635112203</v>
      </c>
      <c r="G29" s="22">
        <v>0.69102420710450096</v>
      </c>
      <c r="H29" s="22">
        <v>1.4777991330979099</v>
      </c>
      <c r="I29" s="22">
        <v>2.4092739952142899</v>
      </c>
      <c r="J29" s="22">
        <v>2.9155239641051498</v>
      </c>
      <c r="K29" s="22">
        <v>2.4414283098682001</v>
      </c>
      <c r="L29" s="22">
        <f t="shared" si="1"/>
        <v>2.4414283098682001</v>
      </c>
      <c r="M29" s="23">
        <f t="shared" si="0"/>
        <v>0.72760685880087017</v>
      </c>
    </row>
    <row r="30" spans="1:13" ht="18.75" customHeight="1" x14ac:dyDescent="0.45">
      <c r="A30" s="20" t="s">
        <v>106</v>
      </c>
      <c r="B30" s="20" t="s">
        <v>106</v>
      </c>
      <c r="C30" s="21">
        <v>25.486761931097</v>
      </c>
      <c r="D30" s="21">
        <v>25.2526883679812</v>
      </c>
      <c r="E30" s="21">
        <v>24.944710716460001</v>
      </c>
      <c r="F30" s="21">
        <v>24.634074495636799</v>
      </c>
      <c r="G30" s="21">
        <v>25.932498592927999</v>
      </c>
      <c r="H30" s="21">
        <v>26.602498987925198</v>
      </c>
      <c r="I30" s="21">
        <v>26.444096439129201</v>
      </c>
      <c r="J30" s="21">
        <v>25.910666860573201</v>
      </c>
      <c r="K30" s="21">
        <v>24.933641954685601</v>
      </c>
      <c r="L30" s="22">
        <f t="shared" si="1"/>
        <v>24.933641954685601</v>
      </c>
      <c r="M30" s="23">
        <f t="shared" si="0"/>
        <v>-0.55311997641139854</v>
      </c>
    </row>
    <row r="31" spans="1:13" ht="18.75" customHeight="1" x14ac:dyDescent="0.45">
      <c r="A31" s="20" t="s">
        <v>63</v>
      </c>
      <c r="B31" s="20" t="s">
        <v>170</v>
      </c>
      <c r="C31" s="22">
        <v>22.181429739951401</v>
      </c>
      <c r="D31" s="22">
        <v>20.5451684285743</v>
      </c>
      <c r="E31" s="22">
        <v>21.864169885650998</v>
      </c>
      <c r="F31" s="22">
        <v>21.5347735184579</v>
      </c>
      <c r="G31" s="22">
        <v>22.2779235804202</v>
      </c>
      <c r="H31" s="22">
        <v>22.779038732554501</v>
      </c>
      <c r="I31" s="22">
        <v>19.9620470273635</v>
      </c>
      <c r="J31" s="22">
        <v>21.339699742407401</v>
      </c>
      <c r="K31" s="22">
        <v>22.119520844187299</v>
      </c>
      <c r="L31" s="22">
        <f t="shared" si="1"/>
        <v>22.119520844187299</v>
      </c>
      <c r="M31" s="23">
        <f t="shared" si="0"/>
        <v>-6.1908895764101857E-2</v>
      </c>
    </row>
    <row r="32" spans="1:13" ht="29.25" customHeight="1" x14ac:dyDescent="0.45">
      <c r="A32" s="20" t="s">
        <v>171</v>
      </c>
      <c r="B32" s="20" t="s">
        <v>171</v>
      </c>
      <c r="C32" s="21"/>
      <c r="D32" s="21"/>
      <c r="E32" s="21"/>
      <c r="F32" s="21">
        <v>21.741866065703999</v>
      </c>
      <c r="G32" s="21">
        <v>22.757696926262099</v>
      </c>
      <c r="H32" s="21">
        <v>23.751762602094601</v>
      </c>
      <c r="I32" s="21">
        <v>23.3140144258807</v>
      </c>
      <c r="J32" s="21">
        <v>22.485476799987101</v>
      </c>
      <c r="K32" s="21"/>
      <c r="L32" s="22">
        <f t="shared" si="1"/>
        <v>0</v>
      </c>
      <c r="M32" s="23">
        <f t="shared" si="0"/>
        <v>0</v>
      </c>
    </row>
    <row r="33" spans="1:13" ht="18.75" customHeight="1" x14ac:dyDescent="0.45">
      <c r="A33" s="20" t="s">
        <v>109</v>
      </c>
      <c r="B33" s="20" t="s">
        <v>109</v>
      </c>
      <c r="C33" s="22">
        <v>21.232781428599001</v>
      </c>
      <c r="D33" s="22">
        <v>22.778503662373499</v>
      </c>
      <c r="E33" s="22">
        <v>21.8989722925322</v>
      </c>
      <c r="F33" s="22">
        <v>20.6884549095426</v>
      </c>
      <c r="G33" s="22">
        <v>20.6293270134308</v>
      </c>
      <c r="H33" s="22">
        <v>28.071581056979898</v>
      </c>
      <c r="I33" s="22">
        <v>28.202130315253999</v>
      </c>
      <c r="J33" s="22">
        <v>32.436388226730301</v>
      </c>
      <c r="K33" s="22">
        <v>32.905973367734397</v>
      </c>
      <c r="L33" s="22">
        <f t="shared" si="1"/>
        <v>32.905973367734397</v>
      </c>
      <c r="M33" s="23">
        <f t="shared" si="0"/>
        <v>11.673191939135396</v>
      </c>
    </row>
    <row r="34" spans="1:13" ht="18.75" customHeight="1" x14ac:dyDescent="0.45">
      <c r="A34" s="6" t="s">
        <v>77</v>
      </c>
      <c r="B34" s="20" t="s">
        <v>172</v>
      </c>
      <c r="C34" s="21"/>
      <c r="D34" s="21"/>
      <c r="E34" s="21"/>
      <c r="F34" s="21"/>
      <c r="G34" s="21"/>
      <c r="H34" s="21"/>
      <c r="I34" s="21">
        <v>25.912185213266099</v>
      </c>
      <c r="J34" s="21">
        <v>26.848318327769299</v>
      </c>
      <c r="K34" s="21">
        <v>24.833889063049099</v>
      </c>
      <c r="L34" s="22">
        <f t="shared" si="1"/>
        <v>24.833889063049099</v>
      </c>
      <c r="M34" s="23">
        <f t="shared" ref="M34:M65" si="2">K34-C34</f>
        <v>24.833889063049099</v>
      </c>
    </row>
    <row r="35" spans="1:13" ht="18.75" customHeight="1" x14ac:dyDescent="0.45">
      <c r="A35" s="20" t="s">
        <v>124</v>
      </c>
      <c r="B35" s="20" t="s">
        <v>124</v>
      </c>
      <c r="C35" s="22">
        <v>36.497753112138</v>
      </c>
      <c r="D35" s="22">
        <v>36.430826441900699</v>
      </c>
      <c r="E35" s="22">
        <v>36.512904234021299</v>
      </c>
      <c r="F35" s="22">
        <v>38.165290349101802</v>
      </c>
      <c r="G35" s="22">
        <v>36.8717665941099</v>
      </c>
      <c r="H35" s="22">
        <v>37.532289224464499</v>
      </c>
      <c r="I35" s="22">
        <v>36.573673603692498</v>
      </c>
      <c r="J35" s="22">
        <v>34.750350700871103</v>
      </c>
      <c r="K35" s="22">
        <v>35.163526178397902</v>
      </c>
      <c r="L35" s="22">
        <f t="shared" si="1"/>
        <v>35.163526178397902</v>
      </c>
      <c r="M35" s="23">
        <f t="shared" si="2"/>
        <v>-1.3342269337400978</v>
      </c>
    </row>
    <row r="36" spans="1:13" ht="18.75" customHeight="1" x14ac:dyDescent="0.45">
      <c r="A36" s="20" t="s">
        <v>173</v>
      </c>
      <c r="B36" s="20" t="s">
        <v>173</v>
      </c>
      <c r="C36" s="21">
        <v>12.2995217043397</v>
      </c>
      <c r="D36" s="21">
        <v>11.6510507245494</v>
      </c>
      <c r="E36" s="21">
        <v>19.195498867491398</v>
      </c>
      <c r="F36" s="21">
        <v>13.4918923461251</v>
      </c>
      <c r="G36" s="21">
        <v>16.362265428922299</v>
      </c>
      <c r="H36" s="21">
        <v>8.1534862958787606</v>
      </c>
      <c r="I36" s="21">
        <v>6.5141826730414598</v>
      </c>
      <c r="J36" s="21">
        <v>7.5103165600039601</v>
      </c>
      <c r="K36" s="21">
        <v>11.2200133533102</v>
      </c>
      <c r="L36" s="22">
        <f t="shared" si="1"/>
        <v>11.2200133533102</v>
      </c>
      <c r="M36" s="23">
        <f t="shared" si="2"/>
        <v>-1.0795083510294994</v>
      </c>
    </row>
    <row r="37" spans="1:13" ht="18.75" customHeight="1" x14ac:dyDescent="0.45">
      <c r="A37" s="20" t="s">
        <v>174</v>
      </c>
      <c r="B37" s="20" t="s">
        <v>174</v>
      </c>
      <c r="C37" s="22">
        <v>28.842601999999999</v>
      </c>
      <c r="D37" s="22">
        <v>28.067900999999999</v>
      </c>
      <c r="E37" s="22">
        <v>35.145271999999999</v>
      </c>
      <c r="F37" s="22">
        <v>32.075114999999997</v>
      </c>
      <c r="G37" s="22">
        <v>28.574757000000002</v>
      </c>
      <c r="H37" s="22">
        <v>21.2694133579921</v>
      </c>
      <c r="I37" s="22">
        <v>18.6418165620839</v>
      </c>
      <c r="J37" s="22">
        <v>20.1244252787851</v>
      </c>
      <c r="K37" s="22">
        <v>19.9768402964655</v>
      </c>
      <c r="L37" s="22">
        <f t="shared" si="1"/>
        <v>19.9768402964655</v>
      </c>
      <c r="M37" s="23">
        <f t="shared" si="2"/>
        <v>-8.8657617035344991</v>
      </c>
    </row>
    <row r="38" spans="1:13" ht="18.75" customHeight="1" x14ac:dyDescent="0.45">
      <c r="A38" s="6" t="s">
        <v>55</v>
      </c>
      <c r="B38" s="20" t="s">
        <v>175</v>
      </c>
      <c r="C38" s="21"/>
      <c r="D38" s="21"/>
      <c r="E38" s="21">
        <v>17.0295556999071</v>
      </c>
      <c r="F38" s="21">
        <v>16.772201833087699</v>
      </c>
      <c r="G38" s="21">
        <v>17.096262389347899</v>
      </c>
      <c r="H38" s="21">
        <v>17.722674537536001</v>
      </c>
      <c r="I38" s="21">
        <v>18.020577757460799</v>
      </c>
      <c r="J38" s="21">
        <v>18.181811064863599</v>
      </c>
      <c r="K38" s="21">
        <v>17.740176524878901</v>
      </c>
      <c r="L38" s="22">
        <f t="shared" si="1"/>
        <v>17.740176524878901</v>
      </c>
      <c r="M38" s="23">
        <f t="shared" si="2"/>
        <v>17.740176524878901</v>
      </c>
    </row>
    <row r="39" spans="1:13" ht="39" customHeight="1" x14ac:dyDescent="0.45">
      <c r="A39" s="20" t="s">
        <v>176</v>
      </c>
      <c r="B39" s="20" t="s">
        <v>176</v>
      </c>
      <c r="C39" s="22">
        <v>29.384281000000001</v>
      </c>
      <c r="D39" s="22">
        <v>30.055653</v>
      </c>
      <c r="E39" s="22">
        <v>39.910702000000001</v>
      </c>
      <c r="F39" s="22">
        <v>38.919530999999999</v>
      </c>
      <c r="G39" s="22">
        <v>31.168154999999999</v>
      </c>
      <c r="H39" s="22">
        <v>28.147528000000001</v>
      </c>
      <c r="I39" s="22">
        <v>26.008924</v>
      </c>
      <c r="J39" s="22">
        <v>30.227385999999999</v>
      </c>
      <c r="K39" s="22">
        <f>J39</f>
        <v>30.227385999999999</v>
      </c>
      <c r="L39" s="22">
        <f t="shared" si="1"/>
        <v>30.227385999999999</v>
      </c>
      <c r="M39" s="23">
        <f t="shared" si="2"/>
        <v>0.84310499999999777</v>
      </c>
    </row>
    <row r="40" spans="1:13" ht="18.75" customHeight="1" x14ac:dyDescent="0.45">
      <c r="A40" s="20" t="s">
        <v>59</v>
      </c>
      <c r="B40" s="20" t="s">
        <v>59</v>
      </c>
      <c r="C40" s="21">
        <v>8.27261045135565</v>
      </c>
      <c r="D40" s="21">
        <v>8.4745193541536299</v>
      </c>
      <c r="E40" s="21">
        <v>7.6587446940620696</v>
      </c>
      <c r="F40" s="21">
        <v>7.2416148483076297</v>
      </c>
      <c r="G40" s="21">
        <v>6.8068695490737401</v>
      </c>
      <c r="H40" s="21">
        <v>6.8075282161886603</v>
      </c>
      <c r="I40" s="21">
        <v>6.0688178664767696</v>
      </c>
      <c r="J40" s="21">
        <v>5.6188573460602997</v>
      </c>
      <c r="K40" s="21">
        <v>5.6157510321225397</v>
      </c>
      <c r="L40" s="22">
        <f t="shared" si="1"/>
        <v>5.6157510321225397</v>
      </c>
      <c r="M40" s="23">
        <f t="shared" si="2"/>
        <v>-2.6568594192331103</v>
      </c>
    </row>
    <row r="41" spans="1:13" ht="29.25" customHeight="1" x14ac:dyDescent="0.45">
      <c r="A41" s="20" t="s">
        <v>177</v>
      </c>
      <c r="B41" s="20" t="s">
        <v>177</v>
      </c>
      <c r="C41" s="22">
        <v>1.5455243268776599</v>
      </c>
      <c r="D41" s="22">
        <v>1.42308107371491</v>
      </c>
      <c r="E41" s="22">
        <v>1.2383964414439299</v>
      </c>
      <c r="F41" s="22">
        <v>0.97136094158199304</v>
      </c>
      <c r="G41" s="22">
        <v>1.4526419331198801</v>
      </c>
      <c r="H41" s="22">
        <v>1.3164510673309899</v>
      </c>
      <c r="I41" s="22">
        <v>1.13768479350067</v>
      </c>
      <c r="J41" s="22">
        <v>1.2882670870169599</v>
      </c>
      <c r="K41" s="22">
        <v>1.55721763063486</v>
      </c>
      <c r="L41" s="22">
        <f t="shared" si="1"/>
        <v>1.55721763063486</v>
      </c>
      <c r="M41" s="23">
        <f t="shared" si="2"/>
        <v>1.1693303757200013E-2</v>
      </c>
    </row>
    <row r="42" spans="1:13" ht="18.75" customHeight="1" x14ac:dyDescent="0.45">
      <c r="A42" s="6" t="s">
        <v>67</v>
      </c>
      <c r="B42" s="20" t="s">
        <v>178</v>
      </c>
      <c r="C42" s="21">
        <v>38.264787238734201</v>
      </c>
      <c r="D42" s="21">
        <v>38.502351025619703</v>
      </c>
      <c r="E42" s="21">
        <v>37.358468406100798</v>
      </c>
      <c r="F42" s="21">
        <v>37.166806970779</v>
      </c>
      <c r="G42" s="21">
        <v>41.223014383129602</v>
      </c>
      <c r="H42" s="21">
        <v>41.836122175645897</v>
      </c>
      <c r="I42" s="21">
        <v>41.779077877813101</v>
      </c>
      <c r="J42" s="21">
        <v>39.766021190995403</v>
      </c>
      <c r="K42" s="21">
        <v>40.718203725722503</v>
      </c>
      <c r="L42" s="22">
        <f t="shared" si="1"/>
        <v>40.718203725722503</v>
      </c>
      <c r="M42" s="23">
        <f t="shared" si="2"/>
        <v>2.4534164869883028</v>
      </c>
    </row>
    <row r="43" spans="1:13" ht="29.25" customHeight="1" x14ac:dyDescent="0.45">
      <c r="A43" s="20" t="s">
        <v>179</v>
      </c>
      <c r="B43" s="20" t="s">
        <v>179</v>
      </c>
      <c r="C43" s="22">
        <v>15.755950470659499</v>
      </c>
      <c r="D43" s="22">
        <v>19.160329064706499</v>
      </c>
      <c r="E43" s="22">
        <v>17.6431978871918</v>
      </c>
      <c r="F43" s="22">
        <v>26.451759855787898</v>
      </c>
      <c r="G43" s="22">
        <v>5.5473229253705796</v>
      </c>
      <c r="H43" s="22">
        <v>12.4531697871943</v>
      </c>
      <c r="I43" s="22">
        <v>25.863145368465901</v>
      </c>
      <c r="J43" s="22">
        <v>19.301834362678701</v>
      </c>
      <c r="K43" s="22">
        <v>17.5230050974987</v>
      </c>
      <c r="L43" s="22">
        <v>16.5365033396995</v>
      </c>
      <c r="M43" s="23">
        <f t="shared" si="2"/>
        <v>1.7670546268392009</v>
      </c>
    </row>
    <row r="44" spans="1:13" ht="18.75" customHeight="1" x14ac:dyDescent="0.45">
      <c r="A44" s="20" t="s">
        <v>180</v>
      </c>
      <c r="B44" s="20" t="s">
        <v>180</v>
      </c>
      <c r="C44" s="21">
        <v>18.709623233053399</v>
      </c>
      <c r="D44" s="21">
        <v>18.9141125670779</v>
      </c>
      <c r="E44" s="21">
        <v>19.734540346188201</v>
      </c>
      <c r="F44" s="21">
        <v>20.8959751610819</v>
      </c>
      <c r="G44" s="21">
        <v>21.549992789677301</v>
      </c>
      <c r="H44" s="21">
        <v>22.908426149830898</v>
      </c>
      <c r="I44" s="21">
        <v>23.0796358603356</v>
      </c>
      <c r="J44" s="21">
        <f>I44</f>
        <v>23.0796358603356</v>
      </c>
      <c r="K44" s="21">
        <f t="shared" ref="K44:L44" si="3">J44</f>
        <v>23.0796358603356</v>
      </c>
      <c r="L44" s="21">
        <f t="shared" si="3"/>
        <v>23.0796358603356</v>
      </c>
      <c r="M44" s="23">
        <f t="shared" si="2"/>
        <v>4.3700126272822004</v>
      </c>
    </row>
    <row r="45" spans="1:13" ht="18.75" customHeight="1" x14ac:dyDescent="0.45">
      <c r="A45" s="20" t="s">
        <v>111</v>
      </c>
      <c r="B45" s="20" t="s">
        <v>111</v>
      </c>
      <c r="C45" s="22">
        <v>31.317166924216899</v>
      </c>
      <c r="D45" s="22">
        <v>28.622652503249501</v>
      </c>
      <c r="E45" s="22">
        <v>25.036564565269298</v>
      </c>
      <c r="F45" s="22">
        <v>29.165456863350599</v>
      </c>
      <c r="G45" s="22">
        <v>33.013194506247899</v>
      </c>
      <c r="H45" s="22">
        <v>37.384355082479402</v>
      </c>
      <c r="I45" s="22">
        <v>43.534132576744099</v>
      </c>
      <c r="J45" s="22">
        <v>46.6355703888375</v>
      </c>
      <c r="K45" s="22">
        <v>46.0748672923242</v>
      </c>
      <c r="L45" s="21">
        <f t="shared" ref="L45" si="4">K45</f>
        <v>46.0748672923242</v>
      </c>
      <c r="M45" s="23">
        <f t="shared" si="2"/>
        <v>14.757700368107301</v>
      </c>
    </row>
    <row r="46" spans="1:13" ht="18.75" customHeight="1" x14ac:dyDescent="0.45">
      <c r="A46" s="20" t="s">
        <v>81</v>
      </c>
      <c r="B46" s="20" t="s">
        <v>81</v>
      </c>
      <c r="C46" s="21">
        <v>14.200988987037899</v>
      </c>
      <c r="D46" s="21">
        <v>13.2429728703181</v>
      </c>
      <c r="E46" s="21">
        <v>11.488415825699001</v>
      </c>
      <c r="F46" s="21">
        <v>12.5445522673234</v>
      </c>
      <c r="G46" s="21">
        <v>12.3879685780248</v>
      </c>
      <c r="H46" s="21">
        <v>12.0278153899567</v>
      </c>
      <c r="I46" s="21">
        <v>12.848824653042</v>
      </c>
      <c r="J46" s="21">
        <v>11.7771588276694</v>
      </c>
      <c r="K46" s="21">
        <v>11.0741101477927</v>
      </c>
      <c r="L46" s="21">
        <f t="shared" ref="L46" si="5">K46</f>
        <v>11.0741101477927</v>
      </c>
      <c r="M46" s="23">
        <f t="shared" si="2"/>
        <v>-3.1268788392451992</v>
      </c>
    </row>
    <row r="47" spans="1:13" ht="18.75" customHeight="1" x14ac:dyDescent="0.45">
      <c r="A47" s="20" t="s">
        <v>181</v>
      </c>
      <c r="B47" s="20" t="s">
        <v>181</v>
      </c>
      <c r="C47" s="22">
        <v>1.0105432705123001</v>
      </c>
      <c r="D47" s="22">
        <v>0.85155744144374301</v>
      </c>
      <c r="E47" s="22">
        <v>0.76833174372046298</v>
      </c>
      <c r="F47" s="22">
        <v>0.65367743770603803</v>
      </c>
      <c r="G47" s="22">
        <v>0.66652969926008698</v>
      </c>
      <c r="H47" s="22">
        <v>0.66976176043790503</v>
      </c>
      <c r="I47" s="22">
        <v>0.67089271695878705</v>
      </c>
      <c r="J47" s="22">
        <v>0.57064003502921301</v>
      </c>
      <c r="K47" s="22">
        <v>0.71499360677659496</v>
      </c>
      <c r="L47" s="21">
        <f t="shared" ref="L47:L51" si="6">K47</f>
        <v>0.71499360677659496</v>
      </c>
      <c r="M47" s="23">
        <f t="shared" si="2"/>
        <v>-0.29554966373570513</v>
      </c>
    </row>
    <row r="48" spans="1:13" ht="18.75" customHeight="1" x14ac:dyDescent="0.45">
      <c r="A48" s="20" t="s">
        <v>50</v>
      </c>
      <c r="B48" s="20" t="s">
        <v>50</v>
      </c>
      <c r="C48" s="21">
        <v>26.2539521776939</v>
      </c>
      <c r="D48" s="21">
        <v>28.137149332890498</v>
      </c>
      <c r="E48" s="21">
        <v>28.9135148815596</v>
      </c>
      <c r="F48" s="21">
        <v>32.409759657776199</v>
      </c>
      <c r="G48" s="21">
        <v>31.577458265985399</v>
      </c>
      <c r="H48" s="21">
        <v>32.760328802771703</v>
      </c>
      <c r="I48" s="21">
        <v>32.469146869419397</v>
      </c>
      <c r="J48" s="21">
        <v>31.409993347138101</v>
      </c>
      <c r="K48" s="21">
        <v>31.3224191118689</v>
      </c>
      <c r="L48" s="21">
        <v>31.486702218498401</v>
      </c>
      <c r="M48" s="23">
        <f t="shared" si="2"/>
        <v>5.0684669341749995</v>
      </c>
    </row>
    <row r="49" spans="1:13" ht="18.75" customHeight="1" x14ac:dyDescent="0.45">
      <c r="A49" s="20" t="s">
        <v>107</v>
      </c>
      <c r="B49" s="20" t="s">
        <v>107</v>
      </c>
      <c r="C49" s="22">
        <v>19.249708748222201</v>
      </c>
      <c r="D49" s="22">
        <v>18.504199165846298</v>
      </c>
      <c r="E49" s="22">
        <v>18.623825787657498</v>
      </c>
      <c r="F49" s="22">
        <v>19.3849791728056</v>
      </c>
      <c r="G49" s="22">
        <v>20.3994055871845</v>
      </c>
      <c r="H49" s="22">
        <v>19.866143099253801</v>
      </c>
      <c r="I49" s="22">
        <v>19.864909989183801</v>
      </c>
      <c r="J49" s="22">
        <v>28.095651271233699</v>
      </c>
      <c r="K49" s="22">
        <v>28.1657710079573</v>
      </c>
      <c r="L49" s="21">
        <f t="shared" si="6"/>
        <v>28.1657710079573</v>
      </c>
      <c r="M49" s="23">
        <f t="shared" si="2"/>
        <v>8.9160622597350994</v>
      </c>
    </row>
    <row r="50" spans="1:13" ht="18.75" customHeight="1" x14ac:dyDescent="0.45">
      <c r="A50" s="20" t="s">
        <v>91</v>
      </c>
      <c r="B50" s="20" t="s">
        <v>91</v>
      </c>
      <c r="C50" s="21">
        <v>27.599323386943698</v>
      </c>
      <c r="D50" s="21">
        <v>27.233110579074701</v>
      </c>
      <c r="E50" s="21">
        <v>29.3053343923971</v>
      </c>
      <c r="F50" s="21">
        <v>31.3802290611447</v>
      </c>
      <c r="G50" s="21">
        <v>30.535395347668999</v>
      </c>
      <c r="H50" s="21">
        <v>27.100718134315599</v>
      </c>
      <c r="I50" s="21">
        <v>21.029112776782299</v>
      </c>
      <c r="J50" s="21">
        <v>19.712822563088601</v>
      </c>
      <c r="K50" s="21">
        <v>17.805064368567201</v>
      </c>
      <c r="L50" s="21">
        <f t="shared" si="6"/>
        <v>17.805064368567201</v>
      </c>
      <c r="M50" s="23">
        <f t="shared" si="2"/>
        <v>-9.794259018376497</v>
      </c>
    </row>
    <row r="51" spans="1:13" ht="18.75" customHeight="1" x14ac:dyDescent="0.45">
      <c r="A51" s="20" t="s">
        <v>182</v>
      </c>
      <c r="B51" s="20" t="s">
        <v>182</v>
      </c>
      <c r="C51" s="22">
        <v>34.393177000000001</v>
      </c>
      <c r="D51" s="22">
        <v>32.237017999999999</v>
      </c>
      <c r="E51" s="22">
        <v>44.089703</v>
      </c>
      <c r="F51" s="22">
        <v>42.028500999999999</v>
      </c>
      <c r="G51" s="22">
        <v>28.678087999999999</v>
      </c>
      <c r="H51" s="22">
        <v>35.7071496792407</v>
      </c>
      <c r="I51" s="22">
        <v>42.2189904342275</v>
      </c>
      <c r="J51" s="22">
        <v>42.745258793033599</v>
      </c>
      <c r="K51" s="22">
        <v>49.225712209047998</v>
      </c>
      <c r="L51" s="21">
        <f t="shared" si="6"/>
        <v>49.225712209047998</v>
      </c>
      <c r="M51" s="23">
        <f t="shared" si="2"/>
        <v>14.832535209047997</v>
      </c>
    </row>
    <row r="52" spans="1:13" ht="18.75" customHeight="1" x14ac:dyDescent="0.45">
      <c r="A52" s="20" t="s">
        <v>74</v>
      </c>
      <c r="B52" s="20" t="s">
        <v>74</v>
      </c>
      <c r="C52" s="21">
        <v>9.3286569374446398</v>
      </c>
      <c r="D52" s="21">
        <v>9.5698792329169908</v>
      </c>
      <c r="E52" s="21">
        <v>9.3518880887631095</v>
      </c>
      <c r="F52" s="21">
        <v>9.2807817789609608</v>
      </c>
      <c r="G52" s="21">
        <v>9.7830359776608606</v>
      </c>
      <c r="H52" s="21">
        <v>9.9440213906487696</v>
      </c>
      <c r="I52" s="21">
        <v>10.290745963445101</v>
      </c>
      <c r="J52" s="21">
        <v>10.235228173341</v>
      </c>
      <c r="K52" s="21">
        <v>9.9497908767970795</v>
      </c>
      <c r="L52" s="21">
        <v>0.283853443050883</v>
      </c>
      <c r="M52" s="23">
        <f t="shared" si="2"/>
        <v>0.62113393935243977</v>
      </c>
    </row>
    <row r="53" spans="1:13" ht="18.75" customHeight="1" x14ac:dyDescent="0.45">
      <c r="A53" s="20" t="s">
        <v>183</v>
      </c>
      <c r="B53" s="20" t="s">
        <v>183</v>
      </c>
      <c r="C53" s="22">
        <v>0.66898349110799105</v>
      </c>
      <c r="D53" s="22">
        <v>0.53103737973423903</v>
      </c>
      <c r="E53" s="22">
        <v>0.50840727039067402</v>
      </c>
      <c r="F53" s="22">
        <v>0.55406729685957201</v>
      </c>
      <c r="G53" s="22">
        <v>0.41166913044701697</v>
      </c>
      <c r="H53" s="22">
        <v>0.41347303495075299</v>
      </c>
      <c r="I53" s="22">
        <v>0.64777800472645297</v>
      </c>
      <c r="J53" s="22"/>
      <c r="K53" s="22"/>
      <c r="L53" s="22"/>
      <c r="M53" s="23">
        <f t="shared" si="2"/>
        <v>-0.66898349110799105</v>
      </c>
    </row>
    <row r="54" spans="1:13" ht="18.75" customHeight="1" x14ac:dyDescent="0.45">
      <c r="A54" s="20" t="s">
        <v>97</v>
      </c>
      <c r="B54" s="20" t="s">
        <v>97</v>
      </c>
      <c r="C54" s="21"/>
      <c r="D54" s="21"/>
      <c r="E54" s="21"/>
      <c r="F54" s="21"/>
      <c r="G54" s="21"/>
      <c r="H54" s="21"/>
      <c r="I54" s="21">
        <v>16.164657261263802</v>
      </c>
      <c r="J54" s="21">
        <v>16.336736305198201</v>
      </c>
      <c r="K54" s="21">
        <v>16.949097753751701</v>
      </c>
      <c r="L54" s="21">
        <f>K54</f>
        <v>16.949097753751701</v>
      </c>
      <c r="M54" s="23">
        <f t="shared" si="2"/>
        <v>16.949097753751701</v>
      </c>
    </row>
    <row r="55" spans="1:13" ht="18.75" customHeight="1" x14ac:dyDescent="0.45">
      <c r="A55" s="20" t="s">
        <v>126</v>
      </c>
      <c r="B55" s="20" t="s">
        <v>126</v>
      </c>
      <c r="C55" s="22"/>
      <c r="D55" s="22">
        <v>31.195879393218998</v>
      </c>
      <c r="E55" s="22">
        <v>31.5182137740866</v>
      </c>
      <c r="F55" s="22">
        <v>33.775829902302199</v>
      </c>
      <c r="G55" s="22">
        <v>34.630284395094499</v>
      </c>
      <c r="H55" s="22">
        <v>39.635424058987397</v>
      </c>
      <c r="I55" s="22">
        <v>45.575624213053501</v>
      </c>
      <c r="J55" s="22">
        <v>44.508425343271</v>
      </c>
      <c r="K55" s="22">
        <v>44.511040250673602</v>
      </c>
      <c r="L55" s="21">
        <f t="shared" ref="L55:L64" si="7">K55</f>
        <v>44.511040250673602</v>
      </c>
      <c r="M55" s="23">
        <f t="shared" si="2"/>
        <v>44.511040250673602</v>
      </c>
    </row>
    <row r="56" spans="1:13" ht="18.75" customHeight="1" x14ac:dyDescent="0.45">
      <c r="A56" s="20" t="s">
        <v>83</v>
      </c>
      <c r="B56" s="20" t="s">
        <v>83</v>
      </c>
      <c r="C56" s="21">
        <v>10.467674709805101</v>
      </c>
      <c r="D56" s="21">
        <v>10.9916607262256</v>
      </c>
      <c r="E56" s="21">
        <v>10.013911718196001</v>
      </c>
      <c r="F56" s="21">
        <v>10.284038069039701</v>
      </c>
      <c r="G56" s="21">
        <v>14.658505936196599</v>
      </c>
      <c r="H56" s="21">
        <v>13.823127298906201</v>
      </c>
      <c r="I56" s="21">
        <v>14.750263401165199</v>
      </c>
      <c r="J56" s="21">
        <v>14.3205244696056</v>
      </c>
      <c r="K56" s="21">
        <v>15.8080986554885</v>
      </c>
      <c r="L56" s="21">
        <f t="shared" si="7"/>
        <v>15.8080986554885</v>
      </c>
      <c r="M56" s="23">
        <f t="shared" si="2"/>
        <v>5.3404239456833995</v>
      </c>
    </row>
    <row r="57" spans="1:13" ht="18.75" customHeight="1" x14ac:dyDescent="0.45">
      <c r="A57" s="20" t="s">
        <v>27</v>
      </c>
      <c r="B57" s="20" t="s">
        <v>27</v>
      </c>
      <c r="C57" s="22">
        <v>9.9735892301203606</v>
      </c>
      <c r="D57" s="22">
        <v>11.9833550888756</v>
      </c>
      <c r="E57" s="22">
        <v>11.3877129338329</v>
      </c>
      <c r="F57" s="22">
        <v>11.351782174281601</v>
      </c>
      <c r="G57" s="22">
        <v>11.711720117950099</v>
      </c>
      <c r="H57" s="22">
        <v>11.434519789775401</v>
      </c>
      <c r="I57" s="22">
        <v>11.520034321086399</v>
      </c>
      <c r="J57" s="22">
        <v>12.9646609456771</v>
      </c>
      <c r="K57" s="22">
        <v>13.4862915035851</v>
      </c>
      <c r="L57" s="21">
        <f t="shared" si="7"/>
        <v>13.4862915035851</v>
      </c>
      <c r="M57" s="23">
        <f t="shared" si="2"/>
        <v>3.5127022734647397</v>
      </c>
    </row>
    <row r="58" spans="1:13" ht="18.75" customHeight="1" x14ac:dyDescent="0.45">
      <c r="A58" s="20" t="s">
        <v>94</v>
      </c>
      <c r="B58" s="20" t="s">
        <v>94</v>
      </c>
      <c r="C58" s="21">
        <v>46.838497770554298</v>
      </c>
      <c r="D58" s="21">
        <v>43.408738845706999</v>
      </c>
      <c r="E58" s="21">
        <v>46.471546684913697</v>
      </c>
      <c r="F58" s="21">
        <v>33.933245020770102</v>
      </c>
      <c r="G58" s="21">
        <v>31.521779907513199</v>
      </c>
      <c r="H58" s="21">
        <v>27.4399506843463</v>
      </c>
      <c r="I58" s="21">
        <v>22.380736737723801</v>
      </c>
      <c r="J58" s="21">
        <v>18.913451781958901</v>
      </c>
      <c r="K58" s="21">
        <v>19.8843149670857</v>
      </c>
      <c r="L58" s="21">
        <f t="shared" si="7"/>
        <v>19.8843149670857</v>
      </c>
      <c r="M58" s="23">
        <f t="shared" si="2"/>
        <v>-26.954182803468598</v>
      </c>
    </row>
    <row r="59" spans="1:13" ht="18.75" customHeight="1" x14ac:dyDescent="0.45">
      <c r="A59" s="20" t="s">
        <v>78</v>
      </c>
      <c r="B59" s="20" t="s">
        <v>78</v>
      </c>
      <c r="C59" s="22">
        <v>31.630491108555098</v>
      </c>
      <c r="D59" s="22">
        <v>32.262933471129898</v>
      </c>
      <c r="E59" s="22">
        <v>32.442547656009999</v>
      </c>
      <c r="F59" s="22">
        <v>32.402929491196304</v>
      </c>
      <c r="G59" s="22">
        <v>35.054333623368798</v>
      </c>
      <c r="H59" s="22">
        <v>36.428096693129497</v>
      </c>
      <c r="I59" s="22">
        <v>36.9418597401136</v>
      </c>
      <c r="J59" s="22">
        <v>37.375688861852602</v>
      </c>
      <c r="K59" s="22">
        <v>36.744259889089697</v>
      </c>
      <c r="L59" s="21">
        <f t="shared" si="7"/>
        <v>36.744259889089697</v>
      </c>
      <c r="M59" s="23">
        <f t="shared" si="2"/>
        <v>5.113768780534599</v>
      </c>
    </row>
    <row r="60" spans="1:13" ht="18.75" customHeight="1" x14ac:dyDescent="0.45">
      <c r="A60" s="20" t="s">
        <v>72</v>
      </c>
      <c r="B60" s="20" t="s">
        <v>72</v>
      </c>
      <c r="C60" s="21">
        <v>20.100191261095599</v>
      </c>
      <c r="D60" s="21">
        <v>20.058786673567798</v>
      </c>
      <c r="E60" s="21">
        <v>21.449700507448899</v>
      </c>
      <c r="F60" s="21">
        <v>19.353165374512098</v>
      </c>
      <c r="G60" s="21">
        <v>18.653134923280099</v>
      </c>
      <c r="H60" s="21">
        <v>17.669024618314602</v>
      </c>
      <c r="I60" s="21">
        <v>17.490387195948099</v>
      </c>
      <c r="J60" s="21">
        <v>22.3294484143792</v>
      </c>
      <c r="K60" s="21">
        <v>23.565331233241999</v>
      </c>
      <c r="L60" s="21">
        <f t="shared" si="7"/>
        <v>23.565331233241999</v>
      </c>
      <c r="M60" s="23">
        <f t="shared" si="2"/>
        <v>3.4651399721463996</v>
      </c>
    </row>
    <row r="61" spans="1:13" ht="18.75" customHeight="1" x14ac:dyDescent="0.45">
      <c r="A61" s="20" t="s">
        <v>100</v>
      </c>
      <c r="B61" s="20" t="s">
        <v>100</v>
      </c>
      <c r="C61" s="22">
        <v>10.3871879238707</v>
      </c>
      <c r="D61" s="22">
        <v>10.0906313528194</v>
      </c>
      <c r="E61" s="22">
        <v>10.7375292749915</v>
      </c>
      <c r="F61" s="22">
        <v>10.896694168264</v>
      </c>
      <c r="G61" s="22">
        <v>11.2653487551461</v>
      </c>
      <c r="H61" s="22">
        <v>11.2489905755598</v>
      </c>
      <c r="I61" s="22">
        <v>12.7158833242184</v>
      </c>
      <c r="J61" s="22">
        <v>12.5848133028144</v>
      </c>
      <c r="K61" s="22">
        <v>12.9671652136273</v>
      </c>
      <c r="L61" s="21">
        <f t="shared" si="7"/>
        <v>12.9671652136273</v>
      </c>
      <c r="M61" s="23">
        <f t="shared" si="2"/>
        <v>2.5799772897566005</v>
      </c>
    </row>
    <row r="62" spans="1:13" ht="29.25" customHeight="1" x14ac:dyDescent="0.45">
      <c r="A62" s="9" t="s">
        <v>62</v>
      </c>
      <c r="B62" s="20" t="s">
        <v>184</v>
      </c>
      <c r="C62" s="21">
        <v>8.6220989314359198</v>
      </c>
      <c r="D62" s="21">
        <v>8.0057362535346606</v>
      </c>
      <c r="E62" s="21">
        <v>9.8405057625231596</v>
      </c>
      <c r="F62" s="21">
        <v>10.8183571936208</v>
      </c>
      <c r="G62" s="21">
        <v>13.1210856419476</v>
      </c>
      <c r="H62" s="21">
        <v>15.929966005920599</v>
      </c>
      <c r="I62" s="21">
        <v>17.070758611689399</v>
      </c>
      <c r="J62" s="21">
        <v>19.843155121460502</v>
      </c>
      <c r="K62" s="21">
        <v>18.224397574079099</v>
      </c>
      <c r="L62" s="21">
        <f t="shared" si="7"/>
        <v>18.224397574079099</v>
      </c>
      <c r="M62" s="23">
        <f t="shared" si="2"/>
        <v>9.6022986426431789</v>
      </c>
    </row>
    <row r="63" spans="1:13" ht="18.75" customHeight="1" x14ac:dyDescent="0.45">
      <c r="A63" s="20" t="s">
        <v>21</v>
      </c>
      <c r="B63" s="20" t="s">
        <v>21</v>
      </c>
      <c r="C63" s="22">
        <v>4.7435379458145697</v>
      </c>
      <c r="D63" s="22">
        <v>4.6784941606992803</v>
      </c>
      <c r="E63" s="22">
        <v>4.3955741912655899</v>
      </c>
      <c r="F63" s="22">
        <v>4.6513062727555399</v>
      </c>
      <c r="G63" s="22">
        <v>4.1783296296308396</v>
      </c>
      <c r="H63" s="22">
        <v>4.1711048155089001</v>
      </c>
      <c r="I63" s="22">
        <v>3.5090507687783101</v>
      </c>
      <c r="J63" s="22">
        <v>3.0382180412606501</v>
      </c>
      <c r="K63" s="22">
        <v>2.6921216473293499</v>
      </c>
      <c r="L63" s="21">
        <f t="shared" si="7"/>
        <v>2.6921216473293499</v>
      </c>
      <c r="M63" s="23">
        <f t="shared" si="2"/>
        <v>-2.0514162984852198</v>
      </c>
    </row>
    <row r="64" spans="1:13" ht="18.75" customHeight="1" x14ac:dyDescent="0.45">
      <c r="A64" s="6" t="s">
        <v>53</v>
      </c>
      <c r="B64" s="20" t="s">
        <v>185</v>
      </c>
      <c r="C64" s="21">
        <v>18.555510051138398</v>
      </c>
      <c r="D64" s="21">
        <v>17.975416372857602</v>
      </c>
      <c r="E64" s="21">
        <v>17.666453278549</v>
      </c>
      <c r="F64" s="21">
        <v>17.196979931713798</v>
      </c>
      <c r="G64" s="21">
        <v>16.982740179411699</v>
      </c>
      <c r="H64" s="21">
        <v>16.2083642315236</v>
      </c>
      <c r="I64" s="21">
        <v>15.387778818837299</v>
      </c>
      <c r="J64" s="21">
        <v>16.0512625711489</v>
      </c>
      <c r="K64" s="21">
        <f>J64</f>
        <v>16.0512625711489</v>
      </c>
      <c r="L64" s="21">
        <f t="shared" si="7"/>
        <v>16.0512625711489</v>
      </c>
      <c r="M64" s="23">
        <f t="shared" si="2"/>
        <v>-2.5042474799894983</v>
      </c>
    </row>
    <row r="65" spans="1:13" ht="18.75" customHeight="1" x14ac:dyDescent="0.45">
      <c r="A65" s="6" t="s">
        <v>51</v>
      </c>
      <c r="B65" s="20" t="s">
        <v>186</v>
      </c>
      <c r="C65" s="22"/>
      <c r="D65" s="22">
        <v>6.5673958636084198</v>
      </c>
      <c r="E65" s="22">
        <v>6.7297482048358397</v>
      </c>
      <c r="F65" s="22">
        <v>6.5385815088309798</v>
      </c>
      <c r="G65" s="22">
        <v>6.1286684846060897</v>
      </c>
      <c r="H65" s="22">
        <v>4.7962927927568604</v>
      </c>
      <c r="I65" s="22">
        <v>7.4167846848115699</v>
      </c>
      <c r="J65" s="22">
        <v>7.78286719473346</v>
      </c>
      <c r="K65" s="22">
        <v>6.5260371706116702</v>
      </c>
      <c r="L65" s="22">
        <v>6.5302163491011598</v>
      </c>
      <c r="M65" s="23">
        <f t="shared" si="2"/>
        <v>6.5260371706116702</v>
      </c>
    </row>
    <row r="66" spans="1:13" ht="18.75" customHeight="1" x14ac:dyDescent="0.45">
      <c r="A66" s="20" t="s">
        <v>187</v>
      </c>
      <c r="B66" s="20" t="s">
        <v>187</v>
      </c>
      <c r="C66" s="21">
        <v>9.3842226856215305</v>
      </c>
      <c r="D66" s="21">
        <v>8.6817929726232794</v>
      </c>
      <c r="E66" s="21">
        <v>9.2876743336568808</v>
      </c>
      <c r="F66" s="21">
        <v>9.3227643039273893</v>
      </c>
      <c r="G66" s="21">
        <v>10.1018569319678</v>
      </c>
      <c r="H66" s="21">
        <v>10.142368677792801</v>
      </c>
      <c r="I66" s="21">
        <v>10.6034935097467</v>
      </c>
      <c r="J66" s="21">
        <v>11.571138083825099</v>
      </c>
      <c r="K66" s="21">
        <v>11.1828815550488</v>
      </c>
      <c r="L66" s="21">
        <f>K66</f>
        <v>11.1828815550488</v>
      </c>
      <c r="M66" s="23">
        <f t="shared" ref="M66:M97" si="8">K66-C66</f>
        <v>1.7986588694272694</v>
      </c>
    </row>
    <row r="67" spans="1:13" ht="18.75" customHeight="1" x14ac:dyDescent="0.45">
      <c r="A67" s="20" t="s">
        <v>76</v>
      </c>
      <c r="B67" s="20" t="s">
        <v>76</v>
      </c>
      <c r="C67" s="22">
        <v>23.641214315680699</v>
      </c>
      <c r="D67" s="22">
        <v>20.321522113253799</v>
      </c>
      <c r="E67" s="22">
        <v>20.350036750740902</v>
      </c>
      <c r="F67" s="22">
        <v>22.564340262346601</v>
      </c>
      <c r="G67" s="22">
        <v>23.1840036700039</v>
      </c>
      <c r="H67" s="22">
        <v>23.446975911711899</v>
      </c>
      <c r="I67" s="22">
        <v>23.044929464990201</v>
      </c>
      <c r="J67" s="22">
        <v>28.1060228468668</v>
      </c>
      <c r="K67" s="22">
        <v>28.632364026139701</v>
      </c>
      <c r="L67" s="21">
        <f t="shared" ref="L67:L124" si="9">K67</f>
        <v>28.632364026139701</v>
      </c>
      <c r="M67" s="23">
        <f t="shared" si="8"/>
        <v>4.9911497104590019</v>
      </c>
    </row>
    <row r="68" spans="1:13" ht="29.25" customHeight="1" x14ac:dyDescent="0.45">
      <c r="A68" s="20" t="s">
        <v>188</v>
      </c>
      <c r="B68" s="20" t="s">
        <v>188</v>
      </c>
      <c r="C68" s="21">
        <v>9.5674860659437702</v>
      </c>
      <c r="D68" s="21">
        <v>15.0127499870507</v>
      </c>
      <c r="E68" s="21">
        <v>16.278982566185402</v>
      </c>
      <c r="F68" s="21">
        <v>17.029278857926101</v>
      </c>
      <c r="G68" s="21">
        <v>16.264415502794598</v>
      </c>
      <c r="H68" s="21">
        <v>17.421154880442401</v>
      </c>
      <c r="I68" s="21">
        <v>17.709612758443701</v>
      </c>
      <c r="J68" s="21">
        <v>10.4805588893785</v>
      </c>
      <c r="K68" s="21">
        <v>11.812383881882599</v>
      </c>
      <c r="L68" s="21">
        <f t="shared" si="9"/>
        <v>11.812383881882599</v>
      </c>
      <c r="M68" s="23">
        <f t="shared" si="8"/>
        <v>2.2448978159388293</v>
      </c>
    </row>
    <row r="69" spans="1:13" ht="18.75" customHeight="1" x14ac:dyDescent="0.45">
      <c r="A69" s="20" t="s">
        <v>58</v>
      </c>
      <c r="B69" s="20" t="s">
        <v>58</v>
      </c>
      <c r="C69" s="22">
        <v>25.011434782766301</v>
      </c>
      <c r="D69" s="22">
        <v>26.841837456823502</v>
      </c>
      <c r="E69" s="22">
        <v>29.226721187499098</v>
      </c>
      <c r="F69" s="22">
        <v>27.915831266502199</v>
      </c>
      <c r="G69" s="22">
        <v>20.489290509755101</v>
      </c>
      <c r="H69" s="22">
        <v>19.194334064638401</v>
      </c>
      <c r="I69" s="22">
        <v>18.444931357837699</v>
      </c>
      <c r="J69" s="22">
        <v>15.8932915723401</v>
      </c>
      <c r="K69" s="22">
        <v>15.3722333314933</v>
      </c>
      <c r="L69" s="21">
        <f t="shared" si="9"/>
        <v>15.3722333314933</v>
      </c>
      <c r="M69" s="23">
        <f t="shared" si="8"/>
        <v>-9.6392014512730011</v>
      </c>
    </row>
    <row r="70" spans="1:13" ht="18.75" customHeight="1" x14ac:dyDescent="0.45">
      <c r="A70" s="20" t="s">
        <v>86</v>
      </c>
      <c r="B70" s="20" t="s">
        <v>86</v>
      </c>
      <c r="C70" s="21">
        <v>8.4840899210456193</v>
      </c>
      <c r="D70" s="21">
        <v>6.4735982830988199</v>
      </c>
      <c r="E70" s="21">
        <v>6.5001367719279104</v>
      </c>
      <c r="F70" s="21">
        <v>6.7872978760061704</v>
      </c>
      <c r="G70" s="21">
        <v>6.8481005655079903</v>
      </c>
      <c r="H70" s="21">
        <v>8.4380031595378995</v>
      </c>
      <c r="I70" s="21">
        <v>12.9567731415229</v>
      </c>
      <c r="J70" s="21">
        <v>14.9155087652174</v>
      </c>
      <c r="K70" s="21">
        <v>14.7144551113477</v>
      </c>
      <c r="L70" s="21">
        <f t="shared" si="9"/>
        <v>14.7144551113477</v>
      </c>
      <c r="M70" s="23">
        <f t="shared" si="8"/>
        <v>6.2303651903020807</v>
      </c>
    </row>
    <row r="71" spans="1:13" ht="29.25" customHeight="1" x14ac:dyDescent="0.45">
      <c r="A71" s="20" t="s">
        <v>189</v>
      </c>
      <c r="B71" s="20" t="s">
        <v>189</v>
      </c>
      <c r="C71" s="22">
        <v>1.2718967160263199</v>
      </c>
      <c r="D71" s="22">
        <v>1.35916888495571</v>
      </c>
      <c r="E71" s="22">
        <v>1.29735900257404</v>
      </c>
      <c r="F71" s="22">
        <v>1.3505286315995699</v>
      </c>
      <c r="G71" s="22">
        <v>1.29977030620677</v>
      </c>
      <c r="H71" s="22">
        <v>1.25453548685612</v>
      </c>
      <c r="I71" s="22">
        <v>1.1845768587871399</v>
      </c>
      <c r="J71" s="22">
        <v>1.20682891927211</v>
      </c>
      <c r="K71" s="22">
        <v>1.5457447905146899</v>
      </c>
      <c r="L71" s="22">
        <v>1.5178147296969899</v>
      </c>
      <c r="M71" s="23">
        <f t="shared" si="8"/>
        <v>0.27384807448837001</v>
      </c>
    </row>
    <row r="72" spans="1:13" ht="18.75" customHeight="1" x14ac:dyDescent="0.45">
      <c r="A72" s="20" t="s">
        <v>190</v>
      </c>
      <c r="B72" s="20" t="s">
        <v>190</v>
      </c>
      <c r="C72" s="21">
        <v>2.6176889129904199</v>
      </c>
      <c r="D72" s="21">
        <v>2.5832959886948199</v>
      </c>
      <c r="E72" s="21">
        <v>1.93786635094566</v>
      </c>
      <c r="F72" s="21">
        <v>1.3704951135910299</v>
      </c>
      <c r="G72" s="21">
        <v>2.1017976170033901</v>
      </c>
      <c r="H72" s="21">
        <v>2.5554817695625398</v>
      </c>
      <c r="I72" s="21">
        <v>2.2713076930251499</v>
      </c>
      <c r="J72" s="21">
        <v>1.98372400352767</v>
      </c>
      <c r="K72" s="21">
        <v>2.0281673533098701</v>
      </c>
      <c r="L72" s="21">
        <f t="shared" si="9"/>
        <v>2.0281673533098701</v>
      </c>
      <c r="M72" s="23">
        <f t="shared" si="8"/>
        <v>-0.58952155968054987</v>
      </c>
    </row>
    <row r="73" spans="1:13" ht="18.75" customHeight="1" x14ac:dyDescent="0.45">
      <c r="A73" s="20" t="s">
        <v>87</v>
      </c>
      <c r="B73" s="20" t="s">
        <v>87</v>
      </c>
      <c r="C73" s="22"/>
      <c r="D73" s="22"/>
      <c r="E73" s="22"/>
      <c r="F73" s="22"/>
      <c r="G73" s="22"/>
      <c r="H73" s="22"/>
      <c r="I73" s="22"/>
      <c r="J73" s="22">
        <v>36.998217905505498</v>
      </c>
      <c r="K73" s="22">
        <v>37.754680329364597</v>
      </c>
      <c r="L73" s="21">
        <f t="shared" si="9"/>
        <v>37.754680329364597</v>
      </c>
      <c r="M73" s="23">
        <f t="shared" si="8"/>
        <v>37.754680329364597</v>
      </c>
    </row>
    <row r="74" spans="1:13" ht="18.75" customHeight="1" x14ac:dyDescent="0.45">
      <c r="A74" s="20" t="s">
        <v>191</v>
      </c>
      <c r="B74" s="20" t="s">
        <v>191</v>
      </c>
      <c r="C74" s="21">
        <v>11.9568019981941</v>
      </c>
      <c r="D74" s="21">
        <v>14.9338807601442</v>
      </c>
      <c r="E74" s="21">
        <v>18.2321936745291</v>
      </c>
      <c r="F74" s="21">
        <v>21.545500422066201</v>
      </c>
      <c r="G74" s="21">
        <v>20.846234584527</v>
      </c>
      <c r="H74" s="21">
        <v>21.142879182760399</v>
      </c>
      <c r="I74" s="21">
        <v>17.2670914891536</v>
      </c>
      <c r="J74" s="21">
        <v>17.2222930795831</v>
      </c>
      <c r="K74" s="21">
        <v>17.061914762450002</v>
      </c>
      <c r="L74" s="21">
        <f t="shared" si="9"/>
        <v>17.061914762450002</v>
      </c>
      <c r="M74" s="23">
        <f t="shared" si="8"/>
        <v>5.1051127642559013</v>
      </c>
    </row>
    <row r="75" spans="1:13" ht="18.75" customHeight="1" x14ac:dyDescent="0.45">
      <c r="A75" s="20" t="s">
        <v>93</v>
      </c>
      <c r="B75" s="20" t="s">
        <v>93</v>
      </c>
      <c r="C75" s="22">
        <v>32.085345036291599</v>
      </c>
      <c r="D75" s="22">
        <v>30.511059990131901</v>
      </c>
      <c r="E75" s="22">
        <v>28.735425497349901</v>
      </c>
      <c r="F75" s="22">
        <v>30.103880509489201</v>
      </c>
      <c r="G75" s="22">
        <v>30.242061957733</v>
      </c>
      <c r="H75" s="22">
        <v>32.731379176930702</v>
      </c>
      <c r="I75" s="22">
        <v>46.196627931406397</v>
      </c>
      <c r="J75" s="22">
        <v>48.1432419489186</v>
      </c>
      <c r="K75" s="22">
        <v>49.6515254045825</v>
      </c>
      <c r="L75" s="21">
        <f t="shared" si="9"/>
        <v>49.6515254045825</v>
      </c>
      <c r="M75" s="23">
        <f t="shared" si="8"/>
        <v>17.566180368290901</v>
      </c>
    </row>
    <row r="76" spans="1:13" ht="18.75" customHeight="1" x14ac:dyDescent="0.45">
      <c r="A76" s="20" t="s">
        <v>24</v>
      </c>
      <c r="B76" s="20" t="s">
        <v>24</v>
      </c>
      <c r="C76" s="21">
        <v>9.0933157684251409</v>
      </c>
      <c r="D76" s="21">
        <v>9.3844928647020396</v>
      </c>
      <c r="E76" s="21">
        <v>10.182630282266899</v>
      </c>
      <c r="F76" s="21">
        <v>10.4815159552547</v>
      </c>
      <c r="G76" s="21">
        <v>10.7874031372291</v>
      </c>
      <c r="H76" s="21">
        <v>11.4794116921541</v>
      </c>
      <c r="I76" s="21">
        <v>11.648408937139299</v>
      </c>
      <c r="J76" s="21">
        <v>11.934831591615</v>
      </c>
      <c r="K76" s="21">
        <v>12.9786705027492</v>
      </c>
      <c r="L76" s="21">
        <f t="shared" si="9"/>
        <v>12.9786705027492</v>
      </c>
      <c r="M76" s="23">
        <f t="shared" si="8"/>
        <v>3.8853547343240589</v>
      </c>
    </row>
    <row r="77" spans="1:13" ht="18.75" customHeight="1" x14ac:dyDescent="0.45">
      <c r="A77" s="20" t="s">
        <v>119</v>
      </c>
      <c r="B77" s="20" t="s">
        <v>119</v>
      </c>
      <c r="C77" s="22">
        <v>16.216716573795299</v>
      </c>
      <c r="D77" s="22">
        <v>15.8466100783396</v>
      </c>
      <c r="E77" s="22">
        <v>15.7121888088347</v>
      </c>
      <c r="F77" s="22">
        <v>15.8068136490773</v>
      </c>
      <c r="G77" s="22">
        <v>16.834450557680999</v>
      </c>
      <c r="H77" s="22">
        <v>18.762125698250301</v>
      </c>
      <c r="I77" s="22">
        <v>19.729748641790898</v>
      </c>
      <c r="J77" s="22">
        <v>19.5272308170081</v>
      </c>
      <c r="K77" s="22">
        <v>19.599065158463102</v>
      </c>
      <c r="L77" s="22">
        <v>18.700569435285299</v>
      </c>
      <c r="M77" s="23">
        <f t="shared" si="8"/>
        <v>3.3823485846678025</v>
      </c>
    </row>
    <row r="78" spans="1:13" ht="18.75" customHeight="1" x14ac:dyDescent="0.45">
      <c r="A78" s="20" t="s">
        <v>42</v>
      </c>
      <c r="B78" s="20" t="s">
        <v>42</v>
      </c>
      <c r="C78" s="21">
        <v>13.8199252212323</v>
      </c>
      <c r="D78" s="21">
        <v>14.413914981254599</v>
      </c>
      <c r="E78" s="21">
        <v>13.631383351061199</v>
      </c>
      <c r="F78" s="21">
        <v>13.4504455695257</v>
      </c>
      <c r="G78" s="21">
        <v>13.911350788141601</v>
      </c>
      <c r="H78" s="21">
        <v>14.327912922408</v>
      </c>
      <c r="I78" s="21">
        <v>14.2025859444602</v>
      </c>
      <c r="J78" s="21">
        <v>14.9223003337984</v>
      </c>
      <c r="K78" s="21">
        <v>14.083292809417699</v>
      </c>
      <c r="L78" s="21">
        <f t="shared" si="9"/>
        <v>14.083292809417699</v>
      </c>
      <c r="M78" s="23">
        <f t="shared" si="8"/>
        <v>0.26336758818539963</v>
      </c>
    </row>
    <row r="79" spans="1:13" ht="18.75" customHeight="1" x14ac:dyDescent="0.45">
      <c r="A79" s="20" t="s">
        <v>192</v>
      </c>
      <c r="B79" s="20" t="s">
        <v>192</v>
      </c>
      <c r="C79" s="22">
        <v>73.971379999999996</v>
      </c>
      <c r="D79" s="22">
        <v>71.015530999999996</v>
      </c>
      <c r="E79" s="22">
        <v>68.380115000000004</v>
      </c>
      <c r="F79" s="22">
        <v>70.890970999999993</v>
      </c>
      <c r="G79" s="22">
        <v>71.968287000000004</v>
      </c>
      <c r="H79" s="22">
        <v>51.026826489392803</v>
      </c>
      <c r="I79" s="22">
        <v>79.048341951705495</v>
      </c>
      <c r="J79" s="22">
        <v>75.5806766752398</v>
      </c>
      <c r="K79" s="22">
        <v>71.700384999999997</v>
      </c>
      <c r="L79" s="21">
        <f t="shared" si="9"/>
        <v>71.700384999999997</v>
      </c>
      <c r="M79" s="23">
        <f t="shared" si="8"/>
        <v>-2.2709949999999992</v>
      </c>
    </row>
    <row r="80" spans="1:13" ht="18.75" customHeight="1" x14ac:dyDescent="0.45">
      <c r="A80" s="20" t="s">
        <v>47</v>
      </c>
      <c r="B80" s="20" t="s">
        <v>47</v>
      </c>
      <c r="C80" s="21">
        <v>20.2028488733419</v>
      </c>
      <c r="D80" s="21">
        <v>20.758712893369101</v>
      </c>
      <c r="E80" s="21">
        <v>20.617197539444199</v>
      </c>
      <c r="F80" s="21">
        <v>20.080866311464099</v>
      </c>
      <c r="G80" s="21">
        <v>19.569566359800699</v>
      </c>
      <c r="H80" s="21">
        <v>19.131828560276599</v>
      </c>
      <c r="I80" s="21">
        <v>19.120992965703099</v>
      </c>
      <c r="J80" s="21">
        <v>18.142672129258301</v>
      </c>
      <c r="K80" s="21"/>
      <c r="L80" s="21">
        <f t="shared" si="9"/>
        <v>0</v>
      </c>
      <c r="M80" s="23">
        <f t="shared" si="8"/>
        <v>-20.2028488733419</v>
      </c>
    </row>
    <row r="81" spans="1:13" ht="18.75" customHeight="1" x14ac:dyDescent="0.45">
      <c r="A81" s="20" t="s">
        <v>117</v>
      </c>
      <c r="B81" s="20" t="s">
        <v>117</v>
      </c>
      <c r="C81" s="22">
        <v>37.9583335616339</v>
      </c>
      <c r="D81" s="22">
        <v>38.356088517520199</v>
      </c>
      <c r="E81" s="22">
        <v>40.449462630363897</v>
      </c>
      <c r="F81" s="22">
        <v>39.191698729443701</v>
      </c>
      <c r="G81" s="22">
        <v>38.915643141871399</v>
      </c>
      <c r="H81" s="22">
        <v>40.242371690886102</v>
      </c>
      <c r="I81" s="22">
        <v>41.0368067249345</v>
      </c>
      <c r="J81" s="22">
        <v>40.461228424201401</v>
      </c>
      <c r="K81" s="22">
        <v>39.770668707679299</v>
      </c>
      <c r="L81" s="21">
        <f t="shared" si="9"/>
        <v>39.770668707679299</v>
      </c>
      <c r="M81" s="23">
        <f t="shared" si="8"/>
        <v>1.8123351460453989</v>
      </c>
    </row>
    <row r="82" spans="1:13" ht="18.75" customHeight="1" x14ac:dyDescent="0.45">
      <c r="A82" s="20" t="s">
        <v>40</v>
      </c>
      <c r="B82" s="20" t="s">
        <v>40</v>
      </c>
      <c r="C82" s="21"/>
      <c r="D82" s="21">
        <v>9.1664426201511802</v>
      </c>
      <c r="E82" s="21">
        <v>9.1630336614611707</v>
      </c>
      <c r="F82" s="21">
        <v>8.2685707085832192</v>
      </c>
      <c r="G82" s="21">
        <v>8.2244928154345498</v>
      </c>
      <c r="H82" s="21">
        <v>7.6664966706775699</v>
      </c>
      <c r="I82" s="21">
        <v>7.8013909341377898</v>
      </c>
      <c r="J82" s="21">
        <v>7.9318596620442197</v>
      </c>
      <c r="K82" s="21">
        <v>8.5002112876438893</v>
      </c>
      <c r="L82" s="21">
        <f t="shared" si="9"/>
        <v>8.5002112876438893</v>
      </c>
      <c r="M82" s="23">
        <f t="shared" si="8"/>
        <v>8.5002112876438893</v>
      </c>
    </row>
    <row r="83" spans="1:13" ht="18.75" customHeight="1" x14ac:dyDescent="0.45">
      <c r="A83" s="6" t="s">
        <v>121</v>
      </c>
      <c r="B83" s="20" t="s">
        <v>193</v>
      </c>
      <c r="C83" s="22">
        <v>23.495748061737601</v>
      </c>
      <c r="D83" s="22">
        <v>24.445672366026699</v>
      </c>
      <c r="E83" s="22">
        <v>27.3148807822366</v>
      </c>
      <c r="F83" s="22">
        <v>24.3792486193169</v>
      </c>
      <c r="G83" s="22">
        <v>37.398325266931501</v>
      </c>
      <c r="H83" s="22">
        <v>35.738362131050302</v>
      </c>
      <c r="I83" s="22">
        <v>42.971013445794803</v>
      </c>
      <c r="J83" s="22">
        <v>43.880113459900798</v>
      </c>
      <c r="K83" s="22">
        <v>44.072110417304401</v>
      </c>
      <c r="L83" s="21">
        <f t="shared" si="9"/>
        <v>44.072110417304401</v>
      </c>
      <c r="M83" s="23">
        <f t="shared" si="8"/>
        <v>20.5763623555668</v>
      </c>
    </row>
    <row r="84" spans="1:13" ht="18.75" customHeight="1" x14ac:dyDescent="0.45">
      <c r="A84" s="20" t="s">
        <v>104</v>
      </c>
      <c r="B84" s="20" t="s">
        <v>104</v>
      </c>
      <c r="C84" s="21">
        <v>12.9696257275804</v>
      </c>
      <c r="D84" s="21">
        <v>12.92636219647</v>
      </c>
      <c r="E84" s="21">
        <v>13.0545874328311</v>
      </c>
      <c r="F84" s="21">
        <v>14.224119296645901</v>
      </c>
      <c r="G84" s="21">
        <v>16.5533299528892</v>
      </c>
      <c r="H84" s="21">
        <v>16.651107843189301</v>
      </c>
      <c r="I84" s="21">
        <v>15.2607566731254</v>
      </c>
      <c r="J84" s="21">
        <v>13.4129192226364</v>
      </c>
      <c r="K84" s="21">
        <v>11.6623427133954</v>
      </c>
      <c r="L84" s="21">
        <f t="shared" si="9"/>
        <v>11.6623427133954</v>
      </c>
      <c r="M84" s="23">
        <f t="shared" si="8"/>
        <v>-1.3072830141849998</v>
      </c>
    </row>
    <row r="85" spans="1:13" ht="18.75" customHeight="1" x14ac:dyDescent="0.45">
      <c r="A85" s="20" t="s">
        <v>101</v>
      </c>
      <c r="B85" s="20" t="s">
        <v>101</v>
      </c>
      <c r="C85" s="22"/>
      <c r="D85" s="22"/>
      <c r="E85" s="22"/>
      <c r="F85" s="22">
        <v>0.21177467905431899</v>
      </c>
      <c r="G85" s="22">
        <v>0.25734595160125501</v>
      </c>
      <c r="H85" s="22">
        <v>0.234470726698845</v>
      </c>
      <c r="I85" s="22">
        <v>0.22219846236428001</v>
      </c>
      <c r="J85" s="22">
        <v>0.141718246264537</v>
      </c>
      <c r="K85" s="22">
        <v>9.9894542128940195E-2</v>
      </c>
      <c r="L85" s="21">
        <f t="shared" si="9"/>
        <v>9.9894542128940195E-2</v>
      </c>
      <c r="M85" s="23">
        <f t="shared" si="8"/>
        <v>9.9894542128940195E-2</v>
      </c>
    </row>
    <row r="86" spans="1:13" ht="29.25" customHeight="1" x14ac:dyDescent="0.45">
      <c r="A86" s="9" t="s">
        <v>46</v>
      </c>
      <c r="B86" s="20" t="s">
        <v>194</v>
      </c>
      <c r="C86" s="21">
        <v>23.714248560731502</v>
      </c>
      <c r="D86" s="21">
        <v>24.980259036559101</v>
      </c>
      <c r="E86" s="21">
        <v>25.346657637464801</v>
      </c>
      <c r="F86" s="21">
        <v>26.329459898902599</v>
      </c>
      <c r="G86" s="21">
        <v>27.560566703277502</v>
      </c>
      <c r="H86" s="21">
        <v>28.149276574443199</v>
      </c>
      <c r="I86" s="21">
        <v>28.1061668724846</v>
      </c>
      <c r="J86" s="21">
        <v>27.664109997133799</v>
      </c>
      <c r="K86" s="21">
        <v>27.903559738451399</v>
      </c>
      <c r="L86" s="21">
        <f t="shared" si="9"/>
        <v>27.903559738451399</v>
      </c>
      <c r="M86" s="23">
        <f t="shared" si="8"/>
        <v>4.1893111777198975</v>
      </c>
    </row>
    <row r="87" spans="1:13" ht="18.75" customHeight="1" x14ac:dyDescent="0.45">
      <c r="A87" s="20" t="s">
        <v>105</v>
      </c>
      <c r="B87" s="20" t="s">
        <v>105</v>
      </c>
      <c r="C87" s="22">
        <v>69.891922989932993</v>
      </c>
      <c r="D87" s="22">
        <v>75.355222265341396</v>
      </c>
      <c r="E87" s="22">
        <v>74.873357562819507</v>
      </c>
      <c r="F87" s="22">
        <v>76.337394618517607</v>
      </c>
      <c r="G87" s="22">
        <v>75.558672391699801</v>
      </c>
      <c r="H87" s="22">
        <v>77.490377831188695</v>
      </c>
      <c r="I87" s="22">
        <v>77.344030081875204</v>
      </c>
      <c r="J87" s="22">
        <v>56.168099591125603</v>
      </c>
      <c r="K87" s="22">
        <v>55.998383709983599</v>
      </c>
      <c r="L87" s="21">
        <f t="shared" si="9"/>
        <v>55.998383709983599</v>
      </c>
      <c r="M87" s="23">
        <f t="shared" si="8"/>
        <v>-13.893539279949394</v>
      </c>
    </row>
    <row r="88" spans="1:13" ht="18.75" customHeight="1" x14ac:dyDescent="0.45">
      <c r="A88" s="20" t="s">
        <v>45</v>
      </c>
      <c r="B88" s="20" t="s">
        <v>45</v>
      </c>
      <c r="C88" s="21">
        <v>3.0585829757997298</v>
      </c>
      <c r="D88" s="21">
        <v>2.7216261239975501</v>
      </c>
      <c r="E88" s="21">
        <v>2.2296910190736701</v>
      </c>
      <c r="F88" s="21">
        <v>2.5202454963466101</v>
      </c>
      <c r="G88" s="21">
        <v>2.9142683747776501</v>
      </c>
      <c r="H88" s="21">
        <v>4.7204937258314903</v>
      </c>
      <c r="I88" s="21">
        <v>1.9852786068625801</v>
      </c>
      <c r="J88" s="21">
        <v>1.8396616285337699</v>
      </c>
      <c r="K88" s="21">
        <v>1.60400063639015</v>
      </c>
      <c r="L88" s="21">
        <f t="shared" si="9"/>
        <v>1.60400063639015</v>
      </c>
      <c r="M88" s="23">
        <f t="shared" si="8"/>
        <v>-1.4545823394095798</v>
      </c>
    </row>
    <row r="89" spans="1:13" ht="29.25" customHeight="1" x14ac:dyDescent="0.45">
      <c r="A89" s="20" t="s">
        <v>9</v>
      </c>
      <c r="B89" s="20" t="s">
        <v>9</v>
      </c>
      <c r="C89" s="22">
        <v>4.3232425412337596</v>
      </c>
      <c r="D89" s="22">
        <v>10.0604238363695</v>
      </c>
      <c r="E89" s="22">
        <v>10.8351332606677</v>
      </c>
      <c r="F89" s="22">
        <v>10.25800677894</v>
      </c>
      <c r="G89" s="22">
        <v>12.130460354888401</v>
      </c>
      <c r="H89" s="22">
        <v>13.622553981589901</v>
      </c>
      <c r="I89" s="22">
        <v>13.9672082104435</v>
      </c>
      <c r="J89" s="22">
        <v>15.2147904145054</v>
      </c>
      <c r="K89" s="22">
        <v>14.138815584213299</v>
      </c>
      <c r="L89" s="21">
        <f t="shared" si="9"/>
        <v>14.138815584213299</v>
      </c>
      <c r="M89" s="23">
        <f t="shared" si="8"/>
        <v>9.8155730429795405</v>
      </c>
    </row>
    <row r="90" spans="1:13" ht="18.75" customHeight="1" x14ac:dyDescent="0.45">
      <c r="A90" s="20" t="s">
        <v>32</v>
      </c>
      <c r="B90" s="20" t="s">
        <v>32</v>
      </c>
      <c r="C90" s="21">
        <v>7.1571368072117103</v>
      </c>
      <c r="D90" s="21">
        <v>7.27086698938861</v>
      </c>
      <c r="E90" s="21">
        <v>7.2094333038899503</v>
      </c>
      <c r="F90" s="21">
        <v>7.0878436679303798</v>
      </c>
      <c r="G90" s="21">
        <v>7.2740541722047096</v>
      </c>
      <c r="H90" s="21">
        <v>8.0126030923539702</v>
      </c>
      <c r="I90" s="21">
        <v>8.2426739373878402</v>
      </c>
      <c r="J90" s="21">
        <v>7.75680536343509</v>
      </c>
      <c r="K90" s="21">
        <v>7.5456139252043002</v>
      </c>
      <c r="L90" s="21">
        <f t="shared" si="9"/>
        <v>7.5456139252043002</v>
      </c>
      <c r="M90" s="23">
        <f t="shared" si="8"/>
        <v>0.38847711799258988</v>
      </c>
    </row>
    <row r="91" spans="1:13" ht="18.75" customHeight="1" x14ac:dyDescent="0.45">
      <c r="A91" s="6" t="s">
        <v>75</v>
      </c>
      <c r="B91" s="20" t="s">
        <v>195</v>
      </c>
      <c r="C91" s="22">
        <v>30.658161468146101</v>
      </c>
      <c r="D91" s="22">
        <v>30.959179462364101</v>
      </c>
      <c r="E91" s="22">
        <v>29.404826192272498</v>
      </c>
      <c r="F91" s="22">
        <v>27.079038002415601</v>
      </c>
      <c r="G91" s="22">
        <v>27.3234859840978</v>
      </c>
      <c r="H91" s="22">
        <v>28.941944238556001</v>
      </c>
      <c r="I91" s="22">
        <v>26.941800945469002</v>
      </c>
      <c r="J91" s="22">
        <v>24.7118380827004</v>
      </c>
      <c r="K91" s="22">
        <v>22.732501128429099</v>
      </c>
      <c r="L91" s="21">
        <f t="shared" si="9"/>
        <v>22.732501128429099</v>
      </c>
      <c r="M91" s="23">
        <f t="shared" si="8"/>
        <v>-7.9256603397170018</v>
      </c>
    </row>
    <row r="92" spans="1:13" ht="18.75" customHeight="1" x14ac:dyDescent="0.45">
      <c r="A92" s="20" t="s">
        <v>99</v>
      </c>
      <c r="B92" s="20" t="s">
        <v>99</v>
      </c>
      <c r="C92" s="21">
        <v>39.335183399751301</v>
      </c>
      <c r="D92" s="21">
        <v>41.490888037498202</v>
      </c>
      <c r="E92" s="21">
        <v>41.681202795399898</v>
      </c>
      <c r="F92" s="21">
        <v>42.216652447158403</v>
      </c>
      <c r="G92" s="21">
        <v>42.787284116719199</v>
      </c>
      <c r="H92" s="21">
        <v>42.546579616683601</v>
      </c>
      <c r="I92" s="21">
        <v>43.329054495108998</v>
      </c>
      <c r="J92" s="21">
        <v>43.579274374317201</v>
      </c>
      <c r="K92" s="21">
        <v>44.3687085952511</v>
      </c>
      <c r="L92" s="21">
        <f t="shared" si="9"/>
        <v>44.3687085952511</v>
      </c>
      <c r="M92" s="23">
        <f t="shared" si="8"/>
        <v>5.0335251954997986</v>
      </c>
    </row>
    <row r="93" spans="1:13" ht="18.75" customHeight="1" x14ac:dyDescent="0.45">
      <c r="A93" s="20" t="s">
        <v>71</v>
      </c>
      <c r="B93" s="20" t="s">
        <v>71</v>
      </c>
      <c r="C93" s="22">
        <v>24.643411929662399</v>
      </c>
      <c r="D93" s="22">
        <v>25.4484321972487</v>
      </c>
      <c r="E93" s="22">
        <v>25.6576631617563</v>
      </c>
      <c r="F93" s="22">
        <v>26.234624890796798</v>
      </c>
      <c r="G93" s="22">
        <v>26.041142309624099</v>
      </c>
      <c r="H93" s="22">
        <v>24.9712111129984</v>
      </c>
      <c r="I93" s="22">
        <v>24.046793104098999</v>
      </c>
      <c r="J93" s="22">
        <v>22.223872228158001</v>
      </c>
      <c r="K93" s="22">
        <f>J93</f>
        <v>22.223872228158001</v>
      </c>
      <c r="L93" s="21">
        <f t="shared" si="9"/>
        <v>22.223872228158001</v>
      </c>
      <c r="M93" s="23">
        <f t="shared" si="8"/>
        <v>-2.419539701504398</v>
      </c>
    </row>
    <row r="94" spans="1:13" ht="29.25" customHeight="1" x14ac:dyDescent="0.45">
      <c r="A94" s="9" t="s">
        <v>48</v>
      </c>
      <c r="B94" s="20" t="s">
        <v>196</v>
      </c>
      <c r="C94" s="21">
        <v>6.8763900437112797</v>
      </c>
      <c r="D94" s="21">
        <v>8.0472041906390501</v>
      </c>
      <c r="E94" s="21">
        <v>8.8907103958839198</v>
      </c>
      <c r="F94" s="21">
        <v>9.8092976087212893</v>
      </c>
      <c r="G94" s="21">
        <v>11.0993337236429</v>
      </c>
      <c r="H94" s="21">
        <v>11.690530124511699</v>
      </c>
      <c r="I94" s="21">
        <v>14.7416877693895</v>
      </c>
      <c r="J94" s="22">
        <f>I94</f>
        <v>14.7416877693895</v>
      </c>
      <c r="K94" s="21">
        <v>11.8734608615416</v>
      </c>
      <c r="L94" s="21">
        <f t="shared" si="9"/>
        <v>11.8734608615416</v>
      </c>
      <c r="M94" s="23">
        <f t="shared" si="8"/>
        <v>4.9970708178303207</v>
      </c>
    </row>
    <row r="95" spans="1:13" ht="18.75" customHeight="1" x14ac:dyDescent="0.45">
      <c r="A95" s="20" t="s">
        <v>197</v>
      </c>
      <c r="B95" s="20" t="s">
        <v>197</v>
      </c>
      <c r="C95" s="22">
        <v>14.4446884942043</v>
      </c>
      <c r="D95" s="22">
        <v>13.2959734442646</v>
      </c>
      <c r="E95" s="22">
        <v>13.2457760252434</v>
      </c>
      <c r="F95" s="22">
        <v>13.595137807689101</v>
      </c>
      <c r="G95" s="22">
        <v>13.669606087042199</v>
      </c>
      <c r="H95" s="22">
        <v>13.3969998779659</v>
      </c>
      <c r="I95" s="22">
        <v>16.271704176907001</v>
      </c>
      <c r="J95" s="22">
        <v>15.915338903529401</v>
      </c>
      <c r="K95" s="22">
        <v>16.278504032740599</v>
      </c>
      <c r="L95" s="21">
        <f t="shared" si="9"/>
        <v>16.278504032740599</v>
      </c>
      <c r="M95" s="23">
        <f t="shared" si="8"/>
        <v>1.8338155385362995</v>
      </c>
    </row>
    <row r="96" spans="1:13" ht="18.75" customHeight="1" x14ac:dyDescent="0.45">
      <c r="A96" s="20" t="s">
        <v>198</v>
      </c>
      <c r="B96" s="20" t="s">
        <v>198</v>
      </c>
      <c r="C96" s="21"/>
      <c r="D96" s="21">
        <v>31.3543940178056</v>
      </c>
      <c r="E96" s="21">
        <v>35.303846146995397</v>
      </c>
      <c r="F96" s="21">
        <v>38.471713462686701</v>
      </c>
      <c r="G96" s="21">
        <v>39.490472025428502</v>
      </c>
      <c r="H96" s="21">
        <v>41.1476872113589</v>
      </c>
      <c r="I96" s="21">
        <v>33.940570429755098</v>
      </c>
      <c r="J96" s="21">
        <v>35.772190998089698</v>
      </c>
      <c r="K96" s="21">
        <v>39.436500415583602</v>
      </c>
      <c r="L96" s="21">
        <f t="shared" si="9"/>
        <v>39.436500415583602</v>
      </c>
      <c r="M96" s="23">
        <f t="shared" si="8"/>
        <v>39.436500415583602</v>
      </c>
    </row>
    <row r="97" spans="1:13" ht="18.75" customHeight="1" x14ac:dyDescent="0.45">
      <c r="A97" s="20" t="s">
        <v>133</v>
      </c>
      <c r="B97" s="20" t="s">
        <v>133</v>
      </c>
      <c r="C97" s="22">
        <v>7.1032371928523599</v>
      </c>
      <c r="D97" s="22">
        <v>7.46606762725325</v>
      </c>
      <c r="E97" s="22">
        <v>8.3336404892918896</v>
      </c>
      <c r="F97" s="22">
        <v>9.1928048555819295</v>
      </c>
      <c r="G97" s="22">
        <v>12.1529156475088</v>
      </c>
      <c r="H97" s="22">
        <v>17.1686544804977</v>
      </c>
      <c r="I97" s="22">
        <v>20.984163317653401</v>
      </c>
      <c r="J97" s="22">
        <v>22.9186734355056</v>
      </c>
      <c r="K97" s="22">
        <v>23.0213575926321</v>
      </c>
      <c r="L97" s="21">
        <f t="shared" si="9"/>
        <v>23.0213575926321</v>
      </c>
      <c r="M97" s="23">
        <f t="shared" si="8"/>
        <v>15.91812039977974</v>
      </c>
    </row>
    <row r="98" spans="1:13" ht="39" customHeight="1" x14ac:dyDescent="0.45">
      <c r="A98" s="20" t="s">
        <v>199</v>
      </c>
      <c r="B98" s="20" t="s">
        <v>199</v>
      </c>
      <c r="C98" s="21"/>
      <c r="D98" s="21"/>
      <c r="E98" s="21"/>
      <c r="F98" s="21">
        <v>30.966170725926201</v>
      </c>
      <c r="G98" s="21">
        <v>31.778867789226702</v>
      </c>
      <c r="H98" s="21">
        <v>31.161470957441299</v>
      </c>
      <c r="I98" s="21">
        <v>31.877978078288301</v>
      </c>
      <c r="J98" s="21">
        <v>31.865984327346599</v>
      </c>
      <c r="K98" s="22">
        <f>J98</f>
        <v>31.865984327346599</v>
      </c>
      <c r="L98" s="21">
        <f t="shared" si="9"/>
        <v>31.865984327346599</v>
      </c>
      <c r="M98" s="23">
        <f t="shared" ref="M98:M124" si="10">K98-C98</f>
        <v>31.865984327346599</v>
      </c>
    </row>
    <row r="99" spans="1:13" ht="18.75" customHeight="1" x14ac:dyDescent="0.45">
      <c r="A99" s="6" t="s">
        <v>85</v>
      </c>
      <c r="B99" s="20" t="s">
        <v>200</v>
      </c>
      <c r="C99" s="22">
        <v>39.464335576850502</v>
      </c>
      <c r="D99" s="22">
        <v>41.391941560419198</v>
      </c>
      <c r="E99" s="22">
        <v>41.973911844333102</v>
      </c>
      <c r="F99" s="22">
        <v>43.916223195497999</v>
      </c>
      <c r="G99" s="22">
        <v>46.455501995299898</v>
      </c>
      <c r="H99" s="22">
        <v>47.453681207137599</v>
      </c>
      <c r="I99" s="22">
        <v>48.572482653126102</v>
      </c>
      <c r="J99" s="22">
        <v>49.919937839596003</v>
      </c>
      <c r="K99" s="22">
        <v>50.852541104275197</v>
      </c>
      <c r="L99" s="21">
        <f t="shared" si="9"/>
        <v>50.852541104275197</v>
      </c>
      <c r="M99" s="23">
        <f t="shared" si="10"/>
        <v>11.388205527424695</v>
      </c>
    </row>
    <row r="100" spans="1:13" ht="18.75" customHeight="1" x14ac:dyDescent="0.45">
      <c r="A100" s="6" t="s">
        <v>73</v>
      </c>
      <c r="B100" s="20" t="s">
        <v>201</v>
      </c>
      <c r="C100" s="21"/>
      <c r="D100" s="21"/>
      <c r="E100" s="21"/>
      <c r="F100" s="21">
        <v>16.897643566906002</v>
      </c>
      <c r="G100" s="21">
        <v>16.991968370172501</v>
      </c>
      <c r="H100" s="21">
        <v>16.55428053576</v>
      </c>
      <c r="I100" s="21">
        <v>16.307290065844501</v>
      </c>
      <c r="J100" s="21">
        <v>16.8858314070538</v>
      </c>
      <c r="K100" s="21">
        <v>16.338803404007301</v>
      </c>
      <c r="L100" s="21">
        <f t="shared" si="9"/>
        <v>16.338803404007301</v>
      </c>
      <c r="M100" s="23">
        <f t="shared" si="10"/>
        <v>16.338803404007301</v>
      </c>
    </row>
    <row r="101" spans="1:13" ht="18.75" customHeight="1" x14ac:dyDescent="0.45">
      <c r="A101" s="20" t="s">
        <v>202</v>
      </c>
      <c r="B101" s="20" t="s">
        <v>202</v>
      </c>
      <c r="C101" s="22">
        <v>17.524793254426001</v>
      </c>
      <c r="D101" s="22">
        <v>16.316425586057701</v>
      </c>
      <c r="E101" s="22">
        <v>15.4379533134453</v>
      </c>
      <c r="F101" s="22">
        <v>12.412612839645501</v>
      </c>
      <c r="G101" s="22">
        <v>11.136726334141599</v>
      </c>
      <c r="H101" s="22">
        <v>10.8898768451299</v>
      </c>
      <c r="I101" s="22">
        <v>9.6575075374019903</v>
      </c>
      <c r="J101" s="22">
        <v>8.1747144027454102</v>
      </c>
      <c r="K101" s="22">
        <v>11.074279070560101</v>
      </c>
      <c r="L101" s="21">
        <f t="shared" si="9"/>
        <v>11.074279070560101</v>
      </c>
      <c r="M101" s="23">
        <f t="shared" si="10"/>
        <v>-6.4505141838659004</v>
      </c>
    </row>
    <row r="102" spans="1:13" ht="18.75" customHeight="1" x14ac:dyDescent="0.45">
      <c r="A102" s="20" t="s">
        <v>132</v>
      </c>
      <c r="B102" s="20" t="s">
        <v>132</v>
      </c>
      <c r="C102" s="21">
        <v>24.804778590254099</v>
      </c>
      <c r="D102" s="21">
        <v>24.833978875404298</v>
      </c>
      <c r="E102" s="21">
        <v>24.966917969740699</v>
      </c>
      <c r="F102" s="21">
        <v>24.022094916229101</v>
      </c>
      <c r="G102" s="21">
        <v>24.196662238265201</v>
      </c>
      <c r="H102" s="21">
        <v>23.632153762458898</v>
      </c>
      <c r="I102" s="21">
        <v>24.3219706127466</v>
      </c>
      <c r="J102" s="22">
        <f>I102</f>
        <v>24.3219706127466</v>
      </c>
      <c r="K102" s="22">
        <f>J102</f>
        <v>24.3219706127466</v>
      </c>
      <c r="L102" s="21">
        <f t="shared" si="9"/>
        <v>24.3219706127466</v>
      </c>
      <c r="M102" s="23">
        <f t="shared" si="10"/>
        <v>-0.48280797750749826</v>
      </c>
    </row>
    <row r="103" spans="1:13" ht="18.75" customHeight="1" x14ac:dyDescent="0.45">
      <c r="A103" s="20" t="s">
        <v>89</v>
      </c>
      <c r="B103" s="20" t="s">
        <v>89</v>
      </c>
      <c r="C103" s="22">
        <v>16.138194407904699</v>
      </c>
      <c r="D103" s="22">
        <v>16.1447824564254</v>
      </c>
      <c r="E103" s="22">
        <v>34.439117154146999</v>
      </c>
      <c r="F103" s="22">
        <v>33.291375636726997</v>
      </c>
      <c r="G103" s="22">
        <v>32.937326344855599</v>
      </c>
      <c r="H103" s="22">
        <v>29.9569074328695</v>
      </c>
      <c r="I103" s="22">
        <v>29.415882350980201</v>
      </c>
      <c r="J103" s="22">
        <v>34.044527520787398</v>
      </c>
      <c r="K103" s="22">
        <v>32.5391019796105</v>
      </c>
      <c r="L103" s="21">
        <f t="shared" si="9"/>
        <v>32.5391019796105</v>
      </c>
      <c r="M103" s="23">
        <f t="shared" si="10"/>
        <v>16.400907571705801</v>
      </c>
    </row>
    <row r="104" spans="1:13" ht="18.75" customHeight="1" x14ac:dyDescent="0.45">
      <c r="A104" s="20" t="s">
        <v>49</v>
      </c>
      <c r="B104" s="20" t="s">
        <v>49</v>
      </c>
      <c r="C104" s="21">
        <v>0.63862798585326896</v>
      </c>
      <c r="D104" s="21">
        <v>0.75285515171403306</v>
      </c>
      <c r="E104" s="21">
        <v>0.764870538151042</v>
      </c>
      <c r="F104" s="21"/>
      <c r="G104" s="21"/>
      <c r="H104" s="21"/>
      <c r="I104" s="21"/>
      <c r="J104" s="21"/>
      <c r="K104" s="21"/>
      <c r="L104" s="21">
        <f t="shared" si="9"/>
        <v>0</v>
      </c>
      <c r="M104" s="23">
        <f t="shared" si="10"/>
        <v>-0.63862798585326896</v>
      </c>
    </row>
    <row r="105" spans="1:13" ht="18.75" customHeight="1" x14ac:dyDescent="0.45">
      <c r="A105" s="20" t="s">
        <v>203</v>
      </c>
      <c r="B105" s="20" t="s">
        <v>203</v>
      </c>
      <c r="C105" s="22">
        <v>25.641123</v>
      </c>
      <c r="D105" s="22">
        <v>26.345027999999999</v>
      </c>
      <c r="E105" s="22">
        <v>37.090795999999997</v>
      </c>
      <c r="F105" s="22">
        <v>35.619754</v>
      </c>
      <c r="G105" s="22">
        <v>25.522279000000001</v>
      </c>
      <c r="H105" s="22">
        <v>22.0334504860433</v>
      </c>
      <c r="I105" s="22">
        <v>21.974708954657601</v>
      </c>
      <c r="J105" s="22">
        <v>23.8552292568449</v>
      </c>
      <c r="K105" s="22">
        <v>26.440837999999999</v>
      </c>
      <c r="L105" s="21">
        <f t="shared" si="9"/>
        <v>26.440837999999999</v>
      </c>
      <c r="M105" s="23">
        <f t="shared" si="10"/>
        <v>0.79971499999999907</v>
      </c>
    </row>
    <row r="106" spans="1:13" ht="18.75" customHeight="1" x14ac:dyDescent="0.45">
      <c r="A106" s="20" t="s">
        <v>204</v>
      </c>
      <c r="B106" s="20" t="s">
        <v>204</v>
      </c>
      <c r="C106" s="21">
        <v>26.426044000000001</v>
      </c>
      <c r="D106" s="21">
        <v>27.449383999999998</v>
      </c>
      <c r="E106" s="21">
        <v>38.389893000000001</v>
      </c>
      <c r="F106" s="21">
        <v>38.475892000000002</v>
      </c>
      <c r="G106" s="21">
        <v>30.669699000000001</v>
      </c>
      <c r="H106" s="21">
        <v>25.9134907281252</v>
      </c>
      <c r="I106" s="21">
        <v>26.0032306725507</v>
      </c>
      <c r="J106" s="21">
        <v>25.988399219191098</v>
      </c>
      <c r="K106" s="21">
        <v>25.790430000000001</v>
      </c>
      <c r="L106" s="21">
        <f t="shared" si="9"/>
        <v>25.790430000000001</v>
      </c>
      <c r="M106" s="23">
        <f t="shared" si="10"/>
        <v>-0.63561400000000035</v>
      </c>
    </row>
    <row r="107" spans="1:13" ht="29.25" customHeight="1" x14ac:dyDescent="0.45">
      <c r="A107" s="20" t="s">
        <v>205</v>
      </c>
      <c r="B107" s="20" t="s">
        <v>205</v>
      </c>
      <c r="C107" s="22">
        <v>39.916457000000001</v>
      </c>
      <c r="D107" s="22">
        <v>41.808588</v>
      </c>
      <c r="E107" s="22">
        <v>57.164543000000002</v>
      </c>
      <c r="F107" s="22">
        <v>58.863120000000002</v>
      </c>
      <c r="G107" s="22">
        <v>46.697487000000002</v>
      </c>
      <c r="H107" s="22">
        <v>36.098434599085998</v>
      </c>
      <c r="I107" s="22">
        <v>36.804745305494698</v>
      </c>
      <c r="J107" s="22">
        <v>37.137510106464198</v>
      </c>
      <c r="K107" s="22">
        <v>30.905121999999999</v>
      </c>
      <c r="L107" s="21">
        <f t="shared" si="9"/>
        <v>30.905121999999999</v>
      </c>
      <c r="M107" s="23">
        <f t="shared" si="10"/>
        <v>-9.0113350000000025</v>
      </c>
    </row>
    <row r="108" spans="1:13" ht="18.75" customHeight="1" x14ac:dyDescent="0.45">
      <c r="A108" s="20" t="s">
        <v>90</v>
      </c>
      <c r="B108" s="20" t="s">
        <v>90</v>
      </c>
      <c r="C108" s="21"/>
      <c r="D108" s="21">
        <v>37.0248713954458</v>
      </c>
      <c r="E108" s="21">
        <v>36.5989533493157</v>
      </c>
      <c r="F108" s="21">
        <v>38.824368646563897</v>
      </c>
      <c r="G108" s="21">
        <v>39.119131490349197</v>
      </c>
      <c r="H108" s="21">
        <v>38.563412568413199</v>
      </c>
      <c r="I108" s="21">
        <v>46.826872463813501</v>
      </c>
      <c r="J108" s="21">
        <v>44.285991851410202</v>
      </c>
      <c r="K108" s="21">
        <v>43.531453142503601</v>
      </c>
      <c r="L108" s="21">
        <f t="shared" si="9"/>
        <v>43.531453142503601</v>
      </c>
      <c r="M108" s="23">
        <f t="shared" si="10"/>
        <v>43.531453142503601</v>
      </c>
    </row>
    <row r="109" spans="1:13" ht="18.75" customHeight="1" x14ac:dyDescent="0.45">
      <c r="A109" s="20" t="s">
        <v>96</v>
      </c>
      <c r="B109" s="20" t="s">
        <v>96</v>
      </c>
      <c r="C109" s="22">
        <v>40.162230501825199</v>
      </c>
      <c r="D109" s="22">
        <v>41.208127210265097</v>
      </c>
      <c r="E109" s="22">
        <v>40.421961805063503</v>
      </c>
      <c r="F109" s="22">
        <v>41.851702918577502</v>
      </c>
      <c r="G109" s="22">
        <v>42.288143081999102</v>
      </c>
      <c r="H109" s="22">
        <v>43.798703498344302</v>
      </c>
      <c r="I109" s="22">
        <v>44.062978367793399</v>
      </c>
      <c r="J109" s="22">
        <v>45.975310660093101</v>
      </c>
      <c r="K109" s="22">
        <v>50.011974491337298</v>
      </c>
      <c r="L109" s="21">
        <f t="shared" si="9"/>
        <v>50.011974491337298</v>
      </c>
      <c r="M109" s="23">
        <f t="shared" si="10"/>
        <v>9.8497439895120991</v>
      </c>
    </row>
    <row r="110" spans="1:13" ht="29.25" customHeight="1" x14ac:dyDescent="0.45">
      <c r="A110" s="20" t="s">
        <v>206</v>
      </c>
      <c r="B110" s="20" t="s">
        <v>206</v>
      </c>
      <c r="C110" s="21">
        <v>2.5109890077835102</v>
      </c>
      <c r="D110" s="21">
        <v>2.8187779050945698</v>
      </c>
      <c r="E110" s="21">
        <v>2.5886539754955402</v>
      </c>
      <c r="F110" s="21">
        <v>2.8914301461399101</v>
      </c>
      <c r="G110" s="21">
        <v>2.4000135555475701</v>
      </c>
      <c r="H110" s="21">
        <v>2.3403664159952302</v>
      </c>
      <c r="I110" s="21">
        <v>2.3985674058575999</v>
      </c>
      <c r="J110" s="21">
        <v>1.50663147741585</v>
      </c>
      <c r="K110" s="22">
        <f>J110</f>
        <v>1.50663147741585</v>
      </c>
      <c r="L110" s="21">
        <f t="shared" si="9"/>
        <v>1.50663147741585</v>
      </c>
      <c r="M110" s="23">
        <f t="shared" si="10"/>
        <v>-1.0043575303676602</v>
      </c>
    </row>
    <row r="111" spans="1:13" ht="18.75" customHeight="1" x14ac:dyDescent="0.45">
      <c r="A111" s="20" t="s">
        <v>35</v>
      </c>
      <c r="B111" s="20" t="s">
        <v>35</v>
      </c>
      <c r="C111" s="22">
        <v>14.953083397718601</v>
      </c>
      <c r="D111" s="22">
        <v>15.553184765641699</v>
      </c>
      <c r="E111" s="22">
        <v>15.1035002502569</v>
      </c>
      <c r="F111" s="22">
        <v>15.8219106459029</v>
      </c>
      <c r="G111" s="22">
        <v>16.142409891862499</v>
      </c>
      <c r="H111" s="22">
        <v>15.744772059447699</v>
      </c>
      <c r="I111" s="22">
        <v>15.5751546270986</v>
      </c>
      <c r="J111" s="22">
        <v>15.6231148893373</v>
      </c>
      <c r="K111" s="22">
        <v>15.6197507090119</v>
      </c>
      <c r="L111" s="21">
        <f t="shared" si="9"/>
        <v>15.6197507090119</v>
      </c>
      <c r="M111" s="23">
        <f t="shared" si="10"/>
        <v>0.66666731129329904</v>
      </c>
    </row>
    <row r="112" spans="1:13" ht="18.75" customHeight="1" x14ac:dyDescent="0.45">
      <c r="A112" s="20" t="s">
        <v>207</v>
      </c>
      <c r="B112" s="20" t="s">
        <v>207</v>
      </c>
      <c r="C112" s="21">
        <v>34.304644088905903</v>
      </c>
      <c r="D112" s="21">
        <v>38.992776701411401</v>
      </c>
      <c r="E112" s="21">
        <v>41.405625408823298</v>
      </c>
      <c r="F112" s="21">
        <v>40.975520379783099</v>
      </c>
      <c r="G112" s="21">
        <v>40.589903618738198</v>
      </c>
      <c r="H112" s="21">
        <v>41.188179852882797</v>
      </c>
      <c r="I112" s="21">
        <v>42.984398984001999</v>
      </c>
      <c r="J112" s="21">
        <v>40.663412374840803</v>
      </c>
      <c r="K112" s="21">
        <v>37.648384378369201</v>
      </c>
      <c r="L112" s="21">
        <f t="shared" si="9"/>
        <v>37.648384378369201</v>
      </c>
      <c r="M112" s="23">
        <f t="shared" si="10"/>
        <v>3.3437402894632982</v>
      </c>
    </row>
    <row r="113" spans="1:13" ht="29.25" customHeight="1" x14ac:dyDescent="0.45">
      <c r="A113" s="20" t="s">
        <v>208</v>
      </c>
      <c r="B113" s="20" t="s">
        <v>208</v>
      </c>
      <c r="C113" s="22">
        <v>18.9798830266277</v>
      </c>
      <c r="D113" s="22">
        <v>19.3629798076939</v>
      </c>
      <c r="E113" s="22">
        <v>19.7558571024503</v>
      </c>
      <c r="F113" s="22">
        <v>19.8434945050351</v>
      </c>
      <c r="G113" s="22">
        <v>20.725438530717501</v>
      </c>
      <c r="H113" s="22">
        <v>21.7329288357796</v>
      </c>
      <c r="I113" s="22">
        <v>22.135914235055498</v>
      </c>
      <c r="J113" s="22">
        <v>21.802961453030601</v>
      </c>
      <c r="K113" s="22">
        <v>21.048075114861799</v>
      </c>
      <c r="L113" s="21">
        <f t="shared" si="9"/>
        <v>21.048075114861799</v>
      </c>
      <c r="M113" s="23">
        <f t="shared" si="10"/>
        <v>2.0681920882340989</v>
      </c>
    </row>
    <row r="114" spans="1:13" ht="18.75" customHeight="1" x14ac:dyDescent="0.45">
      <c r="A114" s="9" t="s">
        <v>112</v>
      </c>
      <c r="B114" s="20" t="s">
        <v>209</v>
      </c>
      <c r="C114" s="21">
        <v>9.1232034272127596</v>
      </c>
      <c r="D114" s="21">
        <v>8.8497184550806303</v>
      </c>
      <c r="E114" s="21">
        <v>8.5843284277937606</v>
      </c>
      <c r="F114" s="21">
        <v>7.2496462694525601</v>
      </c>
      <c r="G114" s="21">
        <v>6.7074385505768204</v>
      </c>
      <c r="H114" s="21">
        <v>7.1561119814808798</v>
      </c>
      <c r="I114" s="21">
        <v>5.5827292869502196</v>
      </c>
      <c r="J114" s="21">
        <v>4.3737334812062301</v>
      </c>
      <c r="K114" s="21">
        <v>3.3899397904572899</v>
      </c>
      <c r="L114" s="21">
        <f t="shared" si="9"/>
        <v>3.3899397904572899</v>
      </c>
      <c r="M114" s="23">
        <f t="shared" si="10"/>
        <v>-5.7332636367554697</v>
      </c>
    </row>
    <row r="115" spans="1:13" ht="18.75" customHeight="1" x14ac:dyDescent="0.45">
      <c r="A115" s="20" t="s">
        <v>14</v>
      </c>
      <c r="B115" s="20" t="s">
        <v>14</v>
      </c>
      <c r="C115" s="22">
        <v>7.8742759214739104</v>
      </c>
      <c r="D115" s="22">
        <v>7.8038327525408304</v>
      </c>
      <c r="E115" s="22">
        <v>5.7653818436122002</v>
      </c>
      <c r="F115" s="22">
        <v>5.9974181367643897</v>
      </c>
      <c r="G115" s="22">
        <v>5.7484101762329001</v>
      </c>
      <c r="H115" s="22">
        <v>4.9352141540621401</v>
      </c>
      <c r="I115" s="22">
        <v>4.9410895771358598</v>
      </c>
      <c r="J115" s="22">
        <v>4.9941263692079199</v>
      </c>
      <c r="K115" s="22">
        <v>4.6724164143154798</v>
      </c>
      <c r="L115" s="21">
        <f t="shared" si="9"/>
        <v>4.6724164143154798</v>
      </c>
      <c r="M115" s="23">
        <f t="shared" si="10"/>
        <v>-3.2018595071584306</v>
      </c>
    </row>
    <row r="116" spans="1:13" ht="18.75" customHeight="1" x14ac:dyDescent="0.45">
      <c r="A116" s="20" t="s">
        <v>18</v>
      </c>
      <c r="B116" s="20" t="s">
        <v>18</v>
      </c>
      <c r="C116" s="21">
        <v>6.3240700114150004</v>
      </c>
      <c r="D116" s="21">
        <v>5.5943774459539499</v>
      </c>
      <c r="E116" s="21">
        <v>4.4474085549629203</v>
      </c>
      <c r="F116" s="21">
        <v>3.8349556882955098</v>
      </c>
      <c r="G116" s="21">
        <v>3.1042987898377601</v>
      </c>
      <c r="H116" s="21">
        <v>2.92138576647729</v>
      </c>
      <c r="I116" s="21">
        <v>2.62469066837967</v>
      </c>
      <c r="J116" s="21">
        <v>2.6323153559659098</v>
      </c>
      <c r="K116" s="21">
        <v>3.1742157753750799</v>
      </c>
      <c r="L116" s="21">
        <f t="shared" si="9"/>
        <v>3.1742157753750799</v>
      </c>
      <c r="M116" s="23">
        <f t="shared" si="10"/>
        <v>-3.1498542360399204</v>
      </c>
    </row>
    <row r="117" spans="1:13" ht="29.25" customHeight="1" x14ac:dyDescent="0.45">
      <c r="A117" s="20" t="s">
        <v>116</v>
      </c>
      <c r="B117" s="20" t="s">
        <v>116</v>
      </c>
      <c r="C117" s="22">
        <v>5.9806213146804899</v>
      </c>
      <c r="D117" s="22">
        <v>6.0677196096281003</v>
      </c>
      <c r="E117" s="22">
        <v>4.4942158845618696</v>
      </c>
      <c r="F117" s="22">
        <v>4.3460865906276798</v>
      </c>
      <c r="G117" s="22">
        <v>3.8196997226531599</v>
      </c>
      <c r="H117" s="22">
        <v>4.4995092237227299</v>
      </c>
      <c r="I117" s="22">
        <v>4.6229596837581601</v>
      </c>
      <c r="J117" s="22">
        <v>4.6379890507350803</v>
      </c>
      <c r="K117" s="22">
        <v>4.82007547741906</v>
      </c>
      <c r="L117" s="21">
        <f t="shared" si="9"/>
        <v>4.82007547741906</v>
      </c>
      <c r="M117" s="23">
        <f t="shared" si="10"/>
        <v>-1.1605458372614299</v>
      </c>
    </row>
    <row r="118" spans="1:13" ht="18.75" customHeight="1" x14ac:dyDescent="0.45">
      <c r="A118" s="20" t="s">
        <v>92</v>
      </c>
      <c r="B118" s="20" t="s">
        <v>92</v>
      </c>
      <c r="C118" s="21">
        <v>27.256578381270799</v>
      </c>
      <c r="D118" s="21">
        <v>59.903907889052498</v>
      </c>
      <c r="E118" s="21">
        <v>59.188634774938997</v>
      </c>
      <c r="F118" s="21">
        <v>50.677886194058601</v>
      </c>
      <c r="G118" s="21">
        <v>51.498345737662298</v>
      </c>
      <c r="H118" s="21">
        <v>45.511939931268103</v>
      </c>
      <c r="I118" s="21">
        <v>50.544157725969399</v>
      </c>
      <c r="J118" s="21">
        <v>48.981380278372598</v>
      </c>
      <c r="K118" s="21">
        <v>50.599706912850401</v>
      </c>
      <c r="L118" s="21">
        <f t="shared" si="9"/>
        <v>50.599706912850401</v>
      </c>
      <c r="M118" s="23">
        <f t="shared" si="10"/>
        <v>23.343128531579602</v>
      </c>
    </row>
    <row r="119" spans="1:13" ht="18.75" customHeight="1" x14ac:dyDescent="0.45">
      <c r="A119" s="20" t="s">
        <v>131</v>
      </c>
      <c r="B119" s="20" t="s">
        <v>131</v>
      </c>
      <c r="C119" s="22">
        <v>31.5608208113198</v>
      </c>
      <c r="D119" s="22">
        <v>30.985761942375301</v>
      </c>
      <c r="E119" s="22">
        <v>30.401902011783999</v>
      </c>
      <c r="F119" s="22">
        <v>29.214139518151601</v>
      </c>
      <c r="G119" s="22">
        <v>29.374728908683501</v>
      </c>
      <c r="H119" s="22">
        <v>28.244154300100199</v>
      </c>
      <c r="I119" s="22">
        <v>28.337354769726701</v>
      </c>
      <c r="J119" s="22">
        <v>28.100178804643399</v>
      </c>
      <c r="K119" s="22">
        <v>28.4278147424147</v>
      </c>
      <c r="L119" s="21">
        <f t="shared" si="9"/>
        <v>28.4278147424147</v>
      </c>
      <c r="M119" s="23">
        <f t="shared" si="10"/>
        <v>-3.1330060689051002</v>
      </c>
    </row>
    <row r="120" spans="1:13" ht="18.75" customHeight="1" x14ac:dyDescent="0.45">
      <c r="A120" s="20" t="s">
        <v>61</v>
      </c>
      <c r="B120" s="20" t="s">
        <v>61</v>
      </c>
      <c r="C120" s="21"/>
      <c r="D120" s="21"/>
      <c r="E120" s="21"/>
      <c r="F120" s="21"/>
      <c r="G120" s="21"/>
      <c r="H120" s="21"/>
      <c r="I120" s="21"/>
      <c r="J120" s="21"/>
      <c r="K120" s="21">
        <v>14.568642179859101</v>
      </c>
      <c r="L120" s="21">
        <f t="shared" si="9"/>
        <v>14.568642179859101</v>
      </c>
      <c r="M120" s="23">
        <f t="shared" si="10"/>
        <v>14.568642179859101</v>
      </c>
    </row>
    <row r="121" spans="1:13" ht="29.25" customHeight="1" x14ac:dyDescent="0.45">
      <c r="A121" s="6" t="s">
        <v>39</v>
      </c>
      <c r="B121" s="20" t="s">
        <v>210</v>
      </c>
      <c r="C121" s="22"/>
      <c r="D121" s="22"/>
      <c r="E121" s="22"/>
      <c r="F121" s="22"/>
      <c r="G121" s="22">
        <v>9.4826534235179096</v>
      </c>
      <c r="H121" s="22">
        <v>10.081223442936199</v>
      </c>
      <c r="I121" s="22">
        <v>10.864308194464</v>
      </c>
      <c r="J121" s="22">
        <v>11.728477311843999</v>
      </c>
      <c r="K121" s="22">
        <v>12.0911242884948</v>
      </c>
      <c r="L121" s="21">
        <f t="shared" si="9"/>
        <v>12.0911242884948</v>
      </c>
      <c r="M121" s="23">
        <f t="shared" si="10"/>
        <v>12.0911242884948</v>
      </c>
    </row>
    <row r="122" spans="1:13" ht="18.75" customHeight="1" x14ac:dyDescent="0.45">
      <c r="A122" s="20" t="s">
        <v>211</v>
      </c>
      <c r="B122" s="20" t="s">
        <v>211</v>
      </c>
      <c r="C122" s="21">
        <v>25.7555776073381</v>
      </c>
      <c r="D122" s="21">
        <v>30.02294989208</v>
      </c>
      <c r="E122" s="21">
        <v>24.108425283058502</v>
      </c>
      <c r="F122" s="21"/>
      <c r="G122" s="21"/>
      <c r="H122" s="21"/>
      <c r="I122" s="21"/>
      <c r="J122" s="21"/>
      <c r="K122" s="21"/>
      <c r="L122" s="21">
        <f t="shared" si="9"/>
        <v>0</v>
      </c>
      <c r="M122" s="23">
        <f t="shared" si="10"/>
        <v>-25.7555776073381</v>
      </c>
    </row>
    <row r="123" spans="1:13" ht="29.25" customHeight="1" x14ac:dyDescent="0.45">
      <c r="A123" s="20" t="s">
        <v>212</v>
      </c>
      <c r="B123" s="20" t="s">
        <v>212</v>
      </c>
      <c r="C123" s="22">
        <v>9.4964215350389001</v>
      </c>
      <c r="D123" s="22">
        <v>11.108242654561799</v>
      </c>
      <c r="E123" s="22">
        <v>10.5849492174533</v>
      </c>
      <c r="F123" s="22">
        <v>12.133647531351199</v>
      </c>
      <c r="G123" s="22">
        <v>11.6373979078503</v>
      </c>
      <c r="H123" s="22">
        <v>11.6954401869805</v>
      </c>
      <c r="I123" s="22">
        <v>7.9900022772558197</v>
      </c>
      <c r="J123" s="22">
        <v>9.5204785511627197</v>
      </c>
      <c r="K123" s="22">
        <v>9.4122996645981907</v>
      </c>
      <c r="L123" s="21">
        <f t="shared" si="9"/>
        <v>9.4122996645981907</v>
      </c>
      <c r="M123" s="23">
        <f t="shared" si="10"/>
        <v>-8.4121870440709401E-2</v>
      </c>
    </row>
    <row r="124" spans="1:13" ht="19.5" customHeight="1" x14ac:dyDescent="0.45">
      <c r="A124" s="20" t="s">
        <v>213</v>
      </c>
      <c r="B124" s="20" t="s">
        <v>213</v>
      </c>
      <c r="C124" s="21"/>
      <c r="D124" s="21"/>
      <c r="E124" s="21"/>
      <c r="F124" s="21"/>
      <c r="G124" s="21"/>
      <c r="H124" s="21"/>
      <c r="I124" s="21"/>
      <c r="J124" s="21">
        <v>7.6581862557540499E-3</v>
      </c>
      <c r="K124" s="22">
        <f>J124</f>
        <v>7.6581862557540499E-3</v>
      </c>
      <c r="L124" s="21">
        <f t="shared" si="9"/>
        <v>7.6581862557540499E-3</v>
      </c>
      <c r="M124" s="23">
        <f t="shared" si="10"/>
        <v>7.6581862557540499E-3</v>
      </c>
    </row>
  </sheetData>
  <pageMargins left="1.18" right="0.79" top="0.79" bottom="0.79" header="0" footer="0"/>
  <pageSetup paperSize="9" fitToWidth="0" fitToHeight="0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0F4A7-8DC8-4BA9-900C-9D9427B9918B}">
  <dimension ref="A1:BP270"/>
  <sheetViews>
    <sheetView workbookViewId="0">
      <selection activeCell="A5" sqref="A5:A270"/>
    </sheetView>
  </sheetViews>
  <sheetFormatPr defaultRowHeight="14.25" x14ac:dyDescent="0.45"/>
  <cols>
    <col min="1" max="1" width="44.06640625" style="24" bestFit="1" customWidth="1"/>
    <col min="2" max="2" width="25.6640625" style="24" bestFit="1" customWidth="1"/>
    <col min="3" max="3" width="36.796875" style="24" bestFit="1" customWidth="1"/>
    <col min="4" max="4" width="17.19921875" style="24" bestFit="1" customWidth="1"/>
    <col min="5" max="34" width="5" style="24" bestFit="1" customWidth="1"/>
    <col min="35" max="68" width="11.46484375" style="24" bestFit="1" customWidth="1"/>
    <col min="69" max="256" width="9.06640625" style="24"/>
    <col min="257" max="257" width="44.06640625" style="24" bestFit="1" customWidth="1"/>
    <col min="258" max="258" width="25.6640625" style="24" bestFit="1" customWidth="1"/>
    <col min="259" max="259" width="36.796875" style="24" bestFit="1" customWidth="1"/>
    <col min="260" max="260" width="17.19921875" style="24" bestFit="1" customWidth="1"/>
    <col min="261" max="290" width="5" style="24" bestFit="1" customWidth="1"/>
    <col min="291" max="324" width="11.46484375" style="24" bestFit="1" customWidth="1"/>
    <col min="325" max="512" width="9.06640625" style="24"/>
    <col min="513" max="513" width="44.06640625" style="24" bestFit="1" customWidth="1"/>
    <col min="514" max="514" width="25.6640625" style="24" bestFit="1" customWidth="1"/>
    <col min="515" max="515" width="36.796875" style="24" bestFit="1" customWidth="1"/>
    <col min="516" max="516" width="17.19921875" style="24" bestFit="1" customWidth="1"/>
    <col min="517" max="546" width="5" style="24" bestFit="1" customWidth="1"/>
    <col min="547" max="580" width="11.46484375" style="24" bestFit="1" customWidth="1"/>
    <col min="581" max="768" width="9.06640625" style="24"/>
    <col min="769" max="769" width="44.06640625" style="24" bestFit="1" customWidth="1"/>
    <col min="770" max="770" width="25.6640625" style="24" bestFit="1" customWidth="1"/>
    <col min="771" max="771" width="36.796875" style="24" bestFit="1" customWidth="1"/>
    <col min="772" max="772" width="17.19921875" style="24" bestFit="1" customWidth="1"/>
    <col min="773" max="802" width="5" style="24" bestFit="1" customWidth="1"/>
    <col min="803" max="836" width="11.46484375" style="24" bestFit="1" customWidth="1"/>
    <col min="837" max="1024" width="9.06640625" style="24"/>
    <col min="1025" max="1025" width="44.06640625" style="24" bestFit="1" customWidth="1"/>
    <col min="1026" max="1026" width="25.6640625" style="24" bestFit="1" customWidth="1"/>
    <col min="1027" max="1027" width="36.796875" style="24" bestFit="1" customWidth="1"/>
    <col min="1028" max="1028" width="17.19921875" style="24" bestFit="1" customWidth="1"/>
    <col min="1029" max="1058" width="5" style="24" bestFit="1" customWidth="1"/>
    <col min="1059" max="1092" width="11.46484375" style="24" bestFit="1" customWidth="1"/>
    <col min="1093" max="1280" width="9.06640625" style="24"/>
    <col min="1281" max="1281" width="44.06640625" style="24" bestFit="1" customWidth="1"/>
    <col min="1282" max="1282" width="25.6640625" style="24" bestFit="1" customWidth="1"/>
    <col min="1283" max="1283" width="36.796875" style="24" bestFit="1" customWidth="1"/>
    <col min="1284" max="1284" width="17.19921875" style="24" bestFit="1" customWidth="1"/>
    <col min="1285" max="1314" width="5" style="24" bestFit="1" customWidth="1"/>
    <col min="1315" max="1348" width="11.46484375" style="24" bestFit="1" customWidth="1"/>
    <col min="1349" max="1536" width="9.06640625" style="24"/>
    <col min="1537" max="1537" width="44.06640625" style="24" bestFit="1" customWidth="1"/>
    <col min="1538" max="1538" width="25.6640625" style="24" bestFit="1" customWidth="1"/>
    <col min="1539" max="1539" width="36.796875" style="24" bestFit="1" customWidth="1"/>
    <col min="1540" max="1540" width="17.19921875" style="24" bestFit="1" customWidth="1"/>
    <col min="1541" max="1570" width="5" style="24" bestFit="1" customWidth="1"/>
    <col min="1571" max="1604" width="11.46484375" style="24" bestFit="1" customWidth="1"/>
    <col min="1605" max="1792" width="9.06640625" style="24"/>
    <col min="1793" max="1793" width="44.06640625" style="24" bestFit="1" customWidth="1"/>
    <col min="1794" max="1794" width="25.6640625" style="24" bestFit="1" customWidth="1"/>
    <col min="1795" max="1795" width="36.796875" style="24" bestFit="1" customWidth="1"/>
    <col min="1796" max="1796" width="17.19921875" style="24" bestFit="1" customWidth="1"/>
    <col min="1797" max="1826" width="5" style="24" bestFit="1" customWidth="1"/>
    <col min="1827" max="1860" width="11.46484375" style="24" bestFit="1" customWidth="1"/>
    <col min="1861" max="2048" width="9.06640625" style="24"/>
    <col min="2049" max="2049" width="44.06640625" style="24" bestFit="1" customWidth="1"/>
    <col min="2050" max="2050" width="25.6640625" style="24" bestFit="1" customWidth="1"/>
    <col min="2051" max="2051" width="36.796875" style="24" bestFit="1" customWidth="1"/>
    <col min="2052" max="2052" width="17.19921875" style="24" bestFit="1" customWidth="1"/>
    <col min="2053" max="2082" width="5" style="24" bestFit="1" customWidth="1"/>
    <col min="2083" max="2116" width="11.46484375" style="24" bestFit="1" customWidth="1"/>
    <col min="2117" max="2304" width="9.06640625" style="24"/>
    <col min="2305" max="2305" width="44.06640625" style="24" bestFit="1" customWidth="1"/>
    <col min="2306" max="2306" width="25.6640625" style="24" bestFit="1" customWidth="1"/>
    <col min="2307" max="2307" width="36.796875" style="24" bestFit="1" customWidth="1"/>
    <col min="2308" max="2308" width="17.19921875" style="24" bestFit="1" customWidth="1"/>
    <col min="2309" max="2338" width="5" style="24" bestFit="1" customWidth="1"/>
    <col min="2339" max="2372" width="11.46484375" style="24" bestFit="1" customWidth="1"/>
    <col min="2373" max="2560" width="9.06640625" style="24"/>
    <col min="2561" max="2561" width="44.06640625" style="24" bestFit="1" customWidth="1"/>
    <col min="2562" max="2562" width="25.6640625" style="24" bestFit="1" customWidth="1"/>
    <col min="2563" max="2563" width="36.796875" style="24" bestFit="1" customWidth="1"/>
    <col min="2564" max="2564" width="17.19921875" style="24" bestFit="1" customWidth="1"/>
    <col min="2565" max="2594" width="5" style="24" bestFit="1" customWidth="1"/>
    <col min="2595" max="2628" width="11.46484375" style="24" bestFit="1" customWidth="1"/>
    <col min="2629" max="2816" width="9.06640625" style="24"/>
    <col min="2817" max="2817" width="44.06640625" style="24" bestFit="1" customWidth="1"/>
    <col min="2818" max="2818" width="25.6640625" style="24" bestFit="1" customWidth="1"/>
    <col min="2819" max="2819" width="36.796875" style="24" bestFit="1" customWidth="1"/>
    <col min="2820" max="2820" width="17.19921875" style="24" bestFit="1" customWidth="1"/>
    <col min="2821" max="2850" width="5" style="24" bestFit="1" customWidth="1"/>
    <col min="2851" max="2884" width="11.46484375" style="24" bestFit="1" customWidth="1"/>
    <col min="2885" max="3072" width="9.06640625" style="24"/>
    <col min="3073" max="3073" width="44.06640625" style="24" bestFit="1" customWidth="1"/>
    <col min="3074" max="3074" width="25.6640625" style="24" bestFit="1" customWidth="1"/>
    <col min="3075" max="3075" width="36.796875" style="24" bestFit="1" customWidth="1"/>
    <col min="3076" max="3076" width="17.19921875" style="24" bestFit="1" customWidth="1"/>
    <col min="3077" max="3106" width="5" style="24" bestFit="1" customWidth="1"/>
    <col min="3107" max="3140" width="11.46484375" style="24" bestFit="1" customWidth="1"/>
    <col min="3141" max="3328" width="9.06640625" style="24"/>
    <col min="3329" max="3329" width="44.06640625" style="24" bestFit="1" customWidth="1"/>
    <col min="3330" max="3330" width="25.6640625" style="24" bestFit="1" customWidth="1"/>
    <col min="3331" max="3331" width="36.796875" style="24" bestFit="1" customWidth="1"/>
    <col min="3332" max="3332" width="17.19921875" style="24" bestFit="1" customWidth="1"/>
    <col min="3333" max="3362" width="5" style="24" bestFit="1" customWidth="1"/>
    <col min="3363" max="3396" width="11.46484375" style="24" bestFit="1" customWidth="1"/>
    <col min="3397" max="3584" width="9.06640625" style="24"/>
    <col min="3585" max="3585" width="44.06640625" style="24" bestFit="1" customWidth="1"/>
    <col min="3586" max="3586" width="25.6640625" style="24" bestFit="1" customWidth="1"/>
    <col min="3587" max="3587" width="36.796875" style="24" bestFit="1" customWidth="1"/>
    <col min="3588" max="3588" width="17.19921875" style="24" bestFit="1" customWidth="1"/>
    <col min="3589" max="3618" width="5" style="24" bestFit="1" customWidth="1"/>
    <col min="3619" max="3652" width="11.46484375" style="24" bestFit="1" customWidth="1"/>
    <col min="3653" max="3840" width="9.06640625" style="24"/>
    <col min="3841" max="3841" width="44.06640625" style="24" bestFit="1" customWidth="1"/>
    <col min="3842" max="3842" width="25.6640625" style="24" bestFit="1" customWidth="1"/>
    <col min="3843" max="3843" width="36.796875" style="24" bestFit="1" customWidth="1"/>
    <col min="3844" max="3844" width="17.19921875" style="24" bestFit="1" customWidth="1"/>
    <col min="3845" max="3874" width="5" style="24" bestFit="1" customWidth="1"/>
    <col min="3875" max="3908" width="11.46484375" style="24" bestFit="1" customWidth="1"/>
    <col min="3909" max="4096" width="9.06640625" style="24"/>
    <col min="4097" max="4097" width="44.06640625" style="24" bestFit="1" customWidth="1"/>
    <col min="4098" max="4098" width="25.6640625" style="24" bestFit="1" customWidth="1"/>
    <col min="4099" max="4099" width="36.796875" style="24" bestFit="1" customWidth="1"/>
    <col min="4100" max="4100" width="17.19921875" style="24" bestFit="1" customWidth="1"/>
    <col min="4101" max="4130" width="5" style="24" bestFit="1" customWidth="1"/>
    <col min="4131" max="4164" width="11.46484375" style="24" bestFit="1" customWidth="1"/>
    <col min="4165" max="4352" width="9.06640625" style="24"/>
    <col min="4353" max="4353" width="44.06640625" style="24" bestFit="1" customWidth="1"/>
    <col min="4354" max="4354" width="25.6640625" style="24" bestFit="1" customWidth="1"/>
    <col min="4355" max="4355" width="36.796875" style="24" bestFit="1" customWidth="1"/>
    <col min="4356" max="4356" width="17.19921875" style="24" bestFit="1" customWidth="1"/>
    <col min="4357" max="4386" width="5" style="24" bestFit="1" customWidth="1"/>
    <col min="4387" max="4420" width="11.46484375" style="24" bestFit="1" customWidth="1"/>
    <col min="4421" max="4608" width="9.06640625" style="24"/>
    <col min="4609" max="4609" width="44.06640625" style="24" bestFit="1" customWidth="1"/>
    <col min="4610" max="4610" width="25.6640625" style="24" bestFit="1" customWidth="1"/>
    <col min="4611" max="4611" width="36.796875" style="24" bestFit="1" customWidth="1"/>
    <col min="4612" max="4612" width="17.19921875" style="24" bestFit="1" customWidth="1"/>
    <col min="4613" max="4642" width="5" style="24" bestFit="1" customWidth="1"/>
    <col min="4643" max="4676" width="11.46484375" style="24" bestFit="1" customWidth="1"/>
    <col min="4677" max="4864" width="9.06640625" style="24"/>
    <col min="4865" max="4865" width="44.06640625" style="24" bestFit="1" customWidth="1"/>
    <col min="4866" max="4866" width="25.6640625" style="24" bestFit="1" customWidth="1"/>
    <col min="4867" max="4867" width="36.796875" style="24" bestFit="1" customWidth="1"/>
    <col min="4868" max="4868" width="17.19921875" style="24" bestFit="1" customWidth="1"/>
    <col min="4869" max="4898" width="5" style="24" bestFit="1" customWidth="1"/>
    <col min="4899" max="4932" width="11.46484375" style="24" bestFit="1" customWidth="1"/>
    <col min="4933" max="5120" width="9.06640625" style="24"/>
    <col min="5121" max="5121" width="44.06640625" style="24" bestFit="1" customWidth="1"/>
    <col min="5122" max="5122" width="25.6640625" style="24" bestFit="1" customWidth="1"/>
    <col min="5123" max="5123" width="36.796875" style="24" bestFit="1" customWidth="1"/>
    <col min="5124" max="5124" width="17.19921875" style="24" bestFit="1" customWidth="1"/>
    <col min="5125" max="5154" width="5" style="24" bestFit="1" customWidth="1"/>
    <col min="5155" max="5188" width="11.46484375" style="24" bestFit="1" customWidth="1"/>
    <col min="5189" max="5376" width="9.06640625" style="24"/>
    <col min="5377" max="5377" width="44.06640625" style="24" bestFit="1" customWidth="1"/>
    <col min="5378" max="5378" width="25.6640625" style="24" bestFit="1" customWidth="1"/>
    <col min="5379" max="5379" width="36.796875" style="24" bestFit="1" customWidth="1"/>
    <col min="5380" max="5380" width="17.19921875" style="24" bestFit="1" customWidth="1"/>
    <col min="5381" max="5410" width="5" style="24" bestFit="1" customWidth="1"/>
    <col min="5411" max="5444" width="11.46484375" style="24" bestFit="1" customWidth="1"/>
    <col min="5445" max="5632" width="9.06640625" style="24"/>
    <col min="5633" max="5633" width="44.06640625" style="24" bestFit="1" customWidth="1"/>
    <col min="5634" max="5634" width="25.6640625" style="24" bestFit="1" customWidth="1"/>
    <col min="5635" max="5635" width="36.796875" style="24" bestFit="1" customWidth="1"/>
    <col min="5636" max="5636" width="17.19921875" style="24" bestFit="1" customWidth="1"/>
    <col min="5637" max="5666" width="5" style="24" bestFit="1" customWidth="1"/>
    <col min="5667" max="5700" width="11.46484375" style="24" bestFit="1" customWidth="1"/>
    <col min="5701" max="5888" width="9.06640625" style="24"/>
    <col min="5889" max="5889" width="44.06640625" style="24" bestFit="1" customWidth="1"/>
    <col min="5890" max="5890" width="25.6640625" style="24" bestFit="1" customWidth="1"/>
    <col min="5891" max="5891" width="36.796875" style="24" bestFit="1" customWidth="1"/>
    <col min="5892" max="5892" width="17.19921875" style="24" bestFit="1" customWidth="1"/>
    <col min="5893" max="5922" width="5" style="24" bestFit="1" customWidth="1"/>
    <col min="5923" max="5956" width="11.46484375" style="24" bestFit="1" customWidth="1"/>
    <col min="5957" max="6144" width="9.06640625" style="24"/>
    <col min="6145" max="6145" width="44.06640625" style="24" bestFit="1" customWidth="1"/>
    <col min="6146" max="6146" width="25.6640625" style="24" bestFit="1" customWidth="1"/>
    <col min="6147" max="6147" width="36.796875" style="24" bestFit="1" customWidth="1"/>
    <col min="6148" max="6148" width="17.19921875" style="24" bestFit="1" customWidth="1"/>
    <col min="6149" max="6178" width="5" style="24" bestFit="1" customWidth="1"/>
    <col min="6179" max="6212" width="11.46484375" style="24" bestFit="1" customWidth="1"/>
    <col min="6213" max="6400" width="9.06640625" style="24"/>
    <col min="6401" max="6401" width="44.06640625" style="24" bestFit="1" customWidth="1"/>
    <col min="6402" max="6402" width="25.6640625" style="24" bestFit="1" customWidth="1"/>
    <col min="6403" max="6403" width="36.796875" style="24" bestFit="1" customWidth="1"/>
    <col min="6404" max="6404" width="17.19921875" style="24" bestFit="1" customWidth="1"/>
    <col min="6405" max="6434" width="5" style="24" bestFit="1" customWidth="1"/>
    <col min="6435" max="6468" width="11.46484375" style="24" bestFit="1" customWidth="1"/>
    <col min="6469" max="6656" width="9.06640625" style="24"/>
    <col min="6657" max="6657" width="44.06640625" style="24" bestFit="1" customWidth="1"/>
    <col min="6658" max="6658" width="25.6640625" style="24" bestFit="1" customWidth="1"/>
    <col min="6659" max="6659" width="36.796875" style="24" bestFit="1" customWidth="1"/>
    <col min="6660" max="6660" width="17.19921875" style="24" bestFit="1" customWidth="1"/>
    <col min="6661" max="6690" width="5" style="24" bestFit="1" customWidth="1"/>
    <col min="6691" max="6724" width="11.46484375" style="24" bestFit="1" customWidth="1"/>
    <col min="6725" max="6912" width="9.06640625" style="24"/>
    <col min="6913" max="6913" width="44.06640625" style="24" bestFit="1" customWidth="1"/>
    <col min="6914" max="6914" width="25.6640625" style="24" bestFit="1" customWidth="1"/>
    <col min="6915" max="6915" width="36.796875" style="24" bestFit="1" customWidth="1"/>
    <col min="6916" max="6916" width="17.19921875" style="24" bestFit="1" customWidth="1"/>
    <col min="6917" max="6946" width="5" style="24" bestFit="1" customWidth="1"/>
    <col min="6947" max="6980" width="11.46484375" style="24" bestFit="1" customWidth="1"/>
    <col min="6981" max="7168" width="9.06640625" style="24"/>
    <col min="7169" max="7169" width="44.06640625" style="24" bestFit="1" customWidth="1"/>
    <col min="7170" max="7170" width="25.6640625" style="24" bestFit="1" customWidth="1"/>
    <col min="7171" max="7171" width="36.796875" style="24" bestFit="1" customWidth="1"/>
    <col min="7172" max="7172" width="17.19921875" style="24" bestFit="1" customWidth="1"/>
    <col min="7173" max="7202" width="5" style="24" bestFit="1" customWidth="1"/>
    <col min="7203" max="7236" width="11.46484375" style="24" bestFit="1" customWidth="1"/>
    <col min="7237" max="7424" width="9.06640625" style="24"/>
    <col min="7425" max="7425" width="44.06640625" style="24" bestFit="1" customWidth="1"/>
    <col min="7426" max="7426" width="25.6640625" style="24" bestFit="1" customWidth="1"/>
    <col min="7427" max="7427" width="36.796875" style="24" bestFit="1" customWidth="1"/>
    <col min="7428" max="7428" width="17.19921875" style="24" bestFit="1" customWidth="1"/>
    <col min="7429" max="7458" width="5" style="24" bestFit="1" customWidth="1"/>
    <col min="7459" max="7492" width="11.46484375" style="24" bestFit="1" customWidth="1"/>
    <col min="7493" max="7680" width="9.06640625" style="24"/>
    <col min="7681" max="7681" width="44.06640625" style="24" bestFit="1" customWidth="1"/>
    <col min="7682" max="7682" width="25.6640625" style="24" bestFit="1" customWidth="1"/>
    <col min="7683" max="7683" width="36.796875" style="24" bestFit="1" customWidth="1"/>
    <col min="7684" max="7684" width="17.19921875" style="24" bestFit="1" customWidth="1"/>
    <col min="7685" max="7714" width="5" style="24" bestFit="1" customWidth="1"/>
    <col min="7715" max="7748" width="11.46484375" style="24" bestFit="1" customWidth="1"/>
    <col min="7749" max="7936" width="9.06640625" style="24"/>
    <col min="7937" max="7937" width="44.06640625" style="24" bestFit="1" customWidth="1"/>
    <col min="7938" max="7938" width="25.6640625" style="24" bestFit="1" customWidth="1"/>
    <col min="7939" max="7939" width="36.796875" style="24" bestFit="1" customWidth="1"/>
    <col min="7940" max="7940" width="17.19921875" style="24" bestFit="1" customWidth="1"/>
    <col min="7941" max="7970" width="5" style="24" bestFit="1" customWidth="1"/>
    <col min="7971" max="8004" width="11.46484375" style="24" bestFit="1" customWidth="1"/>
    <col min="8005" max="8192" width="9.06640625" style="24"/>
    <col min="8193" max="8193" width="44.06640625" style="24" bestFit="1" customWidth="1"/>
    <col min="8194" max="8194" width="25.6640625" style="24" bestFit="1" customWidth="1"/>
    <col min="8195" max="8195" width="36.796875" style="24" bestFit="1" customWidth="1"/>
    <col min="8196" max="8196" width="17.19921875" style="24" bestFit="1" customWidth="1"/>
    <col min="8197" max="8226" width="5" style="24" bestFit="1" customWidth="1"/>
    <col min="8227" max="8260" width="11.46484375" style="24" bestFit="1" customWidth="1"/>
    <col min="8261" max="8448" width="9.06640625" style="24"/>
    <col min="8449" max="8449" width="44.06640625" style="24" bestFit="1" customWidth="1"/>
    <col min="8450" max="8450" width="25.6640625" style="24" bestFit="1" customWidth="1"/>
    <col min="8451" max="8451" width="36.796875" style="24" bestFit="1" customWidth="1"/>
    <col min="8452" max="8452" width="17.19921875" style="24" bestFit="1" customWidth="1"/>
    <col min="8453" max="8482" width="5" style="24" bestFit="1" customWidth="1"/>
    <col min="8483" max="8516" width="11.46484375" style="24" bestFit="1" customWidth="1"/>
    <col min="8517" max="8704" width="9.06640625" style="24"/>
    <col min="8705" max="8705" width="44.06640625" style="24" bestFit="1" customWidth="1"/>
    <col min="8706" max="8706" width="25.6640625" style="24" bestFit="1" customWidth="1"/>
    <col min="8707" max="8707" width="36.796875" style="24" bestFit="1" customWidth="1"/>
    <col min="8708" max="8708" width="17.19921875" style="24" bestFit="1" customWidth="1"/>
    <col min="8709" max="8738" width="5" style="24" bestFit="1" customWidth="1"/>
    <col min="8739" max="8772" width="11.46484375" style="24" bestFit="1" customWidth="1"/>
    <col min="8773" max="8960" width="9.06640625" style="24"/>
    <col min="8961" max="8961" width="44.06640625" style="24" bestFit="1" customWidth="1"/>
    <col min="8962" max="8962" width="25.6640625" style="24" bestFit="1" customWidth="1"/>
    <col min="8963" max="8963" width="36.796875" style="24" bestFit="1" customWidth="1"/>
    <col min="8964" max="8964" width="17.19921875" style="24" bestFit="1" customWidth="1"/>
    <col min="8965" max="8994" width="5" style="24" bestFit="1" customWidth="1"/>
    <col min="8995" max="9028" width="11.46484375" style="24" bestFit="1" customWidth="1"/>
    <col min="9029" max="9216" width="9.06640625" style="24"/>
    <col min="9217" max="9217" width="44.06640625" style="24" bestFit="1" customWidth="1"/>
    <col min="9218" max="9218" width="25.6640625" style="24" bestFit="1" customWidth="1"/>
    <col min="9219" max="9219" width="36.796875" style="24" bestFit="1" customWidth="1"/>
    <col min="9220" max="9220" width="17.19921875" style="24" bestFit="1" customWidth="1"/>
    <col min="9221" max="9250" width="5" style="24" bestFit="1" customWidth="1"/>
    <col min="9251" max="9284" width="11.46484375" style="24" bestFit="1" customWidth="1"/>
    <col min="9285" max="9472" width="9.06640625" style="24"/>
    <col min="9473" max="9473" width="44.06640625" style="24" bestFit="1" customWidth="1"/>
    <col min="9474" max="9474" width="25.6640625" style="24" bestFit="1" customWidth="1"/>
    <col min="9475" max="9475" width="36.796875" style="24" bestFit="1" customWidth="1"/>
    <col min="9476" max="9476" width="17.19921875" style="24" bestFit="1" customWidth="1"/>
    <col min="9477" max="9506" width="5" style="24" bestFit="1" customWidth="1"/>
    <col min="9507" max="9540" width="11.46484375" style="24" bestFit="1" customWidth="1"/>
    <col min="9541" max="9728" width="9.06640625" style="24"/>
    <col min="9729" max="9729" width="44.06640625" style="24" bestFit="1" customWidth="1"/>
    <col min="9730" max="9730" width="25.6640625" style="24" bestFit="1" customWidth="1"/>
    <col min="9731" max="9731" width="36.796875" style="24" bestFit="1" customWidth="1"/>
    <col min="9732" max="9732" width="17.19921875" style="24" bestFit="1" customWidth="1"/>
    <col min="9733" max="9762" width="5" style="24" bestFit="1" customWidth="1"/>
    <col min="9763" max="9796" width="11.46484375" style="24" bestFit="1" customWidth="1"/>
    <col min="9797" max="9984" width="9.06640625" style="24"/>
    <col min="9985" max="9985" width="44.06640625" style="24" bestFit="1" customWidth="1"/>
    <col min="9986" max="9986" width="25.6640625" style="24" bestFit="1" customWidth="1"/>
    <col min="9987" max="9987" width="36.796875" style="24" bestFit="1" customWidth="1"/>
    <col min="9988" max="9988" width="17.19921875" style="24" bestFit="1" customWidth="1"/>
    <col min="9989" max="10018" width="5" style="24" bestFit="1" customWidth="1"/>
    <col min="10019" max="10052" width="11.46484375" style="24" bestFit="1" customWidth="1"/>
    <col min="10053" max="10240" width="9.06640625" style="24"/>
    <col min="10241" max="10241" width="44.06640625" style="24" bestFit="1" customWidth="1"/>
    <col min="10242" max="10242" width="25.6640625" style="24" bestFit="1" customWidth="1"/>
    <col min="10243" max="10243" width="36.796875" style="24" bestFit="1" customWidth="1"/>
    <col min="10244" max="10244" width="17.19921875" style="24" bestFit="1" customWidth="1"/>
    <col min="10245" max="10274" width="5" style="24" bestFit="1" customWidth="1"/>
    <col min="10275" max="10308" width="11.46484375" style="24" bestFit="1" customWidth="1"/>
    <col min="10309" max="10496" width="9.06640625" style="24"/>
    <col min="10497" max="10497" width="44.06640625" style="24" bestFit="1" customWidth="1"/>
    <col min="10498" max="10498" width="25.6640625" style="24" bestFit="1" customWidth="1"/>
    <col min="10499" max="10499" width="36.796875" style="24" bestFit="1" customWidth="1"/>
    <col min="10500" max="10500" width="17.19921875" style="24" bestFit="1" customWidth="1"/>
    <col min="10501" max="10530" width="5" style="24" bestFit="1" customWidth="1"/>
    <col min="10531" max="10564" width="11.46484375" style="24" bestFit="1" customWidth="1"/>
    <col min="10565" max="10752" width="9.06640625" style="24"/>
    <col min="10753" max="10753" width="44.06640625" style="24" bestFit="1" customWidth="1"/>
    <col min="10754" max="10754" width="25.6640625" style="24" bestFit="1" customWidth="1"/>
    <col min="10755" max="10755" width="36.796875" style="24" bestFit="1" customWidth="1"/>
    <col min="10756" max="10756" width="17.19921875" style="24" bestFit="1" customWidth="1"/>
    <col min="10757" max="10786" width="5" style="24" bestFit="1" customWidth="1"/>
    <col min="10787" max="10820" width="11.46484375" style="24" bestFit="1" customWidth="1"/>
    <col min="10821" max="11008" width="9.06640625" style="24"/>
    <col min="11009" max="11009" width="44.06640625" style="24" bestFit="1" customWidth="1"/>
    <col min="11010" max="11010" width="25.6640625" style="24" bestFit="1" customWidth="1"/>
    <col min="11011" max="11011" width="36.796875" style="24" bestFit="1" customWidth="1"/>
    <col min="11012" max="11012" width="17.19921875" style="24" bestFit="1" customWidth="1"/>
    <col min="11013" max="11042" width="5" style="24" bestFit="1" customWidth="1"/>
    <col min="11043" max="11076" width="11.46484375" style="24" bestFit="1" customWidth="1"/>
    <col min="11077" max="11264" width="9.06640625" style="24"/>
    <col min="11265" max="11265" width="44.06640625" style="24" bestFit="1" customWidth="1"/>
    <col min="11266" max="11266" width="25.6640625" style="24" bestFit="1" customWidth="1"/>
    <col min="11267" max="11267" width="36.796875" style="24" bestFit="1" customWidth="1"/>
    <col min="11268" max="11268" width="17.19921875" style="24" bestFit="1" customWidth="1"/>
    <col min="11269" max="11298" width="5" style="24" bestFit="1" customWidth="1"/>
    <col min="11299" max="11332" width="11.46484375" style="24" bestFit="1" customWidth="1"/>
    <col min="11333" max="11520" width="9.06640625" style="24"/>
    <col min="11521" max="11521" width="44.06640625" style="24" bestFit="1" customWidth="1"/>
    <col min="11522" max="11522" width="25.6640625" style="24" bestFit="1" customWidth="1"/>
    <col min="11523" max="11523" width="36.796875" style="24" bestFit="1" customWidth="1"/>
    <col min="11524" max="11524" width="17.19921875" style="24" bestFit="1" customWidth="1"/>
    <col min="11525" max="11554" width="5" style="24" bestFit="1" customWidth="1"/>
    <col min="11555" max="11588" width="11.46484375" style="24" bestFit="1" customWidth="1"/>
    <col min="11589" max="11776" width="9.06640625" style="24"/>
    <col min="11777" max="11777" width="44.06640625" style="24" bestFit="1" customWidth="1"/>
    <col min="11778" max="11778" width="25.6640625" style="24" bestFit="1" customWidth="1"/>
    <col min="11779" max="11779" width="36.796875" style="24" bestFit="1" customWidth="1"/>
    <col min="11780" max="11780" width="17.19921875" style="24" bestFit="1" customWidth="1"/>
    <col min="11781" max="11810" width="5" style="24" bestFit="1" customWidth="1"/>
    <col min="11811" max="11844" width="11.46484375" style="24" bestFit="1" customWidth="1"/>
    <col min="11845" max="12032" width="9.06640625" style="24"/>
    <col min="12033" max="12033" width="44.06640625" style="24" bestFit="1" customWidth="1"/>
    <col min="12034" max="12034" width="25.6640625" style="24" bestFit="1" customWidth="1"/>
    <col min="12035" max="12035" width="36.796875" style="24" bestFit="1" customWidth="1"/>
    <col min="12036" max="12036" width="17.19921875" style="24" bestFit="1" customWidth="1"/>
    <col min="12037" max="12066" width="5" style="24" bestFit="1" customWidth="1"/>
    <col min="12067" max="12100" width="11.46484375" style="24" bestFit="1" customWidth="1"/>
    <col min="12101" max="12288" width="9.06640625" style="24"/>
    <col min="12289" max="12289" width="44.06640625" style="24" bestFit="1" customWidth="1"/>
    <col min="12290" max="12290" width="25.6640625" style="24" bestFit="1" customWidth="1"/>
    <col min="12291" max="12291" width="36.796875" style="24" bestFit="1" customWidth="1"/>
    <col min="12292" max="12292" width="17.19921875" style="24" bestFit="1" customWidth="1"/>
    <col min="12293" max="12322" width="5" style="24" bestFit="1" customWidth="1"/>
    <col min="12323" max="12356" width="11.46484375" style="24" bestFit="1" customWidth="1"/>
    <col min="12357" max="12544" width="9.06640625" style="24"/>
    <col min="12545" max="12545" width="44.06640625" style="24" bestFit="1" customWidth="1"/>
    <col min="12546" max="12546" width="25.6640625" style="24" bestFit="1" customWidth="1"/>
    <col min="12547" max="12547" width="36.796875" style="24" bestFit="1" customWidth="1"/>
    <col min="12548" max="12548" width="17.19921875" style="24" bestFit="1" customWidth="1"/>
    <col min="12549" max="12578" width="5" style="24" bestFit="1" customWidth="1"/>
    <col min="12579" max="12612" width="11.46484375" style="24" bestFit="1" customWidth="1"/>
    <col min="12613" max="12800" width="9.06640625" style="24"/>
    <col min="12801" max="12801" width="44.06640625" style="24" bestFit="1" customWidth="1"/>
    <col min="12802" max="12802" width="25.6640625" style="24" bestFit="1" customWidth="1"/>
    <col min="12803" max="12803" width="36.796875" style="24" bestFit="1" customWidth="1"/>
    <col min="12804" max="12804" width="17.19921875" style="24" bestFit="1" customWidth="1"/>
    <col min="12805" max="12834" width="5" style="24" bestFit="1" customWidth="1"/>
    <col min="12835" max="12868" width="11.46484375" style="24" bestFit="1" customWidth="1"/>
    <col min="12869" max="13056" width="9.06640625" style="24"/>
    <col min="13057" max="13057" width="44.06640625" style="24" bestFit="1" customWidth="1"/>
    <col min="13058" max="13058" width="25.6640625" style="24" bestFit="1" customWidth="1"/>
    <col min="13059" max="13059" width="36.796875" style="24" bestFit="1" customWidth="1"/>
    <col min="13060" max="13060" width="17.19921875" style="24" bestFit="1" customWidth="1"/>
    <col min="13061" max="13090" width="5" style="24" bestFit="1" customWidth="1"/>
    <col min="13091" max="13124" width="11.46484375" style="24" bestFit="1" customWidth="1"/>
    <col min="13125" max="13312" width="9.06640625" style="24"/>
    <col min="13313" max="13313" width="44.06640625" style="24" bestFit="1" customWidth="1"/>
    <col min="13314" max="13314" width="25.6640625" style="24" bestFit="1" customWidth="1"/>
    <col min="13315" max="13315" width="36.796875" style="24" bestFit="1" customWidth="1"/>
    <col min="13316" max="13316" width="17.19921875" style="24" bestFit="1" customWidth="1"/>
    <col min="13317" max="13346" width="5" style="24" bestFit="1" customWidth="1"/>
    <col min="13347" max="13380" width="11.46484375" style="24" bestFit="1" customWidth="1"/>
    <col min="13381" max="13568" width="9.06640625" style="24"/>
    <col min="13569" max="13569" width="44.06640625" style="24" bestFit="1" customWidth="1"/>
    <col min="13570" max="13570" width="25.6640625" style="24" bestFit="1" customWidth="1"/>
    <col min="13571" max="13571" width="36.796875" style="24" bestFit="1" customWidth="1"/>
    <col min="13572" max="13572" width="17.19921875" style="24" bestFit="1" customWidth="1"/>
    <col min="13573" max="13602" width="5" style="24" bestFit="1" customWidth="1"/>
    <col min="13603" max="13636" width="11.46484375" style="24" bestFit="1" customWidth="1"/>
    <col min="13637" max="13824" width="9.06640625" style="24"/>
    <col min="13825" max="13825" width="44.06640625" style="24" bestFit="1" customWidth="1"/>
    <col min="13826" max="13826" width="25.6640625" style="24" bestFit="1" customWidth="1"/>
    <col min="13827" max="13827" width="36.796875" style="24" bestFit="1" customWidth="1"/>
    <col min="13828" max="13828" width="17.19921875" style="24" bestFit="1" customWidth="1"/>
    <col min="13829" max="13858" width="5" style="24" bestFit="1" customWidth="1"/>
    <col min="13859" max="13892" width="11.46484375" style="24" bestFit="1" customWidth="1"/>
    <col min="13893" max="14080" width="9.06640625" style="24"/>
    <col min="14081" max="14081" width="44.06640625" style="24" bestFit="1" customWidth="1"/>
    <col min="14082" max="14082" width="25.6640625" style="24" bestFit="1" customWidth="1"/>
    <col min="14083" max="14083" width="36.796875" style="24" bestFit="1" customWidth="1"/>
    <col min="14084" max="14084" width="17.19921875" style="24" bestFit="1" customWidth="1"/>
    <col min="14085" max="14114" width="5" style="24" bestFit="1" customWidth="1"/>
    <col min="14115" max="14148" width="11.46484375" style="24" bestFit="1" customWidth="1"/>
    <col min="14149" max="14336" width="9.06640625" style="24"/>
    <col min="14337" max="14337" width="44.06640625" style="24" bestFit="1" customWidth="1"/>
    <col min="14338" max="14338" width="25.6640625" style="24" bestFit="1" customWidth="1"/>
    <col min="14339" max="14339" width="36.796875" style="24" bestFit="1" customWidth="1"/>
    <col min="14340" max="14340" width="17.19921875" style="24" bestFit="1" customWidth="1"/>
    <col min="14341" max="14370" width="5" style="24" bestFit="1" customWidth="1"/>
    <col min="14371" max="14404" width="11.46484375" style="24" bestFit="1" customWidth="1"/>
    <col min="14405" max="14592" width="9.06640625" style="24"/>
    <col min="14593" max="14593" width="44.06640625" style="24" bestFit="1" customWidth="1"/>
    <col min="14594" max="14594" width="25.6640625" style="24" bestFit="1" customWidth="1"/>
    <col min="14595" max="14595" width="36.796875" style="24" bestFit="1" customWidth="1"/>
    <col min="14596" max="14596" width="17.19921875" style="24" bestFit="1" customWidth="1"/>
    <col min="14597" max="14626" width="5" style="24" bestFit="1" customWidth="1"/>
    <col min="14627" max="14660" width="11.46484375" style="24" bestFit="1" customWidth="1"/>
    <col min="14661" max="14848" width="9.06640625" style="24"/>
    <col min="14849" max="14849" width="44.06640625" style="24" bestFit="1" customWidth="1"/>
    <col min="14850" max="14850" width="25.6640625" style="24" bestFit="1" customWidth="1"/>
    <col min="14851" max="14851" width="36.796875" style="24" bestFit="1" customWidth="1"/>
    <col min="14852" max="14852" width="17.19921875" style="24" bestFit="1" customWidth="1"/>
    <col min="14853" max="14882" width="5" style="24" bestFit="1" customWidth="1"/>
    <col min="14883" max="14916" width="11.46484375" style="24" bestFit="1" customWidth="1"/>
    <col min="14917" max="15104" width="9.06640625" style="24"/>
    <col min="15105" max="15105" width="44.06640625" style="24" bestFit="1" customWidth="1"/>
    <col min="15106" max="15106" width="25.6640625" style="24" bestFit="1" customWidth="1"/>
    <col min="15107" max="15107" width="36.796875" style="24" bestFit="1" customWidth="1"/>
    <col min="15108" max="15108" width="17.19921875" style="24" bestFit="1" customWidth="1"/>
    <col min="15109" max="15138" width="5" style="24" bestFit="1" customWidth="1"/>
    <col min="15139" max="15172" width="11.46484375" style="24" bestFit="1" customWidth="1"/>
    <col min="15173" max="15360" width="9.06640625" style="24"/>
    <col min="15361" max="15361" width="44.06640625" style="24" bestFit="1" customWidth="1"/>
    <col min="15362" max="15362" width="25.6640625" style="24" bestFit="1" customWidth="1"/>
    <col min="15363" max="15363" width="36.796875" style="24" bestFit="1" customWidth="1"/>
    <col min="15364" max="15364" width="17.19921875" style="24" bestFit="1" customWidth="1"/>
    <col min="15365" max="15394" width="5" style="24" bestFit="1" customWidth="1"/>
    <col min="15395" max="15428" width="11.46484375" style="24" bestFit="1" customWidth="1"/>
    <col min="15429" max="15616" width="9.06640625" style="24"/>
    <col min="15617" max="15617" width="44.06640625" style="24" bestFit="1" customWidth="1"/>
    <col min="15618" max="15618" width="25.6640625" style="24" bestFit="1" customWidth="1"/>
    <col min="15619" max="15619" width="36.796875" style="24" bestFit="1" customWidth="1"/>
    <col min="15620" max="15620" width="17.19921875" style="24" bestFit="1" customWidth="1"/>
    <col min="15621" max="15650" width="5" style="24" bestFit="1" customWidth="1"/>
    <col min="15651" max="15684" width="11.46484375" style="24" bestFit="1" customWidth="1"/>
    <col min="15685" max="15872" width="9.06640625" style="24"/>
    <col min="15873" max="15873" width="44.06640625" style="24" bestFit="1" customWidth="1"/>
    <col min="15874" max="15874" width="25.6640625" style="24" bestFit="1" customWidth="1"/>
    <col min="15875" max="15875" width="36.796875" style="24" bestFit="1" customWidth="1"/>
    <col min="15876" max="15876" width="17.19921875" style="24" bestFit="1" customWidth="1"/>
    <col min="15877" max="15906" width="5" style="24" bestFit="1" customWidth="1"/>
    <col min="15907" max="15940" width="11.46484375" style="24" bestFit="1" customWidth="1"/>
    <col min="15941" max="16128" width="9.06640625" style="24"/>
    <col min="16129" max="16129" width="44.06640625" style="24" bestFit="1" customWidth="1"/>
    <col min="16130" max="16130" width="25.6640625" style="24" bestFit="1" customWidth="1"/>
    <col min="16131" max="16131" width="36.796875" style="24" bestFit="1" customWidth="1"/>
    <col min="16132" max="16132" width="17.19921875" style="24" bestFit="1" customWidth="1"/>
    <col min="16133" max="16162" width="5" style="24" bestFit="1" customWidth="1"/>
    <col min="16163" max="16196" width="11.46484375" style="24" bestFit="1" customWidth="1"/>
    <col min="16197" max="16384" width="9.06640625" style="24"/>
  </cols>
  <sheetData>
    <row r="1" spans="1:68" x14ac:dyDescent="0.45">
      <c r="A1" s="24" t="s">
        <v>220</v>
      </c>
      <c r="B1" s="24" t="s">
        <v>221</v>
      </c>
    </row>
    <row r="2" spans="1:68" x14ac:dyDescent="0.45">
      <c r="A2" s="24" t="s">
        <v>222</v>
      </c>
      <c r="B2" s="25">
        <v>45685</v>
      </c>
    </row>
    <row r="4" spans="1:68" x14ac:dyDescent="0.45">
      <c r="A4" s="24" t="s">
        <v>223</v>
      </c>
      <c r="B4" s="24" t="s">
        <v>224</v>
      </c>
      <c r="C4" s="24" t="s">
        <v>225</v>
      </c>
      <c r="D4" s="24" t="s">
        <v>226</v>
      </c>
      <c r="E4" s="24">
        <v>1960</v>
      </c>
      <c r="F4" s="24">
        <v>1961</v>
      </c>
      <c r="G4" s="24">
        <v>1962</v>
      </c>
      <c r="H4" s="24">
        <v>1963</v>
      </c>
      <c r="I4" s="24">
        <v>1964</v>
      </c>
      <c r="J4" s="24">
        <v>1965</v>
      </c>
      <c r="K4" s="24">
        <v>1966</v>
      </c>
      <c r="L4" s="24">
        <v>1967</v>
      </c>
      <c r="M4" s="24">
        <v>1968</v>
      </c>
      <c r="N4" s="24">
        <v>1969</v>
      </c>
      <c r="O4" s="24">
        <v>1970</v>
      </c>
      <c r="P4" s="24">
        <v>1971</v>
      </c>
      <c r="Q4" s="24">
        <v>1972</v>
      </c>
      <c r="R4" s="24">
        <v>1973</v>
      </c>
      <c r="S4" s="24">
        <v>1974</v>
      </c>
      <c r="T4" s="24">
        <v>1975</v>
      </c>
      <c r="U4" s="24">
        <v>1976</v>
      </c>
      <c r="V4" s="24">
        <v>1977</v>
      </c>
      <c r="W4" s="24">
        <v>1978</v>
      </c>
      <c r="X4" s="24">
        <v>1979</v>
      </c>
      <c r="Y4" s="24">
        <v>1980</v>
      </c>
      <c r="Z4" s="24">
        <v>1981</v>
      </c>
      <c r="AA4" s="24">
        <v>1982</v>
      </c>
      <c r="AB4" s="24">
        <v>1983</v>
      </c>
      <c r="AC4" s="24">
        <v>1984</v>
      </c>
      <c r="AD4" s="24">
        <v>1985</v>
      </c>
      <c r="AE4" s="24">
        <v>1986</v>
      </c>
      <c r="AF4" s="24">
        <v>1987</v>
      </c>
      <c r="AG4" s="24">
        <v>1988</v>
      </c>
      <c r="AH4" s="24">
        <v>1989</v>
      </c>
      <c r="AI4" s="24">
        <v>1990</v>
      </c>
      <c r="AJ4" s="24">
        <v>1991</v>
      </c>
      <c r="AK4" s="24">
        <v>1992</v>
      </c>
      <c r="AL4" s="24">
        <v>1993</v>
      </c>
      <c r="AM4" s="24">
        <v>1994</v>
      </c>
      <c r="AN4" s="24">
        <v>1995</v>
      </c>
      <c r="AO4" s="24">
        <v>1996</v>
      </c>
      <c r="AP4" s="24">
        <v>1997</v>
      </c>
      <c r="AQ4" s="24">
        <v>1998</v>
      </c>
      <c r="AR4" s="24">
        <v>1999</v>
      </c>
      <c r="AS4" s="24">
        <v>2000</v>
      </c>
      <c r="AT4" s="24">
        <v>2001</v>
      </c>
      <c r="AU4" s="24">
        <v>2002</v>
      </c>
      <c r="AV4" s="24">
        <v>2003</v>
      </c>
      <c r="AW4" s="24">
        <v>2004</v>
      </c>
      <c r="AX4" s="24">
        <v>2005</v>
      </c>
      <c r="AY4" s="24">
        <v>2006</v>
      </c>
      <c r="AZ4" s="24">
        <v>2007</v>
      </c>
      <c r="BA4" s="24">
        <v>2008</v>
      </c>
      <c r="BB4" s="24">
        <v>2009</v>
      </c>
      <c r="BC4" s="24">
        <v>2010</v>
      </c>
      <c r="BD4" s="24">
        <v>2011</v>
      </c>
      <c r="BE4" s="24">
        <v>2012</v>
      </c>
      <c r="BF4" s="24">
        <v>2013</v>
      </c>
      <c r="BG4" s="24">
        <v>2014</v>
      </c>
      <c r="BH4" s="24">
        <v>2015</v>
      </c>
      <c r="BI4" s="24">
        <v>2016</v>
      </c>
      <c r="BJ4" s="24">
        <v>2017</v>
      </c>
      <c r="BK4" s="24">
        <v>2018</v>
      </c>
      <c r="BL4" s="24">
        <v>2019</v>
      </c>
      <c r="BM4" s="24">
        <v>2020</v>
      </c>
      <c r="BN4" s="24">
        <v>2021</v>
      </c>
      <c r="BO4" s="24">
        <v>2022</v>
      </c>
      <c r="BP4" s="24">
        <v>2023</v>
      </c>
    </row>
    <row r="5" spans="1:68" x14ac:dyDescent="0.45">
      <c r="A5" s="24" t="s">
        <v>227</v>
      </c>
      <c r="B5" s="24" t="s">
        <v>228</v>
      </c>
      <c r="C5" s="24" t="s">
        <v>229</v>
      </c>
      <c r="D5" s="24" t="s">
        <v>230</v>
      </c>
      <c r="AI5" s="24">
        <v>21732.858313926612</v>
      </c>
      <c r="AJ5" s="24">
        <v>23099.9400860323</v>
      </c>
      <c r="AK5" s="24">
        <v>23889.045016936681</v>
      </c>
      <c r="AL5" s="24">
        <v>24575.660659748206</v>
      </c>
      <c r="AM5" s="24">
        <v>25791.043178459076</v>
      </c>
      <c r="AN5" s="24">
        <v>26254.742802659206</v>
      </c>
      <c r="AO5" s="24">
        <v>26004.495627922577</v>
      </c>
      <c r="AP5" s="24">
        <v>27240.802788583835</v>
      </c>
      <c r="AQ5" s="24">
        <v>27412.755193558896</v>
      </c>
      <c r="AR5" s="24">
        <v>27765.653257105281</v>
      </c>
      <c r="AS5" s="24">
        <v>30245.706973974415</v>
      </c>
      <c r="AT5" s="24">
        <v>31920.239071845019</v>
      </c>
      <c r="AU5" s="24">
        <v>31888.508736895812</v>
      </c>
      <c r="AV5" s="24">
        <v>32507.084314555465</v>
      </c>
      <c r="AW5" s="24">
        <v>35059.273098011334</v>
      </c>
      <c r="AX5" s="24">
        <v>35098.797668736181</v>
      </c>
      <c r="AY5" s="24">
        <v>35937.594654810346</v>
      </c>
      <c r="AZ5" s="24">
        <v>37768.566013664415</v>
      </c>
      <c r="BA5" s="24">
        <v>38904.999247838612</v>
      </c>
      <c r="BB5" s="24">
        <v>34339.93915611229</v>
      </c>
      <c r="BC5" s="24">
        <v>33729.511910174078</v>
      </c>
      <c r="BD5" s="24">
        <v>35324.072064332489</v>
      </c>
      <c r="BE5" s="24">
        <v>34095.647171441604</v>
      </c>
      <c r="BF5" s="24">
        <v>35901.653313158953</v>
      </c>
      <c r="BG5" s="24">
        <v>35657.287197052887</v>
      </c>
      <c r="BH5" s="24">
        <v>35972.866444651459</v>
      </c>
      <c r="BI5" s="24">
        <v>36117.508211251683</v>
      </c>
      <c r="BJ5" s="24">
        <v>37524.9284784013</v>
      </c>
      <c r="BK5" s="24">
        <v>39287.019516970329</v>
      </c>
      <c r="BL5" s="24">
        <v>39110.276189984186</v>
      </c>
      <c r="BM5" s="24">
        <v>28976.46354971244</v>
      </c>
      <c r="BN5" s="24">
        <v>35696.309372292635</v>
      </c>
      <c r="BO5" s="24">
        <v>41649.450791781615</v>
      </c>
      <c r="BP5" s="24">
        <v>44967.344512707845</v>
      </c>
    </row>
    <row r="6" spans="1:68" x14ac:dyDescent="0.45">
      <c r="A6" s="24" t="s">
        <v>231</v>
      </c>
      <c r="B6" s="24" t="s">
        <v>232</v>
      </c>
      <c r="C6" s="24" t="s">
        <v>229</v>
      </c>
      <c r="D6" s="24" t="s">
        <v>230</v>
      </c>
      <c r="AI6" s="24">
        <v>1804.8500224315428</v>
      </c>
      <c r="AJ6" s="24">
        <v>1817.9046398095381</v>
      </c>
      <c r="AK6" s="24">
        <v>1775.8577069732471</v>
      </c>
      <c r="AL6" s="24">
        <v>1766.0449424587941</v>
      </c>
      <c r="AM6" s="24">
        <v>1788.1699581996224</v>
      </c>
      <c r="AN6" s="24">
        <v>1858.4358482656755</v>
      </c>
      <c r="AO6" s="24">
        <v>1944.8033722072314</v>
      </c>
      <c r="AP6" s="24">
        <v>2011.6942719906838</v>
      </c>
      <c r="AQ6" s="24">
        <v>2019.4000662853302</v>
      </c>
      <c r="AR6" s="24">
        <v>2052.056690168577</v>
      </c>
      <c r="AS6" s="24">
        <v>2116.2394453008192</v>
      </c>
      <c r="AT6" s="24">
        <v>2186.6298093823953</v>
      </c>
      <c r="AU6" s="24">
        <v>2249.0414608959027</v>
      </c>
      <c r="AV6" s="24">
        <v>2308.1179041822343</v>
      </c>
      <c r="AW6" s="24">
        <v>2438.8992608425401</v>
      </c>
      <c r="AX6" s="24">
        <v>2602.0056789867544</v>
      </c>
      <c r="AY6" s="24">
        <v>2785.7918648765935</v>
      </c>
      <c r="AZ6" s="24">
        <v>2971.9749176873697</v>
      </c>
      <c r="BA6" s="24">
        <v>3082.151417922516</v>
      </c>
      <c r="BB6" s="24">
        <v>3041.0888186592197</v>
      </c>
      <c r="BC6" s="24">
        <v>3149.0195983195804</v>
      </c>
      <c r="BD6" s="24">
        <v>3253.7235046382766</v>
      </c>
      <c r="BE6" s="24">
        <v>3171.5702755507414</v>
      </c>
      <c r="BF6" s="24">
        <v>3290.8443004820292</v>
      </c>
      <c r="BG6" s="24">
        <v>3426.5758180757521</v>
      </c>
      <c r="BH6" s="24">
        <v>3456.3654480220998</v>
      </c>
      <c r="BI6" s="24">
        <v>3551.0693233596935</v>
      </c>
      <c r="BJ6" s="24">
        <v>3703.8866054131086</v>
      </c>
      <c r="BK6" s="24">
        <v>3648.3109107450687</v>
      </c>
      <c r="BL6" s="24">
        <v>3742.84895486287</v>
      </c>
      <c r="BM6" s="24">
        <v>3629.5080035187193</v>
      </c>
      <c r="BN6" s="24">
        <v>3907.9516371248765</v>
      </c>
      <c r="BO6" s="24">
        <v>4229.6821003535752</v>
      </c>
      <c r="BP6" s="24">
        <v>4374.229531700229</v>
      </c>
    </row>
    <row r="7" spans="1:68" x14ac:dyDescent="0.45">
      <c r="A7" s="24" t="s">
        <v>233</v>
      </c>
      <c r="B7" s="24" t="s">
        <v>234</v>
      </c>
      <c r="C7" s="24" t="s">
        <v>229</v>
      </c>
      <c r="D7" s="24" t="s">
        <v>230</v>
      </c>
      <c r="AS7" s="24">
        <v>813.55025599089277</v>
      </c>
      <c r="AT7" s="24">
        <v>747.68804545992862</v>
      </c>
      <c r="AU7" s="24">
        <v>926.50794100978794</v>
      </c>
      <c r="AV7" s="24">
        <v>966.96203204753272</v>
      </c>
      <c r="AW7" s="24">
        <v>971.63350305885615</v>
      </c>
      <c r="AX7" s="24">
        <v>1076.0873525962427</v>
      </c>
      <c r="AY7" s="24">
        <v>1121.8344707513686</v>
      </c>
      <c r="AZ7" s="24">
        <v>1286.9498431073005</v>
      </c>
      <c r="BA7" s="24">
        <v>1333.7472665975106</v>
      </c>
      <c r="BB7" s="24">
        <v>1570.6981451867771</v>
      </c>
      <c r="BC7" s="24">
        <v>1765.5380282889496</v>
      </c>
      <c r="BD7" s="24">
        <v>1744.0606232155815</v>
      </c>
      <c r="BE7" s="24">
        <v>1988.4293038155438</v>
      </c>
      <c r="BF7" s="24">
        <v>2133.241270986467</v>
      </c>
      <c r="BG7" s="24">
        <v>2224.4907481521473</v>
      </c>
      <c r="BH7" s="24">
        <v>2284.0758478934936</v>
      </c>
      <c r="BI7" s="24">
        <v>2213.1814410479042</v>
      </c>
      <c r="BJ7" s="24">
        <v>2335.7958623445379</v>
      </c>
      <c r="BK7" s="24">
        <v>2432.2767008333622</v>
      </c>
      <c r="BL7" s="24">
        <v>2583.4853323987691</v>
      </c>
      <c r="BM7" s="24">
        <v>2561.9817605862195</v>
      </c>
      <c r="BN7" s="24">
        <v>2144.1665700281878</v>
      </c>
      <c r="BO7" s="24">
        <v>2122.9958151266474</v>
      </c>
      <c r="BP7" s="24">
        <v>2211.2806345400686</v>
      </c>
    </row>
    <row r="8" spans="1:68" x14ac:dyDescent="0.45">
      <c r="A8" s="24" t="s">
        <v>235</v>
      </c>
      <c r="B8" s="24" t="s">
        <v>236</v>
      </c>
      <c r="C8" s="24" t="s">
        <v>229</v>
      </c>
      <c r="D8" s="24" t="s">
        <v>230</v>
      </c>
      <c r="AI8" s="24">
        <v>1727.0984316313966</v>
      </c>
      <c r="AJ8" s="24">
        <v>1759.835695069132</v>
      </c>
      <c r="AK8" s="24">
        <v>1791.2072907613267</v>
      </c>
      <c r="AL8" s="24">
        <v>1764.6451591037815</v>
      </c>
      <c r="AM8" s="24">
        <v>1753.3470983450195</v>
      </c>
      <c r="AN8" s="24">
        <v>1778.2886390475223</v>
      </c>
      <c r="AO8" s="24">
        <v>1844.8189045096933</v>
      </c>
      <c r="AP8" s="24">
        <v>1908.391053786261</v>
      </c>
      <c r="AQ8" s="24">
        <v>1946.7718763393236</v>
      </c>
      <c r="AR8" s="24">
        <v>1953.486428586529</v>
      </c>
      <c r="AS8" s="24">
        <v>2016.0917905072213</v>
      </c>
      <c r="AT8" s="24">
        <v>2108.6077179195331</v>
      </c>
      <c r="AU8" s="24">
        <v>2278.4622623156629</v>
      </c>
      <c r="AV8" s="24">
        <v>2383.6074562564272</v>
      </c>
      <c r="AW8" s="24">
        <v>2567.0754652863288</v>
      </c>
      <c r="AX8" s="24">
        <v>2722.7871134764932</v>
      </c>
      <c r="AY8" s="24">
        <v>2873.342122889173</v>
      </c>
      <c r="AZ8" s="24">
        <v>3024.4313430940183</v>
      </c>
      <c r="BA8" s="24">
        <v>3185.4187873485962</v>
      </c>
      <c r="BB8" s="24">
        <v>3305.6842066952759</v>
      </c>
      <c r="BC8" s="24">
        <v>3477.3197485096912</v>
      </c>
      <c r="BD8" s="24">
        <v>3620.6495108003551</v>
      </c>
      <c r="BE8" s="24">
        <v>3735.9253732561274</v>
      </c>
      <c r="BF8" s="24">
        <v>3899.64589696862</v>
      </c>
      <c r="BG8" s="24">
        <v>4103.7656036371336</v>
      </c>
      <c r="BH8" s="24">
        <v>4052.7337967042286</v>
      </c>
      <c r="BI8" s="24">
        <v>3996.8642673913846</v>
      </c>
      <c r="BJ8" s="24">
        <v>4063.1850498250642</v>
      </c>
      <c r="BK8" s="24">
        <v>4198.0810422497752</v>
      </c>
      <c r="BL8" s="24">
        <v>4454.1560382052703</v>
      </c>
      <c r="BM8" s="24">
        <v>4441.9373381667056</v>
      </c>
      <c r="BN8" s="24">
        <v>4698.9268941847586</v>
      </c>
      <c r="BO8" s="24">
        <v>5107.2729392420988</v>
      </c>
      <c r="BP8" s="24">
        <v>5343.4685293793982</v>
      </c>
    </row>
    <row r="9" spans="1:68" x14ac:dyDescent="0.45">
      <c r="A9" s="24" t="s">
        <v>237</v>
      </c>
      <c r="B9" s="24" t="s">
        <v>238</v>
      </c>
      <c r="C9" s="24" t="s">
        <v>229</v>
      </c>
      <c r="D9" s="24" t="s">
        <v>230</v>
      </c>
      <c r="AI9" s="24">
        <v>3340.5984816713035</v>
      </c>
      <c r="AJ9" s="24">
        <v>3372.5969685882101</v>
      </c>
      <c r="AK9" s="24">
        <v>3143.4406103379984</v>
      </c>
      <c r="AL9" s="24">
        <v>2369.2418315445484</v>
      </c>
      <c r="AM9" s="24">
        <v>2374.0208209162824</v>
      </c>
      <c r="AN9" s="24">
        <v>2695.8059849895858</v>
      </c>
      <c r="AO9" s="24">
        <v>3013.3328130446826</v>
      </c>
      <c r="AP9" s="24">
        <v>3178.4948024613523</v>
      </c>
      <c r="AQ9" s="24">
        <v>3254.244474666039</v>
      </c>
      <c r="AR9" s="24">
        <v>3262.9755288246156</v>
      </c>
      <c r="AS9" s="24">
        <v>3326.7799138331079</v>
      </c>
      <c r="AT9" s="24">
        <v>3427.8539494850233</v>
      </c>
      <c r="AU9" s="24">
        <v>3824.2848043646218</v>
      </c>
      <c r="AV9" s="24">
        <v>3878.5079545511221</v>
      </c>
      <c r="AW9" s="24">
        <v>4262.9060126412705</v>
      </c>
      <c r="AX9" s="24">
        <v>4876.2876838917573</v>
      </c>
      <c r="AY9" s="24">
        <v>5404.3838300439666</v>
      </c>
      <c r="AZ9" s="24">
        <v>6095.9992668013765</v>
      </c>
      <c r="BA9" s="24">
        <v>6651.3777410546691</v>
      </c>
      <c r="BB9" s="24">
        <v>6498.1692821282522</v>
      </c>
      <c r="BC9" s="24">
        <v>6607.0221969656941</v>
      </c>
      <c r="BD9" s="24">
        <v>6711.3902572388306</v>
      </c>
      <c r="BE9" s="24">
        <v>7354.9429663126093</v>
      </c>
      <c r="BF9" s="24">
        <v>7561.0392049517895</v>
      </c>
      <c r="BG9" s="24">
        <v>7990.2744567277496</v>
      </c>
      <c r="BH9" s="24">
        <v>7119.7264427440059</v>
      </c>
      <c r="BI9" s="24">
        <v>6843.7358966050379</v>
      </c>
      <c r="BJ9" s="24">
        <v>6992.7288342811999</v>
      </c>
      <c r="BK9" s="24">
        <v>7347.7999363505187</v>
      </c>
      <c r="BL9" s="24">
        <v>7528.3824179121748</v>
      </c>
      <c r="BM9" s="24">
        <v>6450.7499462515398</v>
      </c>
      <c r="BN9" s="24">
        <v>7408.1265912105882</v>
      </c>
      <c r="BO9" s="24">
        <v>7924.8888058390467</v>
      </c>
      <c r="BP9" s="24">
        <v>8040.7024497181174</v>
      </c>
    </row>
    <row r="10" spans="1:68" x14ac:dyDescent="0.45">
      <c r="A10" s="24" t="s">
        <v>52</v>
      </c>
      <c r="B10" s="24" t="s">
        <v>239</v>
      </c>
      <c r="C10" s="24" t="s">
        <v>229</v>
      </c>
      <c r="D10" s="24" t="s">
        <v>230</v>
      </c>
      <c r="AI10" s="24">
        <v>2549.249860948165</v>
      </c>
      <c r="AJ10" s="24">
        <v>1908.9479573690369</v>
      </c>
      <c r="AK10" s="24">
        <v>1823.1480930319965</v>
      </c>
      <c r="AL10" s="24">
        <v>2057.2905763775348</v>
      </c>
      <c r="AM10" s="24">
        <v>2289.6920419037601</v>
      </c>
      <c r="AN10" s="24">
        <v>2665.5503578014477</v>
      </c>
      <c r="AO10" s="24">
        <v>2979.8186518441039</v>
      </c>
      <c r="AP10" s="24">
        <v>2717.1378376559423</v>
      </c>
      <c r="AQ10" s="24">
        <v>3021.030931026115</v>
      </c>
      <c r="AR10" s="24">
        <v>3471.6615107258231</v>
      </c>
      <c r="AS10" s="24">
        <v>3861.3041361551045</v>
      </c>
      <c r="AT10" s="24">
        <v>4300.8123408243628</v>
      </c>
      <c r="AU10" s="24">
        <v>4661.3928183002181</v>
      </c>
      <c r="AV10" s="24">
        <v>5000.3432946708772</v>
      </c>
      <c r="AW10" s="24">
        <v>5427.8747733773189</v>
      </c>
      <c r="AX10" s="24">
        <v>5865.3056367204708</v>
      </c>
      <c r="AY10" s="24">
        <v>6566.5351541088803</v>
      </c>
      <c r="AZ10" s="24">
        <v>7285.0273135033895</v>
      </c>
      <c r="BA10" s="24">
        <v>8228.3422677751187</v>
      </c>
      <c r="BB10" s="24">
        <v>8812.7559495361584</v>
      </c>
      <c r="BC10" s="24">
        <v>9627.088652004546</v>
      </c>
      <c r="BD10" s="24">
        <v>10207.745532650113</v>
      </c>
      <c r="BE10" s="24">
        <v>10526.26437211863</v>
      </c>
      <c r="BF10" s="24">
        <v>10570.980014015753</v>
      </c>
      <c r="BG10" s="24">
        <v>11259.25595536022</v>
      </c>
      <c r="BH10" s="24">
        <v>11662.005777403809</v>
      </c>
      <c r="BI10" s="24">
        <v>12078.827718954881</v>
      </c>
      <c r="BJ10" s="24">
        <v>12771.003792910244</v>
      </c>
      <c r="BK10" s="24">
        <v>13696.842745704498</v>
      </c>
      <c r="BL10" s="24">
        <v>14792.261892921719</v>
      </c>
      <c r="BM10" s="24">
        <v>14512.053775244975</v>
      </c>
      <c r="BN10" s="24">
        <v>16113.136518723422</v>
      </c>
      <c r="BO10" s="24">
        <v>19429.921316708136</v>
      </c>
      <c r="BP10" s="24">
        <v>21208.210025453442</v>
      </c>
    </row>
    <row r="11" spans="1:68" x14ac:dyDescent="0.45">
      <c r="A11" s="24" t="s">
        <v>240</v>
      </c>
      <c r="B11" s="24" t="s">
        <v>241</v>
      </c>
      <c r="C11" s="24" t="s">
        <v>229</v>
      </c>
      <c r="D11" s="24" t="s">
        <v>230</v>
      </c>
      <c r="AI11" s="24">
        <v>24908.870943246289</v>
      </c>
      <c r="AJ11" s="24">
        <v>24510.246082966725</v>
      </c>
      <c r="AK11" s="24">
        <v>23816.84047089436</v>
      </c>
      <c r="AL11" s="24">
        <v>22958.325782004897</v>
      </c>
      <c r="AM11" s="24">
        <v>23509.459983698733</v>
      </c>
      <c r="AN11" s="24">
        <v>24934.382773647598</v>
      </c>
      <c r="AO11" s="24">
        <v>26541.581446469529</v>
      </c>
      <c r="AP11" s="24">
        <v>29121.603706417292</v>
      </c>
      <c r="AQ11" s="24">
        <v>30072.727273411718</v>
      </c>
      <c r="AR11" s="24">
        <v>31589.958242984725</v>
      </c>
      <c r="AS11" s="24">
        <v>33458.118163197731</v>
      </c>
      <c r="AT11" s="24">
        <v>36895.440244508689</v>
      </c>
      <c r="AU11" s="24">
        <v>38787.052254153939</v>
      </c>
      <c r="AV11" s="24">
        <v>41147.880695981381</v>
      </c>
      <c r="AW11" s="24">
        <v>42717.237774896632</v>
      </c>
      <c r="AX11" s="24">
        <v>44577.819334642176</v>
      </c>
      <c r="AY11" s="24">
        <v>46852.658390041419</v>
      </c>
      <c r="AZ11" s="24">
        <v>47501.430929390153</v>
      </c>
      <c r="BA11" s="24">
        <v>44838.994999351518</v>
      </c>
      <c r="BB11" s="24">
        <v>42522.994564958666</v>
      </c>
      <c r="BC11" s="24">
        <v>43853.171238944451</v>
      </c>
      <c r="BD11" s="24">
        <v>46436.115860501835</v>
      </c>
      <c r="BE11" s="24">
        <v>45503.044483528778</v>
      </c>
      <c r="BF11" s="24">
        <v>45609.230722092609</v>
      </c>
      <c r="BG11" s="24">
        <v>48505.601735479446</v>
      </c>
      <c r="BH11" s="24">
        <v>50733.239001170077</v>
      </c>
      <c r="BI11" s="24">
        <v>53110.142627083223</v>
      </c>
      <c r="BJ11" s="24">
        <v>53084.863964090284</v>
      </c>
      <c r="BK11" s="24">
        <v>55244.655408817729</v>
      </c>
      <c r="BL11" s="24">
        <v>57475.069284221499</v>
      </c>
      <c r="BM11" s="24">
        <v>52095.841400462705</v>
      </c>
      <c r="BN11" s="24">
        <v>59332.202910012718</v>
      </c>
      <c r="BO11" s="24">
        <v>68470.075948385027</v>
      </c>
      <c r="BP11" s="24">
        <v>71730.668682164542</v>
      </c>
    </row>
    <row r="12" spans="1:68" x14ac:dyDescent="0.45">
      <c r="A12" s="24" t="s">
        <v>242</v>
      </c>
      <c r="B12" s="24" t="s">
        <v>243</v>
      </c>
      <c r="C12" s="24" t="s">
        <v>229</v>
      </c>
      <c r="D12" s="24" t="s">
        <v>230</v>
      </c>
      <c r="AI12" s="24">
        <v>6796.2113347407112</v>
      </c>
      <c r="AJ12" s="24">
        <v>7112.9152655940879</v>
      </c>
      <c r="AK12" s="24">
        <v>7541.0852420304536</v>
      </c>
      <c r="AL12" s="24">
        <v>7745.0691815556856</v>
      </c>
      <c r="AM12" s="24">
        <v>7925.4226398286282</v>
      </c>
      <c r="AN12" s="24">
        <v>8091.1416937385493</v>
      </c>
      <c r="AO12" s="24">
        <v>8420.6436470597673</v>
      </c>
      <c r="AP12" s="24">
        <v>8813.0528615772255</v>
      </c>
      <c r="AQ12" s="24">
        <v>9149.1231068808211</v>
      </c>
      <c r="AR12" s="24">
        <v>9339.1646987723561</v>
      </c>
      <c r="AS12" s="24">
        <v>9926.763259724341</v>
      </c>
      <c r="AT12" s="24">
        <v>10119.322433090201</v>
      </c>
      <c r="AU12" s="24">
        <v>10133.999787584313</v>
      </c>
      <c r="AV12" s="24">
        <v>10448.044637519492</v>
      </c>
      <c r="AW12" s="24">
        <v>11465.496230341396</v>
      </c>
      <c r="AX12" s="24">
        <v>12179.498510378462</v>
      </c>
      <c r="AY12" s="24">
        <v>12993.10106570833</v>
      </c>
      <c r="AZ12" s="24">
        <v>13591.608090253532</v>
      </c>
      <c r="BA12" s="24">
        <v>14261.565389188438</v>
      </c>
      <c r="BB12" s="24">
        <v>14088.229517515256</v>
      </c>
      <c r="BC12" s="24">
        <v>14651.319442511667</v>
      </c>
      <c r="BD12" s="24">
        <v>15180.31596293061</v>
      </c>
      <c r="BE12" s="24">
        <v>16008.845697533638</v>
      </c>
      <c r="BF12" s="24">
        <v>15901.774526334702</v>
      </c>
      <c r="BG12" s="24">
        <v>15654.450605670359</v>
      </c>
      <c r="BH12" s="24">
        <v>14148.136686865892</v>
      </c>
      <c r="BI12" s="24">
        <v>13685.340101203383</v>
      </c>
      <c r="BJ12" s="24">
        <v>14286.478292971</v>
      </c>
      <c r="BK12" s="24">
        <v>15319.019699815481</v>
      </c>
      <c r="BL12" s="24">
        <v>15452.541754651409</v>
      </c>
      <c r="BM12" s="24">
        <v>14132.444333646996</v>
      </c>
      <c r="BN12" s="24">
        <v>15534.523797121261</v>
      </c>
      <c r="BO12" s="24">
        <v>17198.655842486543</v>
      </c>
      <c r="BP12" s="24">
        <v>17634.815608229655</v>
      </c>
    </row>
    <row r="13" spans="1:68" x14ac:dyDescent="0.45">
      <c r="A13" s="24" t="s">
        <v>116</v>
      </c>
      <c r="B13" s="24" t="s">
        <v>244</v>
      </c>
      <c r="C13" s="24" t="s">
        <v>229</v>
      </c>
      <c r="D13" s="24" t="s">
        <v>230</v>
      </c>
      <c r="AI13" s="24">
        <v>86949.009413316424</v>
      </c>
      <c r="AJ13" s="24">
        <v>85764.626793097545</v>
      </c>
      <c r="AK13" s="24">
        <v>86019.082017420675</v>
      </c>
      <c r="AL13" s="24">
        <v>84860.309390425507</v>
      </c>
      <c r="AM13" s="24">
        <v>88427.284903687643</v>
      </c>
      <c r="AN13" s="24">
        <v>92106.955454056471</v>
      </c>
      <c r="AO13" s="24">
        <v>93008.570372982897</v>
      </c>
      <c r="AP13" s="24">
        <v>94374.189878331032</v>
      </c>
      <c r="AQ13" s="24">
        <v>88693.030682406083</v>
      </c>
      <c r="AR13" s="24">
        <v>86165.452714399304</v>
      </c>
      <c r="AS13" s="24">
        <v>91317.628369028098</v>
      </c>
      <c r="AT13" s="24">
        <v>88831.576608432835</v>
      </c>
      <c r="AU13" s="24">
        <v>86960.316746288838</v>
      </c>
      <c r="AV13" s="24">
        <v>91058.669068849224</v>
      </c>
      <c r="AW13" s="24">
        <v>96981.590791723982</v>
      </c>
      <c r="AX13" s="24">
        <v>99576.616872716841</v>
      </c>
      <c r="AY13" s="24">
        <v>104995.3978946767</v>
      </c>
      <c r="AZ13" s="24">
        <v>99096.705447143802</v>
      </c>
      <c r="BA13" s="24">
        <v>93017.090650392405</v>
      </c>
      <c r="BB13" s="24">
        <v>83336.81974257945</v>
      </c>
      <c r="BC13" s="24">
        <v>83670.90937745705</v>
      </c>
      <c r="BD13" s="24">
        <v>87709.044407996713</v>
      </c>
      <c r="BE13" s="24">
        <v>87339.687656397044</v>
      </c>
      <c r="BF13" s="24">
        <v>85514.802433563513</v>
      </c>
      <c r="BG13" s="24">
        <v>85248.154734830081</v>
      </c>
      <c r="BH13" s="24">
        <v>71720.308449129356</v>
      </c>
      <c r="BI13" s="24">
        <v>67702.147393039239</v>
      </c>
      <c r="BJ13" s="24">
        <v>68043.231213342122</v>
      </c>
      <c r="BK13" s="24">
        <v>75071.180050144263</v>
      </c>
      <c r="BL13" s="24">
        <v>76884.9468968289</v>
      </c>
      <c r="BM13" s="24">
        <v>65352.834419496096</v>
      </c>
      <c r="BN13" s="24">
        <v>67401.12129502013</v>
      </c>
      <c r="BO13" s="24">
        <v>73777.744394934445</v>
      </c>
      <c r="BP13" s="24">
        <v>76110.384845648281</v>
      </c>
    </row>
    <row r="14" spans="1:68" x14ac:dyDescent="0.45">
      <c r="A14" s="24" t="s">
        <v>57</v>
      </c>
      <c r="B14" s="24" t="s">
        <v>245</v>
      </c>
      <c r="C14" s="24" t="s">
        <v>229</v>
      </c>
      <c r="D14" s="24" t="s">
        <v>230</v>
      </c>
      <c r="AI14" s="24">
        <v>7158.3084912795193</v>
      </c>
      <c r="AJ14" s="24">
        <v>7960.9784404259726</v>
      </c>
      <c r="AK14" s="24">
        <v>8667.8528035300642</v>
      </c>
      <c r="AL14" s="24">
        <v>9472.4450994686449</v>
      </c>
      <c r="AM14" s="24">
        <v>10103.029741348504</v>
      </c>
      <c r="AN14" s="24">
        <v>9890.924708830833</v>
      </c>
      <c r="AO14" s="24">
        <v>10495.839245367504</v>
      </c>
      <c r="AP14" s="24">
        <v>11403.480792312368</v>
      </c>
      <c r="AQ14" s="24">
        <v>11835.676987119959</v>
      </c>
      <c r="AR14" s="24">
        <v>11463.853308120963</v>
      </c>
      <c r="AS14" s="24">
        <v>11499.982800269772</v>
      </c>
      <c r="AT14" s="24">
        <v>11117.754923303954</v>
      </c>
      <c r="AU14" s="24">
        <v>9953.4649287886095</v>
      </c>
      <c r="AV14" s="24">
        <v>10933.392549066191</v>
      </c>
      <c r="AW14" s="24">
        <v>12117.6797424618</v>
      </c>
      <c r="AX14" s="24">
        <v>13464.812846900253</v>
      </c>
      <c r="AY14" s="24">
        <v>14843.577865618601</v>
      </c>
      <c r="AZ14" s="24">
        <v>16455.112979918791</v>
      </c>
      <c r="BA14" s="24">
        <v>17276.757088402534</v>
      </c>
      <c r="BB14" s="24">
        <v>16182.075347842878</v>
      </c>
      <c r="BC14" s="24">
        <v>17847.611037143844</v>
      </c>
      <c r="BD14" s="24">
        <v>19104.990940522788</v>
      </c>
      <c r="BE14" s="24">
        <v>19430.417806811183</v>
      </c>
      <c r="BF14" s="24">
        <v>19928.989490167023</v>
      </c>
      <c r="BG14" s="24">
        <v>19487.418174886807</v>
      </c>
      <c r="BH14" s="24">
        <v>19899.149927524544</v>
      </c>
      <c r="BI14" s="24">
        <v>20105.761359796023</v>
      </c>
      <c r="BJ14" s="24">
        <v>23385.07409049166</v>
      </c>
      <c r="BK14" s="24">
        <v>24410.391906333491</v>
      </c>
      <c r="BL14" s="24">
        <v>23516.826198088642</v>
      </c>
      <c r="BM14" s="24">
        <v>22393.347957535338</v>
      </c>
      <c r="BN14" s="24">
        <v>26300.274261175044</v>
      </c>
      <c r="BO14" s="24">
        <v>29597.693842926441</v>
      </c>
      <c r="BP14" s="24">
        <v>30082.304524732292</v>
      </c>
    </row>
    <row r="15" spans="1:68" x14ac:dyDescent="0.45">
      <c r="A15" s="24" t="s">
        <v>54</v>
      </c>
      <c r="B15" s="24" t="s">
        <v>246</v>
      </c>
      <c r="C15" s="24" t="s">
        <v>229</v>
      </c>
      <c r="D15" s="24" t="s">
        <v>230</v>
      </c>
      <c r="AI15" s="24">
        <v>2760.2495001338325</v>
      </c>
      <c r="AJ15" s="24">
        <v>2476.6030921252768</v>
      </c>
      <c r="AK15" s="24">
        <v>1491.6126716851488</v>
      </c>
      <c r="AL15" s="24">
        <v>1440.3936776673095</v>
      </c>
      <c r="AM15" s="24">
        <v>1591.4788351017421</v>
      </c>
      <c r="AN15" s="24">
        <v>1766.9101475377522</v>
      </c>
      <c r="AO15" s="24">
        <v>1921.5499890689259</v>
      </c>
      <c r="AP15" s="24">
        <v>2039.7883227281568</v>
      </c>
      <c r="AQ15" s="24">
        <v>2239.4275832200028</v>
      </c>
      <c r="AR15" s="24">
        <v>2376.519169423209</v>
      </c>
      <c r="AS15" s="24">
        <v>2530.7439465758803</v>
      </c>
      <c r="AT15" s="24">
        <v>2844.3626635464939</v>
      </c>
      <c r="AU15" s="24">
        <v>3282.1170633671122</v>
      </c>
      <c r="AV15" s="24">
        <v>3836.2255676540085</v>
      </c>
      <c r="AW15" s="24">
        <v>4377.2275968804634</v>
      </c>
      <c r="AX15" s="24">
        <v>5172.2189209696053</v>
      </c>
      <c r="AY15" s="24">
        <v>6072.7592446571816</v>
      </c>
      <c r="AZ15" s="24">
        <v>7136.7540550916356</v>
      </c>
      <c r="BA15" s="24">
        <v>7827.3166673390006</v>
      </c>
      <c r="BB15" s="24">
        <v>6811.6924796274143</v>
      </c>
      <c r="BC15" s="24">
        <v>7095.2126797209376</v>
      </c>
      <c r="BD15" s="24">
        <v>7624.2677262690495</v>
      </c>
      <c r="BE15" s="24">
        <v>8942.6353789716431</v>
      </c>
      <c r="BF15" s="24">
        <v>9454.8785283655652</v>
      </c>
      <c r="BG15" s="24">
        <v>9736.234974627896</v>
      </c>
      <c r="BH15" s="24">
        <v>9756.8408483602598</v>
      </c>
      <c r="BI15" s="24">
        <v>10570.272041393568</v>
      </c>
      <c r="BJ15" s="24">
        <v>12066.004309381942</v>
      </c>
      <c r="BK15" s="24">
        <v>12877.493754355326</v>
      </c>
      <c r="BL15" s="24">
        <v>14975.753953815694</v>
      </c>
      <c r="BM15" s="24">
        <v>14706.317304342227</v>
      </c>
      <c r="BN15" s="24">
        <v>15921.705281964018</v>
      </c>
      <c r="BO15" s="24">
        <v>19161.370051419013</v>
      </c>
      <c r="BP15" s="24">
        <v>21342.514533488593</v>
      </c>
    </row>
    <row r="16" spans="1:68" x14ac:dyDescent="0.45">
      <c r="A16" s="24" t="s">
        <v>247</v>
      </c>
      <c r="B16" s="24" t="s">
        <v>248</v>
      </c>
      <c r="C16" s="24" t="s">
        <v>229</v>
      </c>
      <c r="D16" s="24" t="s">
        <v>230</v>
      </c>
    </row>
    <row r="17" spans="1:68" x14ac:dyDescent="0.45">
      <c r="A17" s="24" t="s">
        <v>158</v>
      </c>
      <c r="B17" s="24" t="s">
        <v>249</v>
      </c>
      <c r="C17" s="24" t="s">
        <v>229</v>
      </c>
      <c r="D17" s="24" t="s">
        <v>230</v>
      </c>
      <c r="AI17" s="24">
        <v>12935.22404738873</v>
      </c>
      <c r="AJ17" s="24">
        <v>13594.574487024693</v>
      </c>
      <c r="AK17" s="24">
        <v>13843.355948770453</v>
      </c>
      <c r="AL17" s="24">
        <v>14650.671264068895</v>
      </c>
      <c r="AM17" s="24">
        <v>15662.50396167094</v>
      </c>
      <c r="AN17" s="24">
        <v>14991.907011528279</v>
      </c>
      <c r="AO17" s="24">
        <v>15942.011720349697</v>
      </c>
      <c r="AP17" s="24">
        <v>16757.299176288994</v>
      </c>
      <c r="AQ17" s="24">
        <v>17414.28962763106</v>
      </c>
      <c r="AR17" s="24">
        <v>18003.745727357229</v>
      </c>
      <c r="AS17" s="24">
        <v>19228.491483134188</v>
      </c>
      <c r="AT17" s="24">
        <v>18481.793627642943</v>
      </c>
      <c r="AU17" s="24">
        <v>18724.752458325678</v>
      </c>
      <c r="AV17" s="24">
        <v>20033.21301958046</v>
      </c>
      <c r="AW17" s="24">
        <v>21527.454679196868</v>
      </c>
      <c r="AX17" s="24">
        <v>23374.933932655618</v>
      </c>
      <c r="AY17" s="24">
        <v>26823.302221668273</v>
      </c>
      <c r="AZ17" s="24">
        <v>29710.925772514503</v>
      </c>
      <c r="BA17" s="24">
        <v>29837.970717213775</v>
      </c>
      <c r="BB17" s="24">
        <v>26034.526809836079</v>
      </c>
      <c r="BC17" s="24">
        <v>23958.42126231753</v>
      </c>
      <c r="BD17" s="24">
        <v>23692.724350004024</v>
      </c>
      <c r="BE17" s="24">
        <v>22377.36191219485</v>
      </c>
      <c r="BF17" s="24">
        <v>21759.368023987154</v>
      </c>
      <c r="BG17" s="24">
        <v>21673.394958834844</v>
      </c>
      <c r="BH17" s="24">
        <v>20989.38588963067</v>
      </c>
      <c r="BI17" s="24">
        <v>21321.709757914497</v>
      </c>
      <c r="BJ17" s="24">
        <v>21370.309509162376</v>
      </c>
      <c r="BK17" s="24">
        <v>24524.21379538871</v>
      </c>
      <c r="BL17" s="24">
        <v>26533.73019369617</v>
      </c>
      <c r="BM17" s="24">
        <v>22356.76872248486</v>
      </c>
      <c r="BN17" s="24">
        <v>25733.294826964429</v>
      </c>
      <c r="BO17" s="24">
        <v>30031.747469874324</v>
      </c>
      <c r="BP17" s="24">
        <v>32149.140364882278</v>
      </c>
    </row>
    <row r="18" spans="1:68" x14ac:dyDescent="0.45">
      <c r="A18" s="24" t="s">
        <v>98</v>
      </c>
      <c r="B18" s="24" t="s">
        <v>250</v>
      </c>
      <c r="C18" s="24" t="s">
        <v>229</v>
      </c>
      <c r="D18" s="24" t="s">
        <v>230</v>
      </c>
      <c r="AI18" s="24">
        <v>17381.225272482283</v>
      </c>
      <c r="AJ18" s="24">
        <v>17835.830456476549</v>
      </c>
      <c r="AK18" s="24">
        <v>18253.969760081418</v>
      </c>
      <c r="AL18" s="24">
        <v>19216.306648767626</v>
      </c>
      <c r="AM18" s="24">
        <v>20170.784764353499</v>
      </c>
      <c r="AN18" s="24">
        <v>21038.666785302215</v>
      </c>
      <c r="AO18" s="24">
        <v>22132.192903435622</v>
      </c>
      <c r="AP18" s="24">
        <v>23124.963911723324</v>
      </c>
      <c r="AQ18" s="24">
        <v>24378.245310924452</v>
      </c>
      <c r="AR18" s="24">
        <v>25485.391445939993</v>
      </c>
      <c r="AS18" s="24">
        <v>26541.665320843698</v>
      </c>
      <c r="AT18" s="24">
        <v>27645.81402897013</v>
      </c>
      <c r="AU18" s="24">
        <v>29032.490955588812</v>
      </c>
      <c r="AV18" s="24">
        <v>30121.818417733721</v>
      </c>
      <c r="AW18" s="24">
        <v>31763.796092685396</v>
      </c>
      <c r="AX18" s="24">
        <v>33036.583477024884</v>
      </c>
      <c r="AY18" s="24">
        <v>34846.715630241844</v>
      </c>
      <c r="AZ18" s="24">
        <v>36653.841717944284</v>
      </c>
      <c r="BA18" s="24">
        <v>37532.999043413263</v>
      </c>
      <c r="BB18" s="24">
        <v>40312.39511869452</v>
      </c>
      <c r="BC18" s="24">
        <v>39372.851103854227</v>
      </c>
      <c r="BD18" s="24">
        <v>42022.7392158859</v>
      </c>
      <c r="BE18" s="24">
        <v>42863.348316994525</v>
      </c>
      <c r="BF18" s="24">
        <v>45930.850508150339</v>
      </c>
      <c r="BG18" s="24">
        <v>46903.770304138983</v>
      </c>
      <c r="BH18" s="24">
        <v>46263.731388771994</v>
      </c>
      <c r="BI18" s="24">
        <v>47260.15299337473</v>
      </c>
      <c r="BJ18" s="24">
        <v>48371.140995658498</v>
      </c>
      <c r="BK18" s="24">
        <v>50183.689812763376</v>
      </c>
      <c r="BL18" s="24">
        <v>52673.063817623079</v>
      </c>
      <c r="BM18" s="24">
        <v>53984.124697907493</v>
      </c>
      <c r="BN18" s="24">
        <v>58145.55136417153</v>
      </c>
      <c r="BO18" s="24">
        <v>65834.784892835742</v>
      </c>
      <c r="BP18" s="24">
        <v>70340.217162223038</v>
      </c>
    </row>
    <row r="19" spans="1:68" x14ac:dyDescent="0.45">
      <c r="A19" s="24" t="s">
        <v>80</v>
      </c>
      <c r="B19" s="24" t="s">
        <v>251</v>
      </c>
      <c r="C19" s="24" t="s">
        <v>229</v>
      </c>
      <c r="D19" s="24" t="s">
        <v>230</v>
      </c>
      <c r="AI19" s="24">
        <v>19382.966474791436</v>
      </c>
      <c r="AJ19" s="24">
        <v>20522.18551490931</v>
      </c>
      <c r="AK19" s="24">
        <v>21194.757397252353</v>
      </c>
      <c r="AL19" s="24">
        <v>21632.318674808361</v>
      </c>
      <c r="AM19" s="24">
        <v>22538.074265738211</v>
      </c>
      <c r="AN19" s="24">
        <v>23588.456299075715</v>
      </c>
      <c r="AO19" s="24">
        <v>24417.664296890016</v>
      </c>
      <c r="AP19" s="24">
        <v>25294.723885165007</v>
      </c>
      <c r="AQ19" s="24">
        <v>26529.181568318778</v>
      </c>
      <c r="AR19" s="24">
        <v>27500.084954533966</v>
      </c>
      <c r="AS19" s="24">
        <v>29214.738648481289</v>
      </c>
      <c r="AT19" s="24">
        <v>29556.403560048981</v>
      </c>
      <c r="AU19" s="24">
        <v>30952.170823239823</v>
      </c>
      <c r="AV19" s="24">
        <v>31962.92553310646</v>
      </c>
      <c r="AW19" s="24">
        <v>33523.020496828278</v>
      </c>
      <c r="AX19" s="24">
        <v>34776.669953521807</v>
      </c>
      <c r="AY19" s="24">
        <v>37396.03509608662</v>
      </c>
      <c r="AZ19" s="24">
        <v>39193.817364097689</v>
      </c>
      <c r="BA19" s="24">
        <v>41046.790035211161</v>
      </c>
      <c r="BB19" s="24">
        <v>40665.504660501865</v>
      </c>
      <c r="BC19" s="24">
        <v>41740.114924175839</v>
      </c>
      <c r="BD19" s="24">
        <v>44171.561868702804</v>
      </c>
      <c r="BE19" s="24">
        <v>46156.483207303711</v>
      </c>
      <c r="BF19" s="24">
        <v>47519.852279657134</v>
      </c>
      <c r="BG19" s="24">
        <v>48355.497762440704</v>
      </c>
      <c r="BH19" s="24">
        <v>49562.593925798647</v>
      </c>
      <c r="BI19" s="24">
        <v>52397.863517667276</v>
      </c>
      <c r="BJ19" s="24">
        <v>53869.832118355465</v>
      </c>
      <c r="BK19" s="24">
        <v>56636.49530305386</v>
      </c>
      <c r="BL19" s="24">
        <v>60354.927942212104</v>
      </c>
      <c r="BM19" s="24">
        <v>58523.033781624414</v>
      </c>
      <c r="BN19" s="24">
        <v>62912.174114059533</v>
      </c>
      <c r="BO19" s="24">
        <v>70675.514663321897</v>
      </c>
      <c r="BP19" s="24">
        <v>70296.660764155647</v>
      </c>
    </row>
    <row r="20" spans="1:68" x14ac:dyDescent="0.45">
      <c r="A20" s="24" t="s">
        <v>34</v>
      </c>
      <c r="B20" s="24" t="s">
        <v>252</v>
      </c>
      <c r="C20" s="24" t="s">
        <v>229</v>
      </c>
      <c r="D20" s="24" t="s">
        <v>230</v>
      </c>
      <c r="AI20" s="24">
        <v>5253.928344414001</v>
      </c>
      <c r="AJ20" s="24">
        <v>5322.3015615514214</v>
      </c>
      <c r="AK20" s="24">
        <v>4150.1268604434927</v>
      </c>
      <c r="AL20" s="24">
        <v>3217.9458748016896</v>
      </c>
      <c r="AM20" s="24">
        <v>2603.8343864201493</v>
      </c>
      <c r="AN20" s="24">
        <v>2317.7927988384745</v>
      </c>
      <c r="AO20" s="24">
        <v>2366.8398093942169</v>
      </c>
      <c r="AP20" s="24">
        <v>2522.8437304076497</v>
      </c>
      <c r="AQ20" s="24">
        <v>2779.8069874417556</v>
      </c>
      <c r="AR20" s="24">
        <v>3001.305342518654</v>
      </c>
      <c r="AS20" s="24">
        <v>3382.0830866808101</v>
      </c>
      <c r="AT20" s="24">
        <v>3771.2705793938981</v>
      </c>
      <c r="AU20" s="24">
        <v>4160.2161665206304</v>
      </c>
      <c r="AV20" s="24">
        <v>4640.1343729061309</v>
      </c>
      <c r="AW20" s="24">
        <v>5160.4726253257759</v>
      </c>
      <c r="AX20" s="24">
        <v>6741.2009647113236</v>
      </c>
      <c r="AY20" s="24">
        <v>9244.4064552099735</v>
      </c>
      <c r="AZ20" s="24">
        <v>11734.764186486151</v>
      </c>
      <c r="BA20" s="24">
        <v>12972.442712952125</v>
      </c>
      <c r="BB20" s="24">
        <v>13972.730905238173</v>
      </c>
      <c r="BC20" s="24">
        <v>14680.874144623058</v>
      </c>
      <c r="BD20" s="24">
        <v>14804.574450791106</v>
      </c>
      <c r="BE20" s="24">
        <v>15994.146650183631</v>
      </c>
      <c r="BF20" s="24">
        <v>17267.511891953738</v>
      </c>
      <c r="BG20" s="24">
        <v>17563.612245438511</v>
      </c>
      <c r="BH20" s="24">
        <v>15075.272634791103</v>
      </c>
      <c r="BI20" s="24">
        <v>14535.802021063304</v>
      </c>
      <c r="BJ20" s="24">
        <v>14315.929643106028</v>
      </c>
      <c r="BK20" s="24">
        <v>15282.999523229813</v>
      </c>
      <c r="BL20" s="24">
        <v>16675.317936155781</v>
      </c>
      <c r="BM20" s="24">
        <v>15163.570332728228</v>
      </c>
      <c r="BN20" s="24">
        <v>20111.375695210878</v>
      </c>
      <c r="BO20" s="24">
        <v>22552.114937879032</v>
      </c>
      <c r="BP20" s="24">
        <v>23597.837862175715</v>
      </c>
    </row>
    <row r="21" spans="1:68" x14ac:dyDescent="0.45">
      <c r="A21" s="24" t="s">
        <v>253</v>
      </c>
      <c r="B21" s="24" t="s">
        <v>254</v>
      </c>
      <c r="C21" s="24" t="s">
        <v>229</v>
      </c>
      <c r="D21" s="24" t="s">
        <v>230</v>
      </c>
      <c r="AI21" s="24">
        <v>598.16418444314093</v>
      </c>
      <c r="AJ21" s="24">
        <v>635.99666950279391</v>
      </c>
      <c r="AK21" s="24">
        <v>639.72621686656817</v>
      </c>
      <c r="AL21" s="24">
        <v>633.6631992904255</v>
      </c>
      <c r="AM21" s="24">
        <v>618.37408825373359</v>
      </c>
      <c r="AN21" s="24">
        <v>547.56081262151054</v>
      </c>
      <c r="AO21" s="24">
        <v>512.62446363764309</v>
      </c>
      <c r="AP21" s="24">
        <v>513.21234913567184</v>
      </c>
      <c r="AQ21" s="24">
        <v>533.34569209636811</v>
      </c>
      <c r="AR21" s="24">
        <v>522.75247581906024</v>
      </c>
      <c r="AS21" s="24">
        <v>519.11506039716403</v>
      </c>
      <c r="AT21" s="24">
        <v>528.31116153381254</v>
      </c>
      <c r="AU21" s="24">
        <v>544.7944965030772</v>
      </c>
      <c r="AV21" s="24">
        <v>531.68740526260649</v>
      </c>
      <c r="AW21" s="24">
        <v>551.43235259065409</v>
      </c>
      <c r="AX21" s="24">
        <v>552.91776729366654</v>
      </c>
      <c r="AY21" s="24">
        <v>579.57132131206583</v>
      </c>
      <c r="AZ21" s="24">
        <v>593.46375593984749</v>
      </c>
      <c r="BA21" s="24">
        <v>608.67043830092564</v>
      </c>
      <c r="BB21" s="24">
        <v>604.36785092529215</v>
      </c>
      <c r="BC21" s="24">
        <v>613.64984895021155</v>
      </c>
      <c r="BD21" s="24">
        <v>628.66767798263709</v>
      </c>
      <c r="BE21" s="24">
        <v>638.87318163300847</v>
      </c>
      <c r="BF21" s="24">
        <v>687.36592007770571</v>
      </c>
      <c r="BG21" s="24">
        <v>724.36035749138455</v>
      </c>
      <c r="BH21" s="24">
        <v>797.42623440688328</v>
      </c>
      <c r="BI21" s="24">
        <v>771.98743371754108</v>
      </c>
      <c r="BJ21" s="24">
        <v>761.26925722128976</v>
      </c>
      <c r="BK21" s="24">
        <v>753.45551606619472</v>
      </c>
      <c r="BL21" s="24">
        <v>779.19799065336326</v>
      </c>
      <c r="BM21" s="24">
        <v>786.51583067464844</v>
      </c>
      <c r="BN21" s="24">
        <v>836.66557133782862</v>
      </c>
      <c r="BO21" s="24">
        <v>888.51815838692755</v>
      </c>
      <c r="BP21" s="24">
        <v>919.90664623563941</v>
      </c>
    </row>
    <row r="22" spans="1:68" x14ac:dyDescent="0.45">
      <c r="A22" s="24" t="s">
        <v>113</v>
      </c>
      <c r="B22" s="24" t="s">
        <v>255</v>
      </c>
      <c r="C22" s="24" t="s">
        <v>229</v>
      </c>
      <c r="D22" s="24" t="s">
        <v>230</v>
      </c>
      <c r="AI22" s="24">
        <v>18675.312194798451</v>
      </c>
      <c r="AJ22" s="24">
        <v>19587.855350042602</v>
      </c>
      <c r="AK22" s="24">
        <v>20258.547446144239</v>
      </c>
      <c r="AL22" s="24">
        <v>20459.18914783726</v>
      </c>
      <c r="AM22" s="24">
        <v>21504.011773890026</v>
      </c>
      <c r="AN22" s="24">
        <v>22431.459360451005</v>
      </c>
      <c r="AO22" s="24">
        <v>22736.75806859853</v>
      </c>
      <c r="AP22" s="24">
        <v>23727.897520819261</v>
      </c>
      <c r="AQ22" s="24">
        <v>24368.757408823898</v>
      </c>
      <c r="AR22" s="24">
        <v>25440.841188863844</v>
      </c>
      <c r="AS22" s="24">
        <v>27788.090883225625</v>
      </c>
      <c r="AT22" s="24">
        <v>28796.579580446221</v>
      </c>
      <c r="AU22" s="24">
        <v>30282.288645028253</v>
      </c>
      <c r="AV22" s="24">
        <v>30934.582645457747</v>
      </c>
      <c r="AW22" s="24">
        <v>32063.982694986538</v>
      </c>
      <c r="AX22" s="24">
        <v>33177.890945815823</v>
      </c>
      <c r="AY22" s="24">
        <v>35258.985063203028</v>
      </c>
      <c r="AZ22" s="24">
        <v>36799.531868634323</v>
      </c>
      <c r="BA22" s="24">
        <v>37883.331941781944</v>
      </c>
      <c r="BB22" s="24">
        <v>37885.905912560163</v>
      </c>
      <c r="BC22" s="24">
        <v>39844.405438649592</v>
      </c>
      <c r="BD22" s="24">
        <v>41244.849503521291</v>
      </c>
      <c r="BE22" s="24">
        <v>42483.525066678776</v>
      </c>
      <c r="BF22" s="24">
        <v>43864.120419683815</v>
      </c>
      <c r="BG22" s="24">
        <v>45147.642953405673</v>
      </c>
      <c r="BH22" s="24">
        <v>46084.242455171683</v>
      </c>
      <c r="BI22" s="24">
        <v>48414.551806568117</v>
      </c>
      <c r="BJ22" s="24">
        <v>50256.063177278389</v>
      </c>
      <c r="BK22" s="24">
        <v>52466.733078459896</v>
      </c>
      <c r="BL22" s="24">
        <v>56712.469571978159</v>
      </c>
      <c r="BM22" s="24">
        <v>56120.095842046554</v>
      </c>
      <c r="BN22" s="24">
        <v>60611.527135012657</v>
      </c>
      <c r="BO22" s="24">
        <v>68080.351893486324</v>
      </c>
      <c r="BP22" s="24">
        <v>68894.391203190069</v>
      </c>
    </row>
    <row r="23" spans="1:68" x14ac:dyDescent="0.45">
      <c r="A23" s="24" t="s">
        <v>256</v>
      </c>
      <c r="B23" s="24" t="s">
        <v>257</v>
      </c>
      <c r="C23" s="24" t="s">
        <v>229</v>
      </c>
      <c r="D23" s="24" t="s">
        <v>230</v>
      </c>
      <c r="AI23" s="24">
        <v>1186.1160689779056</v>
      </c>
      <c r="AJ23" s="24">
        <v>1239.2249973844803</v>
      </c>
      <c r="AK23" s="24">
        <v>1265.2524187017434</v>
      </c>
      <c r="AL23" s="24">
        <v>1311.3444933937719</v>
      </c>
      <c r="AM23" s="24">
        <v>1316.2443253585589</v>
      </c>
      <c r="AN23" s="24">
        <v>1395.2664443816905</v>
      </c>
      <c r="AO23" s="24">
        <v>1443.9677128194378</v>
      </c>
      <c r="AP23" s="24">
        <v>1507.9241539656384</v>
      </c>
      <c r="AQ23" s="24">
        <v>1537.143825554728</v>
      </c>
      <c r="AR23" s="24">
        <v>1592.1378213659489</v>
      </c>
      <c r="AS23" s="24">
        <v>1671.3572517311502</v>
      </c>
      <c r="AT23" s="24">
        <v>1745.9825622010974</v>
      </c>
      <c r="AU23" s="24">
        <v>1799.8826963913828</v>
      </c>
      <c r="AV23" s="24">
        <v>1841.602972823036</v>
      </c>
      <c r="AW23" s="24">
        <v>1915.3464434878538</v>
      </c>
      <c r="AX23" s="24">
        <v>1945.5641405004199</v>
      </c>
      <c r="AY23" s="24">
        <v>2020.605677300184</v>
      </c>
      <c r="AZ23" s="24">
        <v>2135.5378787049322</v>
      </c>
      <c r="BA23" s="24">
        <v>2215.3516385597777</v>
      </c>
      <c r="BB23" s="24">
        <v>2213.3289562183659</v>
      </c>
      <c r="BC23" s="24">
        <v>2220.3285460932398</v>
      </c>
      <c r="BD23" s="24">
        <v>2264.8418692638443</v>
      </c>
      <c r="BE23" s="24">
        <v>2346.0841620454694</v>
      </c>
      <c r="BF23" s="24">
        <v>2511.653095883325</v>
      </c>
      <c r="BG23" s="24">
        <v>2670.4156139918723</v>
      </c>
      <c r="BH23" s="24">
        <v>2725.3372481714405</v>
      </c>
      <c r="BI23" s="24">
        <v>2842.0246258376046</v>
      </c>
      <c r="BJ23" s="24">
        <v>2885.8938398772107</v>
      </c>
      <c r="BK23" s="24">
        <v>2965.3062814366422</v>
      </c>
      <c r="BL23" s="24">
        <v>3148.9796959783848</v>
      </c>
      <c r="BM23" s="24">
        <v>3244.58772756805</v>
      </c>
      <c r="BN23" s="24">
        <v>3464.2886286745002</v>
      </c>
      <c r="BO23" s="24">
        <v>3844.1649338258444</v>
      </c>
      <c r="BP23" s="24">
        <v>4129.9794149329509</v>
      </c>
    </row>
    <row r="24" spans="1:68" x14ac:dyDescent="0.45">
      <c r="A24" s="24" t="s">
        <v>258</v>
      </c>
      <c r="B24" s="24" t="s">
        <v>259</v>
      </c>
      <c r="C24" s="24" t="s">
        <v>229</v>
      </c>
      <c r="D24" s="24" t="s">
        <v>230</v>
      </c>
      <c r="AI24" s="24">
        <v>566.94414726875505</v>
      </c>
      <c r="AJ24" s="24">
        <v>623.26800172709261</v>
      </c>
      <c r="AK24" s="24">
        <v>623.38499526838723</v>
      </c>
      <c r="AL24" s="24">
        <v>644.03546436375154</v>
      </c>
      <c r="AM24" s="24">
        <v>649.84240758269357</v>
      </c>
      <c r="AN24" s="24">
        <v>683.63915155233587</v>
      </c>
      <c r="AO24" s="24">
        <v>753.30916674852233</v>
      </c>
      <c r="AP24" s="24">
        <v>793.97084141516916</v>
      </c>
      <c r="AQ24" s="24">
        <v>838.07935530481564</v>
      </c>
      <c r="AR24" s="24">
        <v>886.43409063502475</v>
      </c>
      <c r="AS24" s="24">
        <v>896.47748151221037</v>
      </c>
      <c r="AT24" s="24">
        <v>947.91937463577131</v>
      </c>
      <c r="AU24" s="24">
        <v>973.98393338126448</v>
      </c>
      <c r="AV24" s="24">
        <v>1037.8379937376733</v>
      </c>
      <c r="AW24" s="24">
        <v>1079.000091441055</v>
      </c>
      <c r="AX24" s="24">
        <v>1171.7643231823042</v>
      </c>
      <c r="AY24" s="24">
        <v>1244.0024384142323</v>
      </c>
      <c r="AZ24" s="24">
        <v>1290.4995101547411</v>
      </c>
      <c r="BA24" s="24">
        <v>1351.3604156695899</v>
      </c>
      <c r="BB24" s="24">
        <v>1359.692249079334</v>
      </c>
      <c r="BC24" s="24">
        <v>1449.422163815085</v>
      </c>
      <c r="BD24" s="24">
        <v>1531.3433824398164</v>
      </c>
      <c r="BE24" s="24">
        <v>1571.8388447731454</v>
      </c>
      <c r="BF24" s="24">
        <v>1642.8921312577647</v>
      </c>
      <c r="BG24" s="24">
        <v>1661.3177379375693</v>
      </c>
      <c r="BH24" s="24">
        <v>1691.5793538740807</v>
      </c>
      <c r="BI24" s="24">
        <v>1881.7589313440665</v>
      </c>
      <c r="BJ24" s="24">
        <v>2042.4029525991662</v>
      </c>
      <c r="BK24" s="24">
        <v>2073.3235382155035</v>
      </c>
      <c r="BL24" s="24">
        <v>2232.1628201658523</v>
      </c>
      <c r="BM24" s="24">
        <v>2380.7228278180219</v>
      </c>
      <c r="BN24" s="24">
        <v>2486.4309314776174</v>
      </c>
      <c r="BO24" s="24">
        <v>2641.8701127696909</v>
      </c>
      <c r="BP24" s="24">
        <v>2754.7134654342458</v>
      </c>
    </row>
    <row r="25" spans="1:68" x14ac:dyDescent="0.45">
      <c r="A25" s="24" t="s">
        <v>70</v>
      </c>
      <c r="B25" s="24" t="s">
        <v>260</v>
      </c>
      <c r="C25" s="24" t="s">
        <v>229</v>
      </c>
      <c r="D25" s="24" t="s">
        <v>230</v>
      </c>
      <c r="AI25" s="24">
        <v>940.65447080065974</v>
      </c>
      <c r="AJ25" s="24">
        <v>987.31319947770135</v>
      </c>
      <c r="AK25" s="24">
        <v>1044.8918860901213</v>
      </c>
      <c r="AL25" s="24">
        <v>1099.3858880426942</v>
      </c>
      <c r="AM25" s="24">
        <v>1145.1101660587271</v>
      </c>
      <c r="AN25" s="24">
        <v>1206.3664670009316</v>
      </c>
      <c r="AO25" s="24">
        <v>1260.7548952289467</v>
      </c>
      <c r="AP25" s="24">
        <v>1315.4692332577019</v>
      </c>
      <c r="AQ25" s="24">
        <v>1372.9538393713208</v>
      </c>
      <c r="AR25" s="24">
        <v>1429.9864524928832</v>
      </c>
      <c r="AS25" s="24">
        <v>1511.905005890794</v>
      </c>
      <c r="AT25" s="24">
        <v>1597.5874060749356</v>
      </c>
      <c r="AU25" s="24">
        <v>1658.8023093423672</v>
      </c>
      <c r="AV25" s="24">
        <v>1746.1272578080859</v>
      </c>
      <c r="AW25" s="24">
        <v>1861.5125628779185</v>
      </c>
      <c r="AX25" s="24">
        <v>2019.7383956109227</v>
      </c>
      <c r="AY25" s="24">
        <v>2195.2948545588301</v>
      </c>
      <c r="AZ25" s="24">
        <v>2388.1002515674745</v>
      </c>
      <c r="BA25" s="24">
        <v>2554.8578823460707</v>
      </c>
      <c r="BB25" s="24">
        <v>2675.2594592802666</v>
      </c>
      <c r="BC25" s="24">
        <v>2833.6954436610104</v>
      </c>
      <c r="BD25" s="24">
        <v>3051.269832718111</v>
      </c>
      <c r="BE25" s="24">
        <v>3434.2781509044744</v>
      </c>
      <c r="BF25" s="24">
        <v>3691.1043110211667</v>
      </c>
      <c r="BG25" s="24">
        <v>3972.5064773349054</v>
      </c>
      <c r="BH25" s="24">
        <v>4212.2357808942761</v>
      </c>
      <c r="BI25" s="24">
        <v>4579.1322868286197</v>
      </c>
      <c r="BJ25" s="24">
        <v>4882.6069261563907</v>
      </c>
      <c r="BK25" s="24">
        <v>5490.1588186517929</v>
      </c>
      <c r="BL25" s="24">
        <v>6047.1240150412523</v>
      </c>
      <c r="BM25" s="24">
        <v>6640.5843733106212</v>
      </c>
      <c r="BN25" s="24">
        <v>7441.0691396125412</v>
      </c>
      <c r="BO25" s="24">
        <v>8450.5490253394364</v>
      </c>
      <c r="BP25" s="24">
        <v>9147.7775066554696</v>
      </c>
    </row>
    <row r="26" spans="1:68" x14ac:dyDescent="0.45">
      <c r="A26" s="24" t="s">
        <v>88</v>
      </c>
      <c r="B26" s="24" t="s">
        <v>261</v>
      </c>
      <c r="C26" s="24" t="s">
        <v>229</v>
      </c>
      <c r="D26" s="24" t="s">
        <v>230</v>
      </c>
      <c r="AI26" s="24">
        <v>7545.5852032759922</v>
      </c>
      <c r="AJ26" s="24">
        <v>7213.0478295597477</v>
      </c>
      <c r="AK26" s="24">
        <v>6914.7650405925833</v>
      </c>
      <c r="AL26" s="24">
        <v>7029.7387247254528</v>
      </c>
      <c r="AM26" s="24">
        <v>7335.235046480555</v>
      </c>
      <c r="AN26" s="24">
        <v>7737.756817361229</v>
      </c>
      <c r="AO26" s="24">
        <v>6846.4428828400414</v>
      </c>
      <c r="AP26" s="24">
        <v>5749.3646083912981</v>
      </c>
      <c r="AQ26" s="24">
        <v>6177.6356051381317</v>
      </c>
      <c r="AR26" s="24">
        <v>5807.813190813722</v>
      </c>
      <c r="AS26" s="24">
        <v>6422.7893292647987</v>
      </c>
      <c r="AT26" s="24">
        <v>6961.0399683432806</v>
      </c>
      <c r="AU26" s="24">
        <v>7786.4217453019746</v>
      </c>
      <c r="AV26" s="24">
        <v>8417.4707331587924</v>
      </c>
      <c r="AW26" s="24">
        <v>9201.7397384053438</v>
      </c>
      <c r="AX26" s="24">
        <v>10291.445877620312</v>
      </c>
      <c r="AY26" s="24">
        <v>11408.049515587465</v>
      </c>
      <c r="AZ26" s="24">
        <v>12822.313048948809</v>
      </c>
      <c r="BA26" s="24">
        <v>14346.875879501415</v>
      </c>
      <c r="BB26" s="24">
        <v>14180.728070565263</v>
      </c>
      <c r="BC26" s="24">
        <v>14955.915778827515</v>
      </c>
      <c r="BD26" s="24">
        <v>15747.420164831601</v>
      </c>
      <c r="BE26" s="24">
        <v>16327.287737136519</v>
      </c>
      <c r="BF26" s="24">
        <v>16649.400864382602</v>
      </c>
      <c r="BG26" s="24">
        <v>17616.348565719156</v>
      </c>
      <c r="BH26" s="24">
        <v>18390.964234998879</v>
      </c>
      <c r="BI26" s="24">
        <v>20065.688407077614</v>
      </c>
      <c r="BJ26" s="24">
        <v>21457.924972579222</v>
      </c>
      <c r="BK26" s="24">
        <v>22977.7790501903</v>
      </c>
      <c r="BL26" s="24">
        <v>25434.848873265735</v>
      </c>
      <c r="BM26" s="24">
        <v>25863.344148101391</v>
      </c>
      <c r="BN26" s="24">
        <v>29278.794980581646</v>
      </c>
      <c r="BO26" s="24">
        <v>34826.646721306235</v>
      </c>
      <c r="BP26" s="24">
        <v>37410.780041516409</v>
      </c>
    </row>
    <row r="27" spans="1:68" x14ac:dyDescent="0.45">
      <c r="A27" s="24" t="s">
        <v>82</v>
      </c>
      <c r="B27" s="24" t="s">
        <v>262</v>
      </c>
      <c r="C27" s="24" t="s">
        <v>229</v>
      </c>
      <c r="D27" s="24" t="s">
        <v>230</v>
      </c>
      <c r="AI27" s="24">
        <v>26902.061144721345</v>
      </c>
      <c r="AJ27" s="24">
        <v>31657.36418808376</v>
      </c>
      <c r="AK27" s="24">
        <v>33648.227099046773</v>
      </c>
      <c r="AL27" s="24">
        <v>37869.50486775794</v>
      </c>
      <c r="AM27" s="24">
        <v>37579.168835328652</v>
      </c>
      <c r="AN27" s="24">
        <v>38839.436396615667</v>
      </c>
      <c r="AO27" s="24">
        <v>40105.8474937258</v>
      </c>
      <c r="AP27" s="24">
        <v>40965.345740234225</v>
      </c>
      <c r="AQ27" s="24">
        <v>42281.294895935207</v>
      </c>
      <c r="AR27" s="24">
        <v>43560.537724855843</v>
      </c>
      <c r="AS27" s="24">
        <v>45687.522001808095</v>
      </c>
      <c r="AT27" s="24">
        <v>46161.575817761041</v>
      </c>
      <c r="AU27" s="24">
        <v>45091.489394382195</v>
      </c>
      <c r="AV27" s="24">
        <v>45426.934859307476</v>
      </c>
      <c r="AW27" s="24">
        <v>46317.028248490264</v>
      </c>
      <c r="AX27" s="24">
        <v>47268.272141741421</v>
      </c>
      <c r="AY27" s="24">
        <v>48009.491993489348</v>
      </c>
      <c r="AZ27" s="24">
        <v>49347.494494066952</v>
      </c>
      <c r="BA27" s="24">
        <v>50330.324651255709</v>
      </c>
      <c r="BB27" s="24">
        <v>48625.656831410568</v>
      </c>
      <c r="BC27" s="24">
        <v>49254.577007943561</v>
      </c>
      <c r="BD27" s="24">
        <v>52677.451119066791</v>
      </c>
      <c r="BE27" s="24">
        <v>56712.569265615311</v>
      </c>
      <c r="BF27" s="24">
        <v>56310.311745818915</v>
      </c>
      <c r="BG27" s="24">
        <v>54299.056461322791</v>
      </c>
      <c r="BH27" s="24">
        <v>48034.246888050344</v>
      </c>
      <c r="BI27" s="24">
        <v>47428.901890764937</v>
      </c>
      <c r="BJ27" s="24">
        <v>50184.500576730126</v>
      </c>
      <c r="BK27" s="24">
        <v>51993.130781865177</v>
      </c>
      <c r="BL27" s="24">
        <v>56599.521436441137</v>
      </c>
      <c r="BM27" s="24">
        <v>53436.031699971172</v>
      </c>
      <c r="BN27" s="24">
        <v>54954.675789553228</v>
      </c>
      <c r="BO27" s="24">
        <v>61562.141483782259</v>
      </c>
      <c r="BP27" s="24">
        <v>63497.616936233309</v>
      </c>
    </row>
    <row r="28" spans="1:68" x14ac:dyDescent="0.45">
      <c r="A28" s="24" t="s">
        <v>263</v>
      </c>
      <c r="B28" s="24" t="s">
        <v>264</v>
      </c>
      <c r="C28" s="24" t="s">
        <v>229</v>
      </c>
      <c r="D28" s="24" t="s">
        <v>230</v>
      </c>
      <c r="AI28" s="24">
        <v>20152.351778994114</v>
      </c>
      <c r="AJ28" s="24">
        <v>19622.308766723148</v>
      </c>
      <c r="AK28" s="24">
        <v>18950.938864981566</v>
      </c>
      <c r="AL28" s="24">
        <v>19098.360564031231</v>
      </c>
      <c r="AM28" s="24">
        <v>19769.557036074053</v>
      </c>
      <c r="AN28" s="24">
        <v>20721.798160266721</v>
      </c>
      <c r="AO28" s="24">
        <v>21647.20034484896</v>
      </c>
      <c r="AP28" s="24">
        <v>21971.480846572944</v>
      </c>
      <c r="AQ28" s="24">
        <v>22937.074944874661</v>
      </c>
      <c r="AR28" s="24">
        <v>24592.391007215629</v>
      </c>
      <c r="AS28" s="24">
        <v>25851.354235985069</v>
      </c>
      <c r="AT28" s="24">
        <v>26796.518948382185</v>
      </c>
      <c r="AU28" s="24">
        <v>27630.61668026866</v>
      </c>
      <c r="AV28" s="24">
        <v>27487.831663707671</v>
      </c>
      <c r="AW28" s="24">
        <v>28127.099333779322</v>
      </c>
      <c r="AX28" s="24">
        <v>29635.536596480197</v>
      </c>
      <c r="AY28" s="24">
        <v>30915.419775357019</v>
      </c>
      <c r="AZ28" s="24">
        <v>31760.084458217207</v>
      </c>
      <c r="BA28" s="24">
        <v>31197.223102388612</v>
      </c>
      <c r="BB28" s="24">
        <v>29690.162278364354</v>
      </c>
      <c r="BC28" s="24">
        <v>30125.760841879001</v>
      </c>
      <c r="BD28" s="24">
        <v>30582.047312407332</v>
      </c>
      <c r="BE28" s="24">
        <v>31100.566076819454</v>
      </c>
      <c r="BF28" s="24">
        <v>30127.545430701706</v>
      </c>
      <c r="BG28" s="24">
        <v>31321.702513630629</v>
      </c>
      <c r="BH28" s="24">
        <v>31687.72404701103</v>
      </c>
      <c r="BI28" s="24">
        <v>31916.251763549179</v>
      </c>
      <c r="BJ28" s="24">
        <v>33703.22267500485</v>
      </c>
      <c r="BK28" s="24">
        <v>34668.809181369033</v>
      </c>
      <c r="BL28" s="24">
        <v>35406.573912498316</v>
      </c>
      <c r="BM28" s="24">
        <v>26141.453000247308</v>
      </c>
      <c r="BN28" s="24">
        <v>29340.472347970797</v>
      </c>
      <c r="BO28" s="24">
        <v>34719.284766903307</v>
      </c>
      <c r="BP28" s="24">
        <v>36742.06204324562</v>
      </c>
    </row>
    <row r="29" spans="1:68" x14ac:dyDescent="0.45">
      <c r="A29" s="24" t="s">
        <v>265</v>
      </c>
      <c r="B29" s="24" t="s">
        <v>266</v>
      </c>
      <c r="C29" s="24" t="s">
        <v>229</v>
      </c>
      <c r="D29" s="24" t="s">
        <v>230</v>
      </c>
      <c r="AI29" s="24">
        <v>1042.5453196207861</v>
      </c>
      <c r="AJ29" s="24">
        <v>974.92522352897493</v>
      </c>
      <c r="AK29" s="24">
        <v>982.24804229333461</v>
      </c>
      <c r="AL29" s="24">
        <v>1066.7619924378675</v>
      </c>
      <c r="AM29" s="24">
        <v>1269.0276421184954</v>
      </c>
      <c r="AN29" s="24">
        <v>1506.5085305119583</v>
      </c>
      <c r="AO29" s="24">
        <v>2268.0805384212658</v>
      </c>
      <c r="AP29" s="24">
        <v>3040.3953729021832</v>
      </c>
      <c r="AQ29" s="24">
        <v>3523.0824656942223</v>
      </c>
      <c r="AR29" s="24">
        <v>3874.3413562542914</v>
      </c>
      <c r="AS29" s="24">
        <v>4147.0381350940088</v>
      </c>
      <c r="AT29" s="24">
        <v>4307.1231181751518</v>
      </c>
      <c r="AU29" s="24">
        <v>4664.6851207200007</v>
      </c>
      <c r="AV29" s="24">
        <v>4917.8640240847899</v>
      </c>
      <c r="AW29" s="24">
        <v>5408.161504748432</v>
      </c>
      <c r="AX29" s="24">
        <v>5955.8392069064994</v>
      </c>
      <c r="AY29" s="24">
        <v>6870.5065279752016</v>
      </c>
      <c r="AZ29" s="24">
        <v>7686.4139346004995</v>
      </c>
      <c r="BA29" s="24">
        <v>8586.7780478118093</v>
      </c>
      <c r="BB29" s="24">
        <v>8693.6183974689466</v>
      </c>
      <c r="BC29" s="24">
        <v>9086.7485351598461</v>
      </c>
      <c r="BD29" s="24">
        <v>9761.5151957868602</v>
      </c>
      <c r="BE29" s="24">
        <v>10121.15564283019</v>
      </c>
      <c r="BF29" s="24">
        <v>10808.311746360527</v>
      </c>
      <c r="BG29" s="24">
        <v>11167.867488123258</v>
      </c>
      <c r="BH29" s="24">
        <v>11848.644882683673</v>
      </c>
      <c r="BI29" s="24">
        <v>12899.382137387178</v>
      </c>
      <c r="BJ29" s="24">
        <v>13627.13533172357</v>
      </c>
      <c r="BK29" s="24">
        <v>14858.593592713341</v>
      </c>
      <c r="BL29" s="24">
        <v>16428.72166537858</v>
      </c>
      <c r="BM29" s="24">
        <v>16369.929462280816</v>
      </c>
      <c r="BN29" s="24">
        <v>18270.335177951249</v>
      </c>
      <c r="BO29" s="24">
        <v>21099.487912572426</v>
      </c>
      <c r="BP29" s="24">
        <v>22391.097844669785</v>
      </c>
    </row>
    <row r="30" spans="1:68" x14ac:dyDescent="0.45">
      <c r="A30" s="24" t="s">
        <v>31</v>
      </c>
      <c r="B30" s="24" t="s">
        <v>267</v>
      </c>
      <c r="C30" s="24" t="s">
        <v>229</v>
      </c>
      <c r="D30" s="24" t="s">
        <v>230</v>
      </c>
      <c r="AI30" s="24">
        <v>5220.4747309302329</v>
      </c>
      <c r="AJ30" s="24">
        <v>5329.7978163400794</v>
      </c>
      <c r="AK30" s="24">
        <v>4917.1211517496431</v>
      </c>
      <c r="AL30" s="24">
        <v>4640.8566394121062</v>
      </c>
      <c r="AM30" s="24">
        <v>4190.3238932437635</v>
      </c>
      <c r="AN30" s="24">
        <v>3845.7068163535932</v>
      </c>
      <c r="AO30" s="24">
        <v>4039.3404241028406</v>
      </c>
      <c r="AP30" s="24">
        <v>4596.4861596385936</v>
      </c>
      <c r="AQ30" s="24">
        <v>5061.3349902039872</v>
      </c>
      <c r="AR30" s="24">
        <v>5331.4174368711901</v>
      </c>
      <c r="AS30" s="24">
        <v>5795.6522418262939</v>
      </c>
      <c r="AT30" s="24">
        <v>6238.0986299319366</v>
      </c>
      <c r="AU30" s="24">
        <v>6697.154363922753</v>
      </c>
      <c r="AV30" s="24">
        <v>7361.7216160151629</v>
      </c>
      <c r="AW30" s="24">
        <v>8482.9202017385669</v>
      </c>
      <c r="AX30" s="24">
        <v>9636.8911240769557</v>
      </c>
      <c r="AY30" s="24">
        <v>10994.598128337138</v>
      </c>
      <c r="AZ30" s="24">
        <v>12320.024025771974</v>
      </c>
      <c r="BA30" s="24">
        <v>13886.131404818329</v>
      </c>
      <c r="BB30" s="24">
        <v>14034.191120748959</v>
      </c>
      <c r="BC30" s="24">
        <v>15339.099902490843</v>
      </c>
      <c r="BD30" s="24">
        <v>16563.201407820874</v>
      </c>
      <c r="BE30" s="24">
        <v>18114.750860670731</v>
      </c>
      <c r="BF30" s="24">
        <v>19014.0529737697</v>
      </c>
      <c r="BG30" s="24">
        <v>19037.820953059858</v>
      </c>
      <c r="BH30" s="24">
        <v>18133.569628888839</v>
      </c>
      <c r="BI30" s="24">
        <v>17832.477885581473</v>
      </c>
      <c r="BJ30" s="24">
        <v>18413.71273771971</v>
      </c>
      <c r="BK30" s="24">
        <v>20026.030669869942</v>
      </c>
      <c r="BL30" s="24">
        <v>22301.576688637626</v>
      </c>
      <c r="BM30" s="24">
        <v>24872.339899371058</v>
      </c>
      <c r="BN30" s="24">
        <v>27611.180113515551</v>
      </c>
      <c r="BO30" s="24">
        <v>28429.494881453407</v>
      </c>
      <c r="BP30" s="24">
        <v>30763.019821595743</v>
      </c>
    </row>
    <row r="31" spans="1:68" x14ac:dyDescent="0.45">
      <c r="A31" s="24" t="s">
        <v>108</v>
      </c>
      <c r="B31" s="24" t="s">
        <v>268</v>
      </c>
      <c r="C31" s="24" t="s">
        <v>229</v>
      </c>
      <c r="D31" s="24" t="s">
        <v>230</v>
      </c>
      <c r="AI31" s="24">
        <v>4473.9029089543938</v>
      </c>
      <c r="AJ31" s="24">
        <v>5060.5107060593491</v>
      </c>
      <c r="AK31" s="24">
        <v>5714.3062139944604</v>
      </c>
      <c r="AL31" s="24">
        <v>6083.9677799849587</v>
      </c>
      <c r="AM31" s="24">
        <v>6081.7407282692384</v>
      </c>
      <c r="AN31" s="24">
        <v>6100.0704882725095</v>
      </c>
      <c r="AO31" s="24">
        <v>6096.3843720611249</v>
      </c>
      <c r="AP31" s="24">
        <v>6252.0200134166689</v>
      </c>
      <c r="AQ31" s="24">
        <v>6342.8558485298763</v>
      </c>
      <c r="AR31" s="24">
        <v>6800.7013474760206</v>
      </c>
      <c r="AS31" s="24">
        <v>7555.1343341933843</v>
      </c>
      <c r="AT31" s="24">
        <v>7863.5171447298208</v>
      </c>
      <c r="AU31" s="24">
        <v>8165.8660185813587</v>
      </c>
      <c r="AV31" s="24">
        <v>8863.0054077656769</v>
      </c>
      <c r="AW31" s="24">
        <v>9258.8829612064874</v>
      </c>
      <c r="AX31" s="24">
        <v>9480.4806816870241</v>
      </c>
      <c r="AY31" s="24">
        <v>9924.6892012138214</v>
      </c>
      <c r="AZ31" s="24">
        <v>10242.847558529735</v>
      </c>
      <c r="BA31" s="24">
        <v>9985.9788155976166</v>
      </c>
      <c r="BB31" s="24">
        <v>9744.2302051141942</v>
      </c>
      <c r="BC31" s="24">
        <v>9734.8923971975801</v>
      </c>
      <c r="BD31" s="24">
        <v>9697.853439036031</v>
      </c>
      <c r="BE31" s="24">
        <v>9266.0914614569829</v>
      </c>
      <c r="BF31" s="24">
        <v>9514.4035428554289</v>
      </c>
      <c r="BG31" s="24">
        <v>9489.9468315486592</v>
      </c>
      <c r="BH31" s="24">
        <v>9538.1905414261419</v>
      </c>
      <c r="BI31" s="24">
        <v>9401.5329396001835</v>
      </c>
      <c r="BJ31" s="24">
        <v>9121.7471639799587</v>
      </c>
      <c r="BK31" s="24">
        <v>9527.7091400525533</v>
      </c>
      <c r="BL31" s="24">
        <v>10531.323439862641</v>
      </c>
      <c r="BM31" s="24">
        <v>9618.0164352999436</v>
      </c>
      <c r="BN31" s="24">
        <v>11677.46100951715</v>
      </c>
      <c r="BO31" s="24">
        <v>13465.980706986129</v>
      </c>
      <c r="BP31" s="24">
        <v>13823.437951375803</v>
      </c>
    </row>
    <row r="32" spans="1:68" x14ac:dyDescent="0.45">
      <c r="A32" s="24" t="s">
        <v>269</v>
      </c>
      <c r="B32" s="24" t="s">
        <v>270</v>
      </c>
      <c r="C32" s="24" t="s">
        <v>229</v>
      </c>
      <c r="D32" s="24" t="s">
        <v>230</v>
      </c>
      <c r="AI32" s="24">
        <v>35944.5383488148</v>
      </c>
      <c r="AJ32" s="24">
        <v>35583.991859863636</v>
      </c>
      <c r="AK32" s="24">
        <v>36109.732855816583</v>
      </c>
      <c r="AL32" s="24">
        <v>37812.998492067396</v>
      </c>
      <c r="AM32" s="24">
        <v>38603.853882820615</v>
      </c>
      <c r="AN32" s="24">
        <v>40917.610412922004</v>
      </c>
      <c r="AO32" s="24">
        <v>42545.120219187607</v>
      </c>
      <c r="AP32" s="24">
        <v>44995.785455904304</v>
      </c>
      <c r="AQ32" s="24">
        <v>46915.845837371591</v>
      </c>
      <c r="AR32" s="24">
        <v>48798.905011914139</v>
      </c>
      <c r="AS32" s="24">
        <v>54176.377748440143</v>
      </c>
      <c r="AT32" s="24">
        <v>59092.87596790008</v>
      </c>
      <c r="AU32" s="24">
        <v>58862.690798561423</v>
      </c>
      <c r="AV32" s="24">
        <v>61829.324011162607</v>
      </c>
      <c r="AW32" s="24">
        <v>64790.273920619795</v>
      </c>
      <c r="AX32" s="24">
        <v>67771.468374829448</v>
      </c>
      <c r="AY32" s="24">
        <v>73590.1160685129</v>
      </c>
      <c r="AZ32" s="24">
        <v>77894.064620207049</v>
      </c>
      <c r="BA32" s="24">
        <v>77556.435002644444</v>
      </c>
      <c r="BB32" s="24">
        <v>73336.987515495086</v>
      </c>
      <c r="BC32" s="24">
        <v>72188.692829754742</v>
      </c>
      <c r="BD32" s="24">
        <v>70911.542318724983</v>
      </c>
      <c r="BE32" s="24">
        <v>69149.050034268177</v>
      </c>
      <c r="BF32" s="24">
        <v>71519.639852658394</v>
      </c>
      <c r="BG32" s="24">
        <v>71988.538362782172</v>
      </c>
      <c r="BH32" s="24">
        <v>75943.464297092243</v>
      </c>
      <c r="BI32" s="24">
        <v>80412.18348954845</v>
      </c>
      <c r="BJ32" s="24">
        <v>85680.970191721673</v>
      </c>
      <c r="BK32" s="24">
        <v>85978.21772270088</v>
      </c>
      <c r="BL32" s="24">
        <v>90984.457670832038</v>
      </c>
      <c r="BM32" s="24">
        <v>85143.717922120471</v>
      </c>
      <c r="BN32" s="24">
        <v>92276.234604635887</v>
      </c>
      <c r="BO32" s="24">
        <v>105048.43401457356</v>
      </c>
      <c r="BP32" s="24">
        <v>108810.99843855092</v>
      </c>
    </row>
    <row r="33" spans="1:68" x14ac:dyDescent="0.45">
      <c r="A33" s="24" t="s">
        <v>65</v>
      </c>
      <c r="B33" s="24" t="s">
        <v>271</v>
      </c>
      <c r="C33" s="24" t="s">
        <v>229</v>
      </c>
      <c r="D33" s="24" t="s">
        <v>230</v>
      </c>
      <c r="AI33" s="24">
        <v>2284.0126831833436</v>
      </c>
      <c r="AJ33" s="24">
        <v>2434.3470963923364</v>
      </c>
      <c r="AK33" s="24">
        <v>2479.7102882232393</v>
      </c>
      <c r="AL33" s="24">
        <v>2594.8773737555402</v>
      </c>
      <c r="AM33" s="24">
        <v>2720.8037884853852</v>
      </c>
      <c r="AN33" s="24">
        <v>2853.3941026013217</v>
      </c>
      <c r="AO33" s="24">
        <v>2976.7663504004172</v>
      </c>
      <c r="AP33" s="24">
        <v>3121.2452985098962</v>
      </c>
      <c r="AQ33" s="24">
        <v>3257.0491316313996</v>
      </c>
      <c r="AR33" s="24">
        <v>3259.8294481499888</v>
      </c>
      <c r="AS33" s="24">
        <v>3359.0951054109009</v>
      </c>
      <c r="AT33" s="24">
        <v>3434.1441563546437</v>
      </c>
      <c r="AU33" s="24">
        <v>3514.9142625897025</v>
      </c>
      <c r="AV33" s="24">
        <v>3620.3377218649907</v>
      </c>
      <c r="AW33" s="24">
        <v>3808.2180038321485</v>
      </c>
      <c r="AX33" s="24">
        <v>4032.7263979540808</v>
      </c>
      <c r="AY33" s="24">
        <v>4282.8716475443553</v>
      </c>
      <c r="AZ33" s="24">
        <v>4521.679319959595</v>
      </c>
      <c r="BA33" s="24">
        <v>4810.2785828678652</v>
      </c>
      <c r="BB33" s="24">
        <v>4919.8103186138469</v>
      </c>
      <c r="BC33" s="24">
        <v>5100.5275723311079</v>
      </c>
      <c r="BD33" s="24">
        <v>5388.5129347758993</v>
      </c>
      <c r="BE33" s="24">
        <v>5866.9841416844474</v>
      </c>
      <c r="BF33" s="24">
        <v>6589.6714554379878</v>
      </c>
      <c r="BG33" s="24">
        <v>7047.2015292533924</v>
      </c>
      <c r="BH33" s="24">
        <v>7152.0446500867065</v>
      </c>
      <c r="BI33" s="24">
        <v>7547.9037677812639</v>
      </c>
      <c r="BJ33" s="24">
        <v>8510.2668555615164</v>
      </c>
      <c r="BK33" s="24">
        <v>8952.5878528312514</v>
      </c>
      <c r="BL33" s="24">
        <v>9174.4456345633553</v>
      </c>
      <c r="BM33" s="24">
        <v>8293.9912118444136</v>
      </c>
      <c r="BN33" s="24">
        <v>9454.1981472634779</v>
      </c>
      <c r="BO33" s="24">
        <v>10371.962904094698</v>
      </c>
      <c r="BP33" s="24">
        <v>10925.273051670554</v>
      </c>
    </row>
    <row r="34" spans="1:68" x14ac:dyDescent="0.45">
      <c r="A34" s="24" t="s">
        <v>38</v>
      </c>
      <c r="B34" s="24" t="s">
        <v>272</v>
      </c>
      <c r="C34" s="24" t="s">
        <v>229</v>
      </c>
      <c r="D34" s="24" t="s">
        <v>230</v>
      </c>
      <c r="AI34" s="24">
        <v>6687.9229483390463</v>
      </c>
      <c r="AJ34" s="24">
        <v>6866.6303810335212</v>
      </c>
      <c r="AK34" s="24">
        <v>6869.4100055619183</v>
      </c>
      <c r="AL34" s="24">
        <v>7259.9888571372021</v>
      </c>
      <c r="AM34" s="24">
        <v>7727.2454173265396</v>
      </c>
      <c r="AN34" s="24">
        <v>8096.911491728335</v>
      </c>
      <c r="AO34" s="24">
        <v>8300.6341417521835</v>
      </c>
      <c r="AP34" s="24">
        <v>8601.6090305574708</v>
      </c>
      <c r="AQ34" s="24">
        <v>8598.8056925168221</v>
      </c>
      <c r="AR34" s="24">
        <v>8634.6078457377898</v>
      </c>
      <c r="AS34" s="24">
        <v>9091.7685139671448</v>
      </c>
      <c r="AT34" s="24">
        <v>9303.6452918321029</v>
      </c>
      <c r="AU34" s="24">
        <v>9616.5948552086957</v>
      </c>
      <c r="AV34" s="24">
        <v>9801.9621247886516</v>
      </c>
      <c r="AW34" s="24">
        <v>10525.711378708007</v>
      </c>
      <c r="AX34" s="24">
        <v>11081.247473701034</v>
      </c>
      <c r="AY34" s="24">
        <v>11750.531244016693</v>
      </c>
      <c r="AZ34" s="24">
        <v>12672.505116115266</v>
      </c>
      <c r="BA34" s="24">
        <v>13445.245469961281</v>
      </c>
      <c r="BB34" s="24">
        <v>13390.683131834197</v>
      </c>
      <c r="BC34" s="24">
        <v>14451.715839152996</v>
      </c>
      <c r="BD34" s="24">
        <v>15211.79203951294</v>
      </c>
      <c r="BE34" s="24">
        <v>15198.086332124793</v>
      </c>
      <c r="BF34" s="24">
        <v>15722.333525469756</v>
      </c>
      <c r="BG34" s="24">
        <v>15827.308162551404</v>
      </c>
      <c r="BH34" s="24">
        <v>14821.438318194987</v>
      </c>
      <c r="BI34" s="24">
        <v>14309.206147329711</v>
      </c>
      <c r="BJ34" s="24">
        <v>14559.048889479393</v>
      </c>
      <c r="BK34" s="24">
        <v>15463.742639609723</v>
      </c>
      <c r="BL34" s="24">
        <v>16069.838016350051</v>
      </c>
      <c r="BM34" s="24">
        <v>16101.618305077032</v>
      </c>
      <c r="BN34" s="24">
        <v>18075.706006310756</v>
      </c>
      <c r="BO34" s="24">
        <v>19876.853354688661</v>
      </c>
      <c r="BP34" s="24">
        <v>21107.282103379126</v>
      </c>
    </row>
    <row r="35" spans="1:68" x14ac:dyDescent="0.45">
      <c r="A35" s="24" t="s">
        <v>144</v>
      </c>
      <c r="B35" s="24" t="s">
        <v>273</v>
      </c>
      <c r="C35" s="24" t="s">
        <v>229</v>
      </c>
      <c r="D35" s="24" t="s">
        <v>230</v>
      </c>
      <c r="AI35" s="24">
        <v>11071.647973422083</v>
      </c>
      <c r="AJ35" s="24">
        <v>10966.138826110264</v>
      </c>
      <c r="AK35" s="24">
        <v>10541.23244291355</v>
      </c>
      <c r="AL35" s="24">
        <v>10845.006339014051</v>
      </c>
      <c r="AM35" s="24">
        <v>11273.682940161856</v>
      </c>
      <c r="AN35" s="24">
        <v>11723.094036448774</v>
      </c>
      <c r="AO35" s="24">
        <v>12400.822387996328</v>
      </c>
      <c r="AP35" s="24">
        <v>13207.178009515985</v>
      </c>
      <c r="AQ35" s="24">
        <v>13851.245446763263</v>
      </c>
      <c r="AR35" s="24">
        <v>14089.915253368657</v>
      </c>
      <c r="AS35" s="24">
        <v>15075.950942636593</v>
      </c>
      <c r="AT35" s="24">
        <v>15030.006834071291</v>
      </c>
      <c r="AU35" s="24">
        <v>15283.411871861941</v>
      </c>
      <c r="AV35" s="24">
        <v>15826.663484356613</v>
      </c>
      <c r="AW35" s="24">
        <v>16387.825992983871</v>
      </c>
      <c r="AX35" s="24">
        <v>17478.130219162766</v>
      </c>
      <c r="AY35" s="24">
        <v>19019.133676311827</v>
      </c>
      <c r="AZ35" s="24">
        <v>19846.042235453151</v>
      </c>
      <c r="BA35" s="24">
        <v>20250.114174819377</v>
      </c>
      <c r="BB35" s="24">
        <v>19253.26870124217</v>
      </c>
      <c r="BC35" s="24">
        <v>18977.542679657621</v>
      </c>
      <c r="BD35" s="24">
        <v>19165.010128762515</v>
      </c>
      <c r="BE35" s="24">
        <v>17936.993725974557</v>
      </c>
      <c r="BF35" s="24">
        <v>18004.669120299306</v>
      </c>
      <c r="BG35" s="24">
        <v>17752.517724070447</v>
      </c>
      <c r="BH35" s="24">
        <v>17804.749003836652</v>
      </c>
      <c r="BI35" s="24">
        <v>18013.673441590512</v>
      </c>
      <c r="BJ35" s="24">
        <v>17898.899455127445</v>
      </c>
      <c r="BK35" s="24">
        <v>18551.168649112922</v>
      </c>
      <c r="BL35" s="24">
        <v>18760.370012993764</v>
      </c>
      <c r="BM35" s="24">
        <v>15824.491066139995</v>
      </c>
      <c r="BN35" s="24">
        <v>15683.884712809597</v>
      </c>
      <c r="BO35" s="24">
        <v>19786.361515620803</v>
      </c>
      <c r="BP35" s="24">
        <v>21336.157555301517</v>
      </c>
    </row>
    <row r="36" spans="1:68" x14ac:dyDescent="0.45">
      <c r="A36" s="24" t="s">
        <v>163</v>
      </c>
      <c r="B36" s="24" t="s">
        <v>274</v>
      </c>
      <c r="C36" s="24" t="s">
        <v>229</v>
      </c>
      <c r="D36" s="24" t="s">
        <v>230</v>
      </c>
      <c r="AI36" s="24">
        <v>70200.740617656134</v>
      </c>
      <c r="AJ36" s="24">
        <v>72609.806235617609</v>
      </c>
      <c r="AK36" s="24">
        <v>70015.771119071433</v>
      </c>
      <c r="AL36" s="24">
        <v>69387.256353303877</v>
      </c>
      <c r="AM36" s="24">
        <v>69778.576887522082</v>
      </c>
      <c r="AN36" s="24">
        <v>70440.021911537187</v>
      </c>
      <c r="AO36" s="24">
        <v>70007.641244043742</v>
      </c>
      <c r="AP36" s="24">
        <v>73980.411341697894</v>
      </c>
      <c r="AQ36" s="24">
        <v>68256.869971796041</v>
      </c>
      <c r="AR36" s="24">
        <v>70584.609708802789</v>
      </c>
      <c r="AS36" s="24">
        <v>73086.931984557887</v>
      </c>
      <c r="AT36" s="24">
        <v>74253.881716124321</v>
      </c>
      <c r="AU36" s="24">
        <v>76838.175858843257</v>
      </c>
      <c r="AV36" s="24">
        <v>79632.17219626806</v>
      </c>
      <c r="AW36" s="24">
        <v>80403.757927641069</v>
      </c>
      <c r="AX36" s="24">
        <v>81534.171660737396</v>
      </c>
      <c r="AY36" s="24">
        <v>86114.337219705645</v>
      </c>
      <c r="AZ36" s="24">
        <v>83693.321342610594</v>
      </c>
      <c r="BA36" s="24">
        <v>80476.724890959929</v>
      </c>
      <c r="BB36" s="24">
        <v>77957.144256403466</v>
      </c>
      <c r="BC36" s="24">
        <v>79542.677875612048</v>
      </c>
      <c r="BD36" s="24">
        <v>82735.391483889383</v>
      </c>
      <c r="BE36" s="24">
        <v>87256.042233153799</v>
      </c>
      <c r="BF36" s="24">
        <v>83237.147091823776</v>
      </c>
      <c r="BG36" s="24">
        <v>81225.548478176948</v>
      </c>
      <c r="BH36" s="24">
        <v>62707.826358242753</v>
      </c>
      <c r="BI36" s="24">
        <v>56679.51857513062</v>
      </c>
      <c r="BJ36" s="24">
        <v>61657.680280974426</v>
      </c>
      <c r="BK36" s="24">
        <v>65148.826452038214</v>
      </c>
      <c r="BL36" s="24">
        <v>69353.679866617793</v>
      </c>
      <c r="BM36" s="24">
        <v>69787.963339360489</v>
      </c>
      <c r="BN36" s="24">
        <v>78248.797110145373</v>
      </c>
      <c r="BO36" s="24">
        <v>81801.745908279248</v>
      </c>
      <c r="BP36" s="24">
        <v>85267.553049850481</v>
      </c>
    </row>
    <row r="37" spans="1:68" x14ac:dyDescent="0.45">
      <c r="A37" s="24" t="s">
        <v>162</v>
      </c>
      <c r="B37" s="24" t="s">
        <v>275</v>
      </c>
      <c r="C37" s="24" t="s">
        <v>229</v>
      </c>
      <c r="D37" s="24" t="s">
        <v>230</v>
      </c>
      <c r="AI37" s="24">
        <v>1637.8718123647654</v>
      </c>
      <c r="AJ37" s="24">
        <v>1656.8417379999769</v>
      </c>
      <c r="AK37" s="24">
        <v>1840.0903490837841</v>
      </c>
      <c r="AL37" s="24">
        <v>2001.1346739317589</v>
      </c>
      <c r="AM37" s="24">
        <v>2145.7456691181033</v>
      </c>
      <c r="AN37" s="24">
        <v>2373.5684680611998</v>
      </c>
      <c r="AO37" s="24">
        <v>2547.838123385739</v>
      </c>
      <c r="AP37" s="24">
        <v>2682.5947836526634</v>
      </c>
      <c r="AQ37" s="24">
        <v>2818.99572748529</v>
      </c>
      <c r="AR37" s="24">
        <v>3017.4887627040157</v>
      </c>
      <c r="AS37" s="24">
        <v>3113.045439631619</v>
      </c>
      <c r="AT37" s="24">
        <v>3338.4924721412317</v>
      </c>
      <c r="AU37" s="24">
        <v>3662.8090696511877</v>
      </c>
      <c r="AV37" s="24">
        <v>3942.2814481390433</v>
      </c>
      <c r="AW37" s="24">
        <v>4172.7821695754019</v>
      </c>
      <c r="AX37" s="24">
        <v>4523.3597045271899</v>
      </c>
      <c r="AY37" s="24">
        <v>4860.2701745028253</v>
      </c>
      <c r="AZ37" s="24">
        <v>5728.9156980079233</v>
      </c>
      <c r="BA37" s="24">
        <v>6035.2174100307057</v>
      </c>
      <c r="BB37" s="24">
        <v>6466.097448794766</v>
      </c>
      <c r="BC37" s="24">
        <v>7245.772638775501</v>
      </c>
      <c r="BD37" s="24">
        <v>7935.4676120324857</v>
      </c>
      <c r="BE37" s="24">
        <v>8577.4073193318964</v>
      </c>
      <c r="BF37" s="24">
        <v>8666.9106364001709</v>
      </c>
      <c r="BG37" s="24">
        <v>9323.3944898271748</v>
      </c>
      <c r="BH37" s="24">
        <v>10213.813963043833</v>
      </c>
      <c r="BI37" s="24">
        <v>11273.282379866563</v>
      </c>
      <c r="BJ37" s="24">
        <v>11677.414268679408</v>
      </c>
      <c r="BK37" s="24">
        <v>11969.561497305845</v>
      </c>
      <c r="BL37" s="24">
        <v>12909.100983223159</v>
      </c>
      <c r="BM37" s="24">
        <v>12475.048004696397</v>
      </c>
      <c r="BN37" s="24">
        <v>13458.812664292547</v>
      </c>
      <c r="BO37" s="24">
        <v>15063.810569783253</v>
      </c>
    </row>
    <row r="38" spans="1:68" x14ac:dyDescent="0.45">
      <c r="A38" s="24" t="s">
        <v>60</v>
      </c>
      <c r="B38" s="24" t="s">
        <v>276</v>
      </c>
      <c r="C38" s="24" t="s">
        <v>229</v>
      </c>
      <c r="D38" s="24" t="s">
        <v>230</v>
      </c>
      <c r="AI38" s="24">
        <v>5978.0192733692656</v>
      </c>
      <c r="AJ38" s="24">
        <v>6462.6642688438733</v>
      </c>
      <c r="AK38" s="24">
        <v>6614.0723111572561</v>
      </c>
      <c r="AL38" s="24">
        <v>6705.8186337653306</v>
      </c>
      <c r="AM38" s="24">
        <v>6903.4760514284917</v>
      </c>
      <c r="AN38" s="24">
        <v>7348.3908930131947</v>
      </c>
      <c r="AO38" s="24">
        <v>7727.9881398415109</v>
      </c>
      <c r="AP38" s="24">
        <v>8321.9248713035686</v>
      </c>
      <c r="AQ38" s="24">
        <v>8267.5833926741216</v>
      </c>
      <c r="AR38" s="24">
        <v>8998.5873558973708</v>
      </c>
      <c r="AS38" s="24">
        <v>9187.3518648000427</v>
      </c>
      <c r="AT38" s="24">
        <v>9225.9585808061602</v>
      </c>
      <c r="AU38" s="24">
        <v>9752.8356634488209</v>
      </c>
      <c r="AV38" s="24">
        <v>10223.955024962426</v>
      </c>
      <c r="AW38" s="24">
        <v>10595.548545408468</v>
      </c>
      <c r="AX38" s="24">
        <v>11222.446015980895</v>
      </c>
      <c r="AY38" s="24">
        <v>12304.451224868772</v>
      </c>
      <c r="AZ38" s="24">
        <v>13113.231845591856</v>
      </c>
      <c r="BA38" s="24">
        <v>13526.173643057915</v>
      </c>
      <c r="BB38" s="24">
        <v>11445.712798180573</v>
      </c>
      <c r="BC38" s="24">
        <v>12491.158084084442</v>
      </c>
      <c r="BD38" s="24">
        <v>13355.160841123563</v>
      </c>
      <c r="BE38" s="24">
        <v>12474.79251212696</v>
      </c>
      <c r="BF38" s="24">
        <v>13341.177006200445</v>
      </c>
      <c r="BG38" s="24">
        <v>15003.319751834926</v>
      </c>
      <c r="BH38" s="24">
        <v>14143.694073372764</v>
      </c>
      <c r="BI38" s="24">
        <v>16228.1231235664</v>
      </c>
      <c r="BJ38" s="24">
        <v>15700.665047964107</v>
      </c>
      <c r="BK38" s="24">
        <v>15785.819633780993</v>
      </c>
      <c r="BL38" s="24">
        <v>15960.015614390279</v>
      </c>
      <c r="BM38" s="24">
        <v>15292.302842019873</v>
      </c>
      <c r="BN38" s="24">
        <v>17961.357621845731</v>
      </c>
      <c r="BO38" s="24">
        <v>19977.65085342672</v>
      </c>
      <c r="BP38" s="24">
        <v>20916.401545730125</v>
      </c>
    </row>
    <row r="39" spans="1:68" x14ac:dyDescent="0.45">
      <c r="A39" s="24" t="s">
        <v>277</v>
      </c>
      <c r="B39" s="24" t="s">
        <v>278</v>
      </c>
      <c r="C39" s="24" t="s">
        <v>229</v>
      </c>
      <c r="D39" s="24" t="s">
        <v>230</v>
      </c>
      <c r="AI39" s="24">
        <v>620.39117647995852</v>
      </c>
      <c r="AJ39" s="24">
        <v>618.17951795287172</v>
      </c>
      <c r="AK39" s="24">
        <v>573.15058926527581</v>
      </c>
      <c r="AL39" s="24">
        <v>570.24563784948919</v>
      </c>
      <c r="AM39" s="24">
        <v>592.18543756719043</v>
      </c>
      <c r="AN39" s="24">
        <v>630.69168136311896</v>
      </c>
      <c r="AO39" s="24">
        <v>600.772967871177</v>
      </c>
      <c r="AP39" s="24">
        <v>626.07845381943844</v>
      </c>
      <c r="AQ39" s="24">
        <v>645.12999442675653</v>
      </c>
      <c r="AR39" s="24">
        <v>659.52456303514225</v>
      </c>
      <c r="AS39" s="24">
        <v>639.8369970232651</v>
      </c>
      <c r="AT39" s="24">
        <v>668.44593925443212</v>
      </c>
      <c r="AU39" s="24">
        <v>688.18045108734134</v>
      </c>
      <c r="AV39" s="24">
        <v>648.19321539180078</v>
      </c>
      <c r="AW39" s="24">
        <v>690.42651403642037</v>
      </c>
      <c r="AX39" s="24">
        <v>702.46062458309586</v>
      </c>
      <c r="AY39" s="24">
        <v>743.28748019167949</v>
      </c>
      <c r="AZ39" s="24">
        <v>783.35544526909007</v>
      </c>
      <c r="BA39" s="24">
        <v>797.6528061532423</v>
      </c>
      <c r="BB39" s="24">
        <v>877.25213110895072</v>
      </c>
      <c r="BC39" s="24">
        <v>936.48549736233576</v>
      </c>
      <c r="BD39" s="24">
        <v>980.18552095185157</v>
      </c>
      <c r="BE39" s="24">
        <v>1062.0680994104889</v>
      </c>
      <c r="BF39" s="24">
        <v>709.85348124544601</v>
      </c>
      <c r="BG39" s="24">
        <v>698.96373892307224</v>
      </c>
      <c r="BH39" s="24">
        <v>768.87088799917353</v>
      </c>
      <c r="BI39" s="24">
        <v>826.01330138316871</v>
      </c>
      <c r="BJ39" s="24">
        <v>883.81073487606591</v>
      </c>
      <c r="BK39" s="24">
        <v>905.8177889410938</v>
      </c>
      <c r="BL39" s="24">
        <v>984.84318367885692</v>
      </c>
      <c r="BM39" s="24">
        <v>1066.2900542315085</v>
      </c>
      <c r="BN39" s="24">
        <v>1128.5523799645857</v>
      </c>
      <c r="BO39" s="24">
        <v>1218.4342211474534</v>
      </c>
      <c r="BP39" s="24">
        <v>1259.8243997610164</v>
      </c>
    </row>
    <row r="40" spans="1:68" x14ac:dyDescent="0.45">
      <c r="A40" s="24" t="s">
        <v>118</v>
      </c>
      <c r="B40" s="24" t="s">
        <v>279</v>
      </c>
      <c r="C40" s="24" t="s">
        <v>229</v>
      </c>
      <c r="D40" s="24" t="s">
        <v>230</v>
      </c>
      <c r="AI40" s="24">
        <v>20229.755868162505</v>
      </c>
      <c r="AJ40" s="24">
        <v>20224.687331105637</v>
      </c>
      <c r="AK40" s="24">
        <v>20626.20205858985</v>
      </c>
      <c r="AL40" s="24">
        <v>21440.046985599052</v>
      </c>
      <c r="AM40" s="24">
        <v>22632.834086308052</v>
      </c>
      <c r="AN40" s="24">
        <v>23485.641928039538</v>
      </c>
      <c r="AO40" s="24">
        <v>24050.175006217352</v>
      </c>
      <c r="AP40" s="24">
        <v>25258.860560494781</v>
      </c>
      <c r="AQ40" s="24">
        <v>26319.674163510448</v>
      </c>
      <c r="AR40" s="24">
        <v>27841.353349657475</v>
      </c>
      <c r="AS40" s="24">
        <v>29362.084160978553</v>
      </c>
      <c r="AT40" s="24">
        <v>30230.848768576154</v>
      </c>
      <c r="AU40" s="24">
        <v>30963.921885668424</v>
      </c>
      <c r="AV40" s="24">
        <v>32351.545696869758</v>
      </c>
      <c r="AW40" s="24">
        <v>33927.669695253229</v>
      </c>
      <c r="AX40" s="24">
        <v>36328.378994377046</v>
      </c>
      <c r="AY40" s="24">
        <v>38119.390959354525</v>
      </c>
      <c r="AZ40" s="24">
        <v>39575.477007587608</v>
      </c>
      <c r="BA40" s="24">
        <v>40376.088283638397</v>
      </c>
      <c r="BB40" s="24">
        <v>38864.056695853826</v>
      </c>
      <c r="BC40" s="24">
        <v>40098.253719113934</v>
      </c>
      <c r="BD40" s="24">
        <v>41666.837459027847</v>
      </c>
      <c r="BE40" s="24">
        <v>42291.972935709426</v>
      </c>
      <c r="BF40" s="24">
        <v>44301.056252913259</v>
      </c>
      <c r="BG40" s="24">
        <v>45758.100729730439</v>
      </c>
      <c r="BH40" s="24">
        <v>44669.451363183842</v>
      </c>
      <c r="BI40" s="24">
        <v>46470.64663911111</v>
      </c>
      <c r="BJ40" s="24">
        <v>48317.387445716515</v>
      </c>
      <c r="BK40" s="24">
        <v>49982.599911834797</v>
      </c>
      <c r="BL40" s="24">
        <v>50498.973105744823</v>
      </c>
      <c r="BM40" s="24">
        <v>48590.683212193901</v>
      </c>
      <c r="BN40" s="24">
        <v>56547.800560856078</v>
      </c>
      <c r="BO40" s="24">
        <v>62707.941402990749</v>
      </c>
      <c r="BP40" s="24">
        <v>63419.081740101225</v>
      </c>
    </row>
    <row r="41" spans="1:68" x14ac:dyDescent="0.45">
      <c r="A41" s="24" t="s">
        <v>280</v>
      </c>
      <c r="B41" s="24" t="s">
        <v>281</v>
      </c>
      <c r="C41" s="24" t="s">
        <v>229</v>
      </c>
      <c r="D41" s="24" t="s">
        <v>230</v>
      </c>
      <c r="AI41" s="24">
        <v>7527.9128987406948</v>
      </c>
      <c r="AJ41" s="24">
        <v>6973.5146076360788</v>
      </c>
      <c r="AK41" s="24">
        <v>6828.8688225967535</v>
      </c>
      <c r="AL41" s="24">
        <v>7019.5144473644477</v>
      </c>
      <c r="AM41" s="24">
        <v>7435.6581852204517</v>
      </c>
      <c r="AN41" s="24">
        <v>8012.9328732595768</v>
      </c>
      <c r="AO41" s="24">
        <v>8420.4072813420134</v>
      </c>
      <c r="AP41" s="24">
        <v>8722.5565860806892</v>
      </c>
      <c r="AQ41" s="24">
        <v>9114.5214304503788</v>
      </c>
      <c r="AR41" s="24">
        <v>9415.7245626794102</v>
      </c>
      <c r="AS41" s="24">
        <v>10034.380845769392</v>
      </c>
      <c r="AT41" s="24">
        <v>10820.694394710785</v>
      </c>
      <c r="AU41" s="24">
        <v>11640.652864661168</v>
      </c>
      <c r="AV41" s="24">
        <v>12343.80353338462</v>
      </c>
      <c r="AW41" s="24">
        <v>13495.97208271162</v>
      </c>
      <c r="AX41" s="24">
        <v>14309.687258130427</v>
      </c>
      <c r="AY41" s="24">
        <v>15919.833823802292</v>
      </c>
      <c r="AZ41" s="24">
        <v>17751.933128457371</v>
      </c>
      <c r="BA41" s="24">
        <v>19674.3042740317</v>
      </c>
      <c r="BB41" s="24">
        <v>19702.761141854706</v>
      </c>
      <c r="BC41" s="24">
        <v>20871.656424991659</v>
      </c>
      <c r="BD41" s="24">
        <v>22368.316522723318</v>
      </c>
      <c r="BE41" s="24">
        <v>23165.753343118307</v>
      </c>
      <c r="BF41" s="24">
        <v>23916.311027855852</v>
      </c>
      <c r="BG41" s="24">
        <v>25003.286845396931</v>
      </c>
      <c r="BH41" s="24">
        <v>26231.895480375541</v>
      </c>
      <c r="BI41" s="24">
        <v>27872.252698334767</v>
      </c>
      <c r="BJ41" s="24">
        <v>29978.679834758314</v>
      </c>
      <c r="BK41" s="24">
        <v>32217.912754071389</v>
      </c>
      <c r="BL41" s="24">
        <v>35739.850363079713</v>
      </c>
      <c r="BM41" s="24">
        <v>36170.294770704706</v>
      </c>
      <c r="BN41" s="24">
        <v>39925.699738800722</v>
      </c>
      <c r="BO41" s="24">
        <v>44645.9800357985</v>
      </c>
      <c r="BP41" s="24">
        <v>46280.663643080377</v>
      </c>
    </row>
    <row r="42" spans="1:68" x14ac:dyDescent="0.45">
      <c r="A42" s="24" t="s">
        <v>96</v>
      </c>
      <c r="B42" s="24" t="s">
        <v>282</v>
      </c>
      <c r="C42" s="24" t="s">
        <v>229</v>
      </c>
      <c r="D42" s="24" t="s">
        <v>230</v>
      </c>
      <c r="AI42" s="24">
        <v>28442.331604763043</v>
      </c>
      <c r="AJ42" s="24">
        <v>28773.013936218122</v>
      </c>
      <c r="AK42" s="24">
        <v>29093.323854107603</v>
      </c>
      <c r="AL42" s="24">
        <v>29475.75005220083</v>
      </c>
      <c r="AM42" s="24">
        <v>30245.375967136111</v>
      </c>
      <c r="AN42" s="24">
        <v>30821.437052244419</v>
      </c>
      <c r="AO42" s="24">
        <v>31497.741956896356</v>
      </c>
      <c r="AP42" s="24">
        <v>32728.011421953313</v>
      </c>
      <c r="AQ42" s="24">
        <v>33857.653167593489</v>
      </c>
      <c r="AR42" s="24">
        <v>34742.631863155482</v>
      </c>
      <c r="AS42" s="24">
        <v>36695.207055418658</v>
      </c>
      <c r="AT42" s="24">
        <v>37822.92750725009</v>
      </c>
      <c r="AU42" s="24">
        <v>38704.958459724236</v>
      </c>
      <c r="AV42" s="24">
        <v>38737.307926120913</v>
      </c>
      <c r="AW42" s="24">
        <v>40176.570741537384</v>
      </c>
      <c r="AX42" s="24">
        <v>41524.848873293216</v>
      </c>
      <c r="AY42" s="24">
        <v>46275.549484286275</v>
      </c>
      <c r="AZ42" s="24">
        <v>50929.492704489603</v>
      </c>
      <c r="BA42" s="24">
        <v>53808.784112706591</v>
      </c>
      <c r="BB42" s="24">
        <v>52971.373276058512</v>
      </c>
      <c r="BC42" s="24">
        <v>54432.333082136181</v>
      </c>
      <c r="BD42" s="24">
        <v>57493.581055921073</v>
      </c>
      <c r="BE42" s="24">
        <v>59440.915860766581</v>
      </c>
      <c r="BF42" s="24">
        <v>61656.46617085157</v>
      </c>
      <c r="BG42" s="24">
        <v>63417.04371575651</v>
      </c>
      <c r="BH42" s="24">
        <v>65282.584193192313</v>
      </c>
      <c r="BI42" s="24">
        <v>67350.751874775699</v>
      </c>
      <c r="BJ42" s="24">
        <v>68193.505494409445</v>
      </c>
      <c r="BK42" s="24">
        <v>70688.818749119411</v>
      </c>
      <c r="BL42" s="24">
        <v>73732.23533220934</v>
      </c>
      <c r="BM42" s="24">
        <v>72997.823950328209</v>
      </c>
      <c r="BN42" s="24">
        <v>80739.622928312674</v>
      </c>
      <c r="BO42" s="24">
        <v>90138.948852934031</v>
      </c>
      <c r="BP42" s="24">
        <v>89314.903151445629</v>
      </c>
    </row>
    <row r="43" spans="1:68" x14ac:dyDescent="0.45">
      <c r="A43" s="24" t="s">
        <v>283</v>
      </c>
      <c r="B43" s="24" t="s">
        <v>284</v>
      </c>
      <c r="C43" s="24" t="s">
        <v>229</v>
      </c>
      <c r="D43" s="24" t="s">
        <v>230</v>
      </c>
    </row>
    <row r="44" spans="1:68" x14ac:dyDescent="0.45">
      <c r="A44" s="24" t="s">
        <v>84</v>
      </c>
      <c r="B44" s="24" t="s">
        <v>285</v>
      </c>
      <c r="C44" s="24" t="s">
        <v>229</v>
      </c>
      <c r="D44" s="24" t="s">
        <v>230</v>
      </c>
      <c r="AI44" s="24">
        <v>4405.9140163187622</v>
      </c>
      <c r="AJ44" s="24">
        <v>4836.2842822919456</v>
      </c>
      <c r="AK44" s="24">
        <v>5492.8694693993684</v>
      </c>
      <c r="AL44" s="24">
        <v>5982.3516550300674</v>
      </c>
      <c r="AM44" s="24">
        <v>6426.1422256909336</v>
      </c>
      <c r="AN44" s="24">
        <v>7194.9990392640939</v>
      </c>
      <c r="AO44" s="24">
        <v>7895.4367808445113</v>
      </c>
      <c r="AP44" s="24">
        <v>8510.6669850102953</v>
      </c>
      <c r="AQ44" s="24">
        <v>8850.4917161194044</v>
      </c>
      <c r="AR44" s="24">
        <v>8838.7591718561816</v>
      </c>
      <c r="AS44" s="24">
        <v>9375.5900839277911</v>
      </c>
      <c r="AT44" s="24">
        <v>9775.5532350579961</v>
      </c>
      <c r="AU44" s="24">
        <v>10133.404114185041</v>
      </c>
      <c r="AV44" s="24">
        <v>10708.823647058189</v>
      </c>
      <c r="AW44" s="24">
        <v>11612.399685294033</v>
      </c>
      <c r="AX44" s="24">
        <v>12550.43480072787</v>
      </c>
      <c r="AY44" s="24">
        <v>15510.77007400223</v>
      </c>
      <c r="AZ44" s="24">
        <v>16697.516021741594</v>
      </c>
      <c r="BA44" s="24">
        <v>16375.964853653484</v>
      </c>
      <c r="BB44" s="24">
        <v>15951.330487721467</v>
      </c>
      <c r="BC44" s="24">
        <v>17917.895121855236</v>
      </c>
      <c r="BD44" s="24">
        <v>20121.683420758534</v>
      </c>
      <c r="BE44" s="24">
        <v>21366.177125964827</v>
      </c>
      <c r="BF44" s="24">
        <v>22201.06606802953</v>
      </c>
      <c r="BG44" s="24">
        <v>22553.616179362212</v>
      </c>
      <c r="BH44" s="24">
        <v>22457.880061173342</v>
      </c>
      <c r="BI44" s="24">
        <v>23256.503604689675</v>
      </c>
      <c r="BJ44" s="24">
        <v>24295.223767130439</v>
      </c>
      <c r="BK44" s="24">
        <v>25305.090346261077</v>
      </c>
      <c r="BL44" s="24">
        <v>25611.757826945843</v>
      </c>
      <c r="BM44" s="24">
        <v>25350.863508297174</v>
      </c>
      <c r="BN44" s="24">
        <v>29132.87798977509</v>
      </c>
      <c r="BO44" s="24">
        <v>30944.635869463113</v>
      </c>
      <c r="BP44" s="24">
        <v>32893.427965010051</v>
      </c>
    </row>
    <row r="45" spans="1:68" x14ac:dyDescent="0.45">
      <c r="A45" s="24" t="s">
        <v>22</v>
      </c>
      <c r="B45" s="24" t="s">
        <v>286</v>
      </c>
      <c r="C45" s="24" t="s">
        <v>229</v>
      </c>
      <c r="D45" s="24" t="s">
        <v>230</v>
      </c>
      <c r="AI45" s="24">
        <v>981.50920263816033</v>
      </c>
      <c r="AJ45" s="24">
        <v>1093.6670345851255</v>
      </c>
      <c r="AK45" s="24">
        <v>1262.1411269182101</v>
      </c>
      <c r="AL45" s="24">
        <v>1454.624662129994</v>
      </c>
      <c r="AM45" s="24">
        <v>1660.4951205212396</v>
      </c>
      <c r="AN45" s="24">
        <v>1860.6873080194803</v>
      </c>
      <c r="AO45" s="24">
        <v>2061.0437010012065</v>
      </c>
      <c r="AP45" s="24">
        <v>2266.9223510164352</v>
      </c>
      <c r="AQ45" s="24">
        <v>2448.650942879709</v>
      </c>
      <c r="AR45" s="24">
        <v>2650.5145238772147</v>
      </c>
      <c r="AS45" s="24">
        <v>2917.6021545081994</v>
      </c>
      <c r="AT45" s="24">
        <v>3208.5858384135408</v>
      </c>
      <c r="AU45" s="24">
        <v>3532.3156580344275</v>
      </c>
      <c r="AV45" s="24">
        <v>3939.0188559060407</v>
      </c>
      <c r="AW45" s="24">
        <v>4427.6571377397559</v>
      </c>
      <c r="AX45" s="24">
        <v>5056.9875256159439</v>
      </c>
      <c r="AY45" s="24">
        <v>5843.3530909891442</v>
      </c>
      <c r="AZ45" s="24">
        <v>6820.0408465814162</v>
      </c>
      <c r="BA45" s="24">
        <v>7583.3488962017709</v>
      </c>
      <c r="BB45" s="24">
        <v>8305.8411000270662</v>
      </c>
      <c r="BC45" s="24">
        <v>9256.1038820558188</v>
      </c>
      <c r="BD45" s="24">
        <v>10292.940478067503</v>
      </c>
      <c r="BE45" s="24">
        <v>11233.972767878058</v>
      </c>
      <c r="BF45" s="24">
        <v>12011.680585607914</v>
      </c>
      <c r="BG45" s="24">
        <v>12700.444017392168</v>
      </c>
      <c r="BH45" s="24">
        <v>13201.673828078243</v>
      </c>
      <c r="BI45" s="24">
        <v>13882.028046207855</v>
      </c>
      <c r="BJ45" s="24">
        <v>14750.36583303786</v>
      </c>
      <c r="BK45" s="24">
        <v>16006.913121000427</v>
      </c>
      <c r="BL45" s="24">
        <v>17262.175903735508</v>
      </c>
      <c r="BM45" s="24">
        <v>17891.480286997103</v>
      </c>
      <c r="BN45" s="24">
        <v>20406.729658460514</v>
      </c>
      <c r="BO45" s="24">
        <v>22509.636351415931</v>
      </c>
      <c r="BP45" s="24">
        <v>24569.286511872593</v>
      </c>
    </row>
    <row r="46" spans="1:68" x14ac:dyDescent="0.45">
      <c r="A46" s="24" t="s">
        <v>287</v>
      </c>
      <c r="B46" s="24" t="s">
        <v>288</v>
      </c>
      <c r="C46" s="24" t="s">
        <v>229</v>
      </c>
      <c r="D46" s="24" t="s">
        <v>230</v>
      </c>
      <c r="AI46" s="24">
        <v>2693.361465896035</v>
      </c>
      <c r="AJ46" s="24">
        <v>2677.074720094723</v>
      </c>
      <c r="AK46" s="24">
        <v>2624.5242226005048</v>
      </c>
      <c r="AL46" s="24">
        <v>2576.9934015063895</v>
      </c>
      <c r="AM46" s="24">
        <v>2550.9922244209811</v>
      </c>
      <c r="AN46" s="24">
        <v>2683.3209761688777</v>
      </c>
      <c r="AO46" s="24">
        <v>2831.7990371412402</v>
      </c>
      <c r="AP46" s="24">
        <v>3039.524738877612</v>
      </c>
      <c r="AQ46" s="24">
        <v>3086.1276638887825</v>
      </c>
      <c r="AR46" s="24">
        <v>3064.7994478825167</v>
      </c>
      <c r="AS46" s="24">
        <v>3040.575931858371</v>
      </c>
      <c r="AT46" s="24">
        <v>2961.7628726134922</v>
      </c>
      <c r="AU46" s="24">
        <v>2851.0304135626307</v>
      </c>
      <c r="AV46" s="24">
        <v>2701.7416848554703</v>
      </c>
      <c r="AW46" s="24">
        <v>2794.1732572287319</v>
      </c>
      <c r="AX46" s="24">
        <v>2841.8230879488106</v>
      </c>
      <c r="AY46" s="24">
        <v>2941.8214116206373</v>
      </c>
      <c r="AZ46" s="24">
        <v>2984.5347215705056</v>
      </c>
      <c r="BA46" s="24">
        <v>3115.8378918273206</v>
      </c>
      <c r="BB46" s="24">
        <v>3176.6324242209103</v>
      </c>
      <c r="BC46" s="24">
        <v>3360.5440882277849</v>
      </c>
      <c r="BD46" s="24">
        <v>3175.9192237075954</v>
      </c>
      <c r="BE46" s="24">
        <v>3290.7230694945711</v>
      </c>
      <c r="BF46" s="24">
        <v>3619.0179085486493</v>
      </c>
      <c r="BG46" s="24">
        <v>4074.2144553978933</v>
      </c>
      <c r="BH46" s="24">
        <v>4403.6429661899847</v>
      </c>
      <c r="BI46" s="24">
        <v>4530.6484980848745</v>
      </c>
      <c r="BJ46" s="24">
        <v>4690.178018610959</v>
      </c>
      <c r="BK46" s="24">
        <v>4945.6252057591528</v>
      </c>
      <c r="BL46" s="24">
        <v>5516.3905512682895</v>
      </c>
      <c r="BM46" s="24">
        <v>5543.8509631893894</v>
      </c>
      <c r="BN46" s="24">
        <v>6045.2048049087944</v>
      </c>
      <c r="BO46" s="24">
        <v>6707.947951521398</v>
      </c>
      <c r="BP46" s="24">
        <v>7197.690104362001</v>
      </c>
    </row>
    <row r="47" spans="1:68" x14ac:dyDescent="0.45">
      <c r="A47" s="24" t="s">
        <v>136</v>
      </c>
      <c r="B47" s="24" t="s">
        <v>289</v>
      </c>
      <c r="C47" s="24" t="s">
        <v>229</v>
      </c>
      <c r="D47" s="24" t="s">
        <v>230</v>
      </c>
      <c r="AI47" s="24">
        <v>2031.9099883700601</v>
      </c>
      <c r="AJ47" s="24">
        <v>1962.5406377197412</v>
      </c>
      <c r="AK47" s="24">
        <v>1890.0925309723093</v>
      </c>
      <c r="AL47" s="24">
        <v>1731.408731271144</v>
      </c>
      <c r="AM47" s="24">
        <v>1751.685229673149</v>
      </c>
      <c r="AN47" s="24">
        <v>1790.339149760827</v>
      </c>
      <c r="AO47" s="24">
        <v>1849.5065003802818</v>
      </c>
      <c r="AP47" s="24">
        <v>1915.1176070656352</v>
      </c>
      <c r="AQ47" s="24">
        <v>1975.1559894332183</v>
      </c>
      <c r="AR47" s="24">
        <v>2038.6637889534304</v>
      </c>
      <c r="AS47" s="24">
        <v>2108.4945496007922</v>
      </c>
      <c r="AT47" s="24">
        <v>2190.8964071464798</v>
      </c>
      <c r="AU47" s="24">
        <v>2263.0551967390215</v>
      </c>
      <c r="AV47" s="24">
        <v>2368.1011947534953</v>
      </c>
      <c r="AW47" s="24">
        <v>2532.6474442739295</v>
      </c>
      <c r="AX47" s="24">
        <v>2597.6803989021087</v>
      </c>
      <c r="AY47" s="24">
        <v>2704.4373979408069</v>
      </c>
      <c r="AZ47" s="24">
        <v>2817.7222811412171</v>
      </c>
      <c r="BA47" s="24">
        <v>2870.4410686198735</v>
      </c>
      <c r="BB47" s="24">
        <v>2878.9514388747402</v>
      </c>
      <c r="BC47" s="24">
        <v>2913.9429275276498</v>
      </c>
      <c r="BD47" s="24">
        <v>2988.8172872550999</v>
      </c>
      <c r="BE47" s="24">
        <v>3059.6422656825075</v>
      </c>
      <c r="BF47" s="24">
        <v>3238.8682984373254</v>
      </c>
      <c r="BG47" s="24">
        <v>3422.2612815834382</v>
      </c>
      <c r="BH47" s="24">
        <v>3497.6606756395859</v>
      </c>
      <c r="BI47" s="24">
        <v>3626.9993202857822</v>
      </c>
      <c r="BJ47" s="24">
        <v>3767.4307288382424</v>
      </c>
      <c r="BK47" s="24">
        <v>4010.7636006952634</v>
      </c>
      <c r="BL47" s="24">
        <v>4241.111749205922</v>
      </c>
      <c r="BM47" s="24">
        <v>4365.4470412839237</v>
      </c>
      <c r="BN47" s="24">
        <v>4793.5562820019559</v>
      </c>
      <c r="BO47" s="24">
        <v>5188.9775086608415</v>
      </c>
      <c r="BP47" s="24">
        <v>5405.574657428665</v>
      </c>
    </row>
    <row r="48" spans="1:68" x14ac:dyDescent="0.45">
      <c r="A48" s="24" t="s">
        <v>290</v>
      </c>
      <c r="B48" s="24" t="s">
        <v>291</v>
      </c>
      <c r="C48" s="24" t="s">
        <v>229</v>
      </c>
      <c r="D48" s="24" t="s">
        <v>230</v>
      </c>
      <c r="AI48" s="24">
        <v>832.07039593410127</v>
      </c>
      <c r="AJ48" s="24">
        <v>761.9778480599781</v>
      </c>
      <c r="AK48" s="24">
        <v>674.3415166451025</v>
      </c>
      <c r="AL48" s="24">
        <v>576.37276746263171</v>
      </c>
      <c r="AM48" s="24">
        <v>539.56904133139597</v>
      </c>
      <c r="AN48" s="24">
        <v>532.18071519260832</v>
      </c>
      <c r="AO48" s="24">
        <v>526.16643789627017</v>
      </c>
      <c r="AP48" s="24">
        <v>497.1220628269387</v>
      </c>
      <c r="AQ48" s="24">
        <v>481.28921187183528</v>
      </c>
      <c r="AR48" s="24">
        <v>451.82600514974496</v>
      </c>
      <c r="AS48" s="24">
        <v>416.54933755123636</v>
      </c>
      <c r="AT48" s="24">
        <v>403.98428590183556</v>
      </c>
      <c r="AU48" s="24">
        <v>409.64293824981394</v>
      </c>
      <c r="AV48" s="24">
        <v>428.33362555982234</v>
      </c>
      <c r="AW48" s="24">
        <v>455.86778650209305</v>
      </c>
      <c r="AX48" s="24">
        <v>483.91132953187002</v>
      </c>
      <c r="AY48" s="24">
        <v>509.42778295341651</v>
      </c>
      <c r="AZ48" s="24">
        <v>539.41263850961172</v>
      </c>
      <c r="BA48" s="24">
        <v>566.68538211703674</v>
      </c>
      <c r="BB48" s="24">
        <v>568.6095677934328</v>
      </c>
      <c r="BC48" s="24">
        <v>597.0887407833759</v>
      </c>
      <c r="BD48" s="24">
        <v>630.28488059771439</v>
      </c>
      <c r="BE48" s="24">
        <v>632.20207613090281</v>
      </c>
      <c r="BF48" s="24">
        <v>712.43900668880178</v>
      </c>
      <c r="BG48" s="24">
        <v>804.59663462824517</v>
      </c>
      <c r="BH48" s="24">
        <v>859.14348273781536</v>
      </c>
      <c r="BI48" s="24">
        <v>913.95555940922611</v>
      </c>
      <c r="BJ48" s="24">
        <v>1003.2573550291218</v>
      </c>
      <c r="BK48" s="24">
        <v>1069.281633913424</v>
      </c>
      <c r="BL48" s="24">
        <v>1167.320615728333</v>
      </c>
      <c r="BM48" s="24">
        <v>1136.0083955636699</v>
      </c>
      <c r="BN48" s="24">
        <v>1313.6182182908603</v>
      </c>
      <c r="BO48" s="24">
        <v>1484.2411660354396</v>
      </c>
      <c r="BP48" s="24">
        <v>1615.7507052839151</v>
      </c>
    </row>
    <row r="49" spans="1:68" x14ac:dyDescent="0.45">
      <c r="A49" s="24" t="s">
        <v>292</v>
      </c>
      <c r="B49" s="24" t="s">
        <v>293</v>
      </c>
      <c r="C49" s="24" t="s">
        <v>229</v>
      </c>
      <c r="D49" s="24" t="s">
        <v>230</v>
      </c>
      <c r="AI49" s="24">
        <v>3436.7496979166303</v>
      </c>
      <c r="AJ49" s="24">
        <v>3536.0800499796342</v>
      </c>
      <c r="AK49" s="24">
        <v>3607.6711119140609</v>
      </c>
      <c r="AL49" s="24">
        <v>3550.3857935968585</v>
      </c>
      <c r="AM49" s="24">
        <v>3326.9814001130317</v>
      </c>
      <c r="AN49" s="24">
        <v>3434.0678404826544</v>
      </c>
      <c r="AO49" s="24">
        <v>3547.2135394064726</v>
      </c>
      <c r="AP49" s="24">
        <v>3509.9988948570494</v>
      </c>
      <c r="AQ49" s="24">
        <v>3602.0335194292688</v>
      </c>
      <c r="AR49" s="24">
        <v>3463.8545297869605</v>
      </c>
      <c r="AS49" s="24">
        <v>3667.4248726690785</v>
      </c>
      <c r="AT49" s="24">
        <v>3748.4467491526971</v>
      </c>
      <c r="AU49" s="24">
        <v>3888.164023425672</v>
      </c>
      <c r="AV49" s="24">
        <v>3886.9920679231682</v>
      </c>
      <c r="AW49" s="24">
        <v>3991.5112473477325</v>
      </c>
      <c r="AX49" s="24">
        <v>4278.9253873636399</v>
      </c>
      <c r="AY49" s="24">
        <v>4588.1092488778359</v>
      </c>
      <c r="AZ49" s="24">
        <v>4242.6112683959018</v>
      </c>
      <c r="BA49" s="24">
        <v>4448.332617070957</v>
      </c>
      <c r="BB49" s="24">
        <v>4800.9015980883132</v>
      </c>
      <c r="BC49" s="24">
        <v>5125.0699133864691</v>
      </c>
      <c r="BD49" s="24">
        <v>5175.2043908903552</v>
      </c>
      <c r="BE49" s="24">
        <v>6058.0644941741175</v>
      </c>
      <c r="BF49" s="24">
        <v>5833.8633665143607</v>
      </c>
      <c r="BG49" s="24">
        <v>5733.1839356125602</v>
      </c>
      <c r="BH49" s="24">
        <v>4715.1343158162426</v>
      </c>
      <c r="BI49" s="24">
        <v>4016.0490852531825</v>
      </c>
      <c r="BJ49" s="24">
        <v>4444.6390021582447</v>
      </c>
      <c r="BK49" s="24">
        <v>5593.1937057868563</v>
      </c>
      <c r="BL49" s="24">
        <v>5719.5997733829117</v>
      </c>
      <c r="BM49" s="24">
        <v>4770.9644975836527</v>
      </c>
      <c r="BN49" s="24">
        <v>6263.2116129263632</v>
      </c>
      <c r="BO49" s="24">
        <v>6647.4968173139241</v>
      </c>
      <c r="BP49" s="24">
        <v>6850.2777062109262</v>
      </c>
    </row>
    <row r="50" spans="1:68" x14ac:dyDescent="0.45">
      <c r="A50" s="24" t="s">
        <v>41</v>
      </c>
      <c r="B50" s="24" t="s">
        <v>294</v>
      </c>
      <c r="C50" s="24" t="s">
        <v>229</v>
      </c>
      <c r="D50" s="24" t="s">
        <v>230</v>
      </c>
      <c r="AI50" s="24">
        <v>5109.4200009534361</v>
      </c>
      <c r="AJ50" s="24">
        <v>5280.7777978915874</v>
      </c>
      <c r="AK50" s="24">
        <v>5509.3646489019275</v>
      </c>
      <c r="AL50" s="24">
        <v>5826.1834442383561</v>
      </c>
      <c r="AM50" s="24">
        <v>6173.6361146397749</v>
      </c>
      <c r="AN50" s="24">
        <v>6505.565261938259</v>
      </c>
      <c r="AO50" s="24">
        <v>6638.8397363283912</v>
      </c>
      <c r="AP50" s="24">
        <v>6861.091863408843</v>
      </c>
      <c r="AQ50" s="24">
        <v>6853.8414402913941</v>
      </c>
      <c r="AR50" s="24">
        <v>6543.8672115168902</v>
      </c>
      <c r="AS50" s="24">
        <v>6775.9306441986701</v>
      </c>
      <c r="AT50" s="24">
        <v>6934.8828430846288</v>
      </c>
      <c r="AU50" s="24">
        <v>7108.8239028450489</v>
      </c>
      <c r="AV50" s="24">
        <v>7420.4600835895244</v>
      </c>
      <c r="AW50" s="24">
        <v>7909.3463516562297</v>
      </c>
      <c r="AX50" s="24">
        <v>8432.3332906854848</v>
      </c>
      <c r="AY50" s="24">
        <v>9154.0892617520039</v>
      </c>
      <c r="AZ50" s="24">
        <v>9909.2903138879628</v>
      </c>
      <c r="BA50" s="24">
        <v>10307.064987719612</v>
      </c>
      <c r="BB50" s="24">
        <v>10367.348955799964</v>
      </c>
      <c r="BC50" s="24">
        <v>10841.127980025536</v>
      </c>
      <c r="BD50" s="24">
        <v>11707.46146247471</v>
      </c>
      <c r="BE50" s="24">
        <v>12093.075493917153</v>
      </c>
      <c r="BF50" s="24">
        <v>12779.886581831845</v>
      </c>
      <c r="BG50" s="24">
        <v>13355.362416219545</v>
      </c>
      <c r="BH50" s="24">
        <v>13332.055504821143</v>
      </c>
      <c r="BI50" s="24">
        <v>14026.839993105268</v>
      </c>
      <c r="BJ50" s="24">
        <v>14400.6139849314</v>
      </c>
      <c r="BK50" s="24">
        <v>15239.404948827652</v>
      </c>
      <c r="BL50" s="24">
        <v>16181.590899066174</v>
      </c>
      <c r="BM50" s="24">
        <v>15519.210169465632</v>
      </c>
      <c r="BN50" s="24">
        <v>17352.08886818196</v>
      </c>
      <c r="BO50" s="24">
        <v>20643.293920348213</v>
      </c>
      <c r="BP50" s="24">
        <v>20675.75028651518</v>
      </c>
    </row>
    <row r="51" spans="1:68" x14ac:dyDescent="0.45">
      <c r="A51" s="24" t="s">
        <v>295</v>
      </c>
      <c r="B51" s="24" t="s">
        <v>296</v>
      </c>
      <c r="C51" s="24" t="s">
        <v>229</v>
      </c>
      <c r="D51" s="24" t="s">
        <v>230</v>
      </c>
      <c r="AI51" s="24">
        <v>1467.7305364071285</v>
      </c>
      <c r="AJ51" s="24">
        <v>1400.9589570052149</v>
      </c>
      <c r="AK51" s="24">
        <v>1523.1696983687661</v>
      </c>
      <c r="AL51" s="24">
        <v>1577.0909893280887</v>
      </c>
      <c r="AM51" s="24">
        <v>1498.996239176922</v>
      </c>
      <c r="AN51" s="24">
        <v>1558.3842589388466</v>
      </c>
      <c r="AO51" s="24">
        <v>1539.6739712861754</v>
      </c>
      <c r="AP51" s="24">
        <v>1601.5259686361762</v>
      </c>
      <c r="AQ51" s="24">
        <v>1612.2904219638915</v>
      </c>
      <c r="AR51" s="24">
        <v>1637.1344988396941</v>
      </c>
      <c r="AS51" s="24">
        <v>1820.5457718615557</v>
      </c>
      <c r="AT51" s="24">
        <v>1866.1865357347938</v>
      </c>
      <c r="AU51" s="24">
        <v>1898.6440933152767</v>
      </c>
      <c r="AV51" s="24">
        <v>1939.1331424329267</v>
      </c>
      <c r="AW51" s="24">
        <v>1991.3884899718637</v>
      </c>
      <c r="AX51" s="24">
        <v>2069.4380772336826</v>
      </c>
      <c r="AY51" s="24">
        <v>2145.9970731009034</v>
      </c>
      <c r="AZ51" s="24">
        <v>2177.9288480593286</v>
      </c>
      <c r="BA51" s="24">
        <v>2262.4992360180754</v>
      </c>
      <c r="BB51" s="24">
        <v>2303.9516441523397</v>
      </c>
      <c r="BC51" s="24">
        <v>2372.413663344742</v>
      </c>
      <c r="BD51" s="24">
        <v>2471.7872473150346</v>
      </c>
      <c r="BE51" s="24">
        <v>2678.7026282060101</v>
      </c>
      <c r="BF51" s="24">
        <v>2832.5312154814414</v>
      </c>
      <c r="BG51" s="24">
        <v>2937.6119289498233</v>
      </c>
      <c r="BH51" s="24">
        <v>2949.4734224099411</v>
      </c>
      <c r="BI51" s="24">
        <v>3139.0516074046536</v>
      </c>
      <c r="BJ51" s="24">
        <v>3347.4565299748288</v>
      </c>
      <c r="BK51" s="24">
        <v>3304.548451890249</v>
      </c>
      <c r="BL51" s="24">
        <v>3312.7495705054412</v>
      </c>
      <c r="BM51" s="24">
        <v>3261.594967627454</v>
      </c>
      <c r="BN51" s="24">
        <v>3441.2115558585756</v>
      </c>
      <c r="BO51" s="24">
        <v>3709.9000744369528</v>
      </c>
      <c r="BP51" s="24">
        <v>3883.126475952326</v>
      </c>
    </row>
    <row r="52" spans="1:68" x14ac:dyDescent="0.45">
      <c r="A52" s="24" t="s">
        <v>297</v>
      </c>
      <c r="B52" s="24" t="s">
        <v>298</v>
      </c>
      <c r="C52" s="24" t="s">
        <v>229</v>
      </c>
      <c r="D52" s="24" t="s">
        <v>230</v>
      </c>
      <c r="AI52" s="24">
        <v>1044.4575244195842</v>
      </c>
      <c r="AJ52" s="24">
        <v>1068.8673848745641</v>
      </c>
      <c r="AK52" s="24">
        <v>1185.5808788334446</v>
      </c>
      <c r="AL52" s="24">
        <v>1291.310531351987</v>
      </c>
      <c r="AM52" s="24">
        <v>1540.2175834149787</v>
      </c>
      <c r="AN52" s="24">
        <v>1762.1588839057235</v>
      </c>
      <c r="AO52" s="24">
        <v>1962.9210250591318</v>
      </c>
      <c r="AP52" s="24">
        <v>2181.7814009318772</v>
      </c>
      <c r="AQ52" s="24">
        <v>2443.0365560203195</v>
      </c>
      <c r="AR52" s="24">
        <v>2714.0965600746836</v>
      </c>
      <c r="AS52" s="24">
        <v>3124.4948835551086</v>
      </c>
      <c r="AT52" s="24">
        <v>3216.6465118262672</v>
      </c>
      <c r="AU52" s="24">
        <v>3388.4481445159513</v>
      </c>
      <c r="AV52" s="24">
        <v>3551.4638434578133</v>
      </c>
      <c r="AW52" s="24">
        <v>3968.6569170906901</v>
      </c>
      <c r="AX52" s="24">
        <v>4324.2023244963038</v>
      </c>
      <c r="AY52" s="24">
        <v>4758.377049846009</v>
      </c>
      <c r="AZ52" s="24">
        <v>5566.7694909317024</v>
      </c>
      <c r="BA52" s="24">
        <v>6010.8513683780029</v>
      </c>
      <c r="BB52" s="24">
        <v>5900.6608653188196</v>
      </c>
      <c r="BC52" s="24">
        <v>6038.5852564977813</v>
      </c>
      <c r="BD52" s="24">
        <v>6384.2284409041476</v>
      </c>
      <c r="BE52" s="24">
        <v>6318.0610872336438</v>
      </c>
      <c r="BF52" s="24">
        <v>6367.280013225015</v>
      </c>
      <c r="BG52" s="24">
        <v>6416.8330115097669</v>
      </c>
      <c r="BH52" s="24">
        <v>6773.4867996938583</v>
      </c>
      <c r="BI52" s="24">
        <v>7350.7535872672688</v>
      </c>
      <c r="BJ52" s="24">
        <v>7935.76176281072</v>
      </c>
      <c r="BK52" s="24">
        <v>7916.421153261741</v>
      </c>
      <c r="BL52" s="24">
        <v>8645.7564685934303</v>
      </c>
      <c r="BM52" s="24">
        <v>6852.5766993035459</v>
      </c>
      <c r="BN52" s="24">
        <v>7685.419213936686</v>
      </c>
      <c r="BO52" s="24">
        <v>9481.0733540560886</v>
      </c>
      <c r="BP52" s="24">
        <v>10308.679167462764</v>
      </c>
    </row>
    <row r="53" spans="1:68" x14ac:dyDescent="0.45">
      <c r="A53" s="24" t="s">
        <v>106</v>
      </c>
      <c r="B53" s="24" t="s">
        <v>299</v>
      </c>
      <c r="C53" s="24" t="s">
        <v>229</v>
      </c>
      <c r="D53" s="24" t="s">
        <v>230</v>
      </c>
      <c r="AI53" s="24">
        <v>5020.6359407230975</v>
      </c>
      <c r="AJ53" s="24">
        <v>5174.6320356669539</v>
      </c>
      <c r="AK53" s="24">
        <v>5635.0826115245391</v>
      </c>
      <c r="AL53" s="24">
        <v>6025.4657704216652</v>
      </c>
      <c r="AM53" s="24">
        <v>6276.2495709455425</v>
      </c>
      <c r="AN53" s="24">
        <v>6515.3370946271089</v>
      </c>
      <c r="AO53" s="24">
        <v>6568.4441864203372</v>
      </c>
      <c r="AP53" s="24">
        <v>6890.1681929534825</v>
      </c>
      <c r="AQ53" s="24">
        <v>7306.0382912036312</v>
      </c>
      <c r="AR53" s="24">
        <v>7563.2441670814051</v>
      </c>
      <c r="AS53" s="24">
        <v>7879.477949679128</v>
      </c>
      <c r="AT53" s="24">
        <v>8190.0744090628305</v>
      </c>
      <c r="AU53" s="24">
        <v>8460.6522956352546</v>
      </c>
      <c r="AV53" s="24">
        <v>8862.994120911806</v>
      </c>
      <c r="AW53" s="24">
        <v>9365.3277537237191</v>
      </c>
      <c r="AX53" s="24">
        <v>9898.9291933585664</v>
      </c>
      <c r="AY53" s="24">
        <v>10799.511402646698</v>
      </c>
      <c r="AZ53" s="24">
        <v>11841.901171245674</v>
      </c>
      <c r="BA53" s="24">
        <v>12471.67231034263</v>
      </c>
      <c r="BB53" s="24">
        <v>12273.860395539545</v>
      </c>
      <c r="BC53" s="24">
        <v>12927.564592888924</v>
      </c>
      <c r="BD53" s="24">
        <v>13614.260399892411</v>
      </c>
      <c r="BE53" s="24">
        <v>14463.740444808695</v>
      </c>
      <c r="BF53" s="24">
        <v>15232.077152949661</v>
      </c>
      <c r="BG53" s="24">
        <v>16393.809542832332</v>
      </c>
      <c r="BH53" s="24">
        <v>17525.140462514501</v>
      </c>
      <c r="BI53" s="24">
        <v>19201.745323339597</v>
      </c>
      <c r="BJ53" s="24">
        <v>20499.344213077831</v>
      </c>
      <c r="BK53" s="24">
        <v>21498.035074683634</v>
      </c>
      <c r="BL53" s="24">
        <v>23339.609131778689</v>
      </c>
      <c r="BM53" s="24">
        <v>22099.867812739423</v>
      </c>
      <c r="BN53" s="24">
        <v>23862.364871579346</v>
      </c>
      <c r="BO53" s="24">
        <v>25936.769412586684</v>
      </c>
      <c r="BP53" s="24">
        <v>28111.589476128302</v>
      </c>
    </row>
    <row r="54" spans="1:68" x14ac:dyDescent="0.45">
      <c r="A54" s="24" t="s">
        <v>300</v>
      </c>
      <c r="B54" s="24" t="s">
        <v>301</v>
      </c>
      <c r="C54" s="24" t="s">
        <v>229</v>
      </c>
      <c r="D54" s="24" t="s">
        <v>230</v>
      </c>
      <c r="AI54" s="24">
        <v>7293.5763367977843</v>
      </c>
      <c r="AJ54" s="24">
        <v>7496.6288366684148</v>
      </c>
      <c r="AK54" s="24">
        <v>7644.0742096792137</v>
      </c>
      <c r="AL54" s="24">
        <v>7859.1538256429985</v>
      </c>
      <c r="AM54" s="24">
        <v>8245.1400569006109</v>
      </c>
      <c r="AN54" s="24">
        <v>8560.4635757996693</v>
      </c>
      <c r="AO54" s="24">
        <v>8981.3392089202862</v>
      </c>
      <c r="AP54" s="24">
        <v>9380.5479380264242</v>
      </c>
      <c r="AQ54" s="24">
        <v>9680.6308074209319</v>
      </c>
      <c r="AR54" s="24">
        <v>10069.250574184593</v>
      </c>
      <c r="AS54" s="24">
        <v>10544.507138206594</v>
      </c>
      <c r="AT54" s="24">
        <v>10829.226936238549</v>
      </c>
      <c r="AU54" s="24">
        <v>11128.437487810952</v>
      </c>
      <c r="AV54" s="24">
        <v>11496.575263545878</v>
      </c>
      <c r="AW54" s="24">
        <v>12073.936705619999</v>
      </c>
      <c r="AX54" s="24">
        <v>12738.98078824225</v>
      </c>
      <c r="AY54" s="24">
        <v>13651.729983991576</v>
      </c>
      <c r="AZ54" s="24">
        <v>14443.39189378228</v>
      </c>
      <c r="BA54" s="24">
        <v>14743.345752371064</v>
      </c>
      <c r="BB54" s="24">
        <v>14432.611093309217</v>
      </c>
      <c r="BC54" s="24">
        <v>14683.696387612088</v>
      </c>
      <c r="BD54" s="24">
        <v>15207.121486764776</v>
      </c>
      <c r="BE54" s="24">
        <v>15444.98013852945</v>
      </c>
      <c r="BF54" s="24">
        <v>15775.883796304674</v>
      </c>
      <c r="BG54" s="24">
        <v>16098.322364314705</v>
      </c>
      <c r="BH54" s="24">
        <v>16237.72832871293</v>
      </c>
      <c r="BI54" s="24">
        <v>16060.127758397393</v>
      </c>
      <c r="BJ54" s="24">
        <v>17133.671852688454</v>
      </c>
      <c r="BK54" s="24">
        <v>17733.179963271752</v>
      </c>
      <c r="BL54" s="24">
        <v>18769.995754867716</v>
      </c>
      <c r="BM54" s="24">
        <v>17040.766071573729</v>
      </c>
      <c r="BN54" s="24">
        <v>20001.269738284878</v>
      </c>
      <c r="BO54" s="24">
        <v>26741.816054305284</v>
      </c>
      <c r="BP54" s="24">
        <v>31622.855861820834</v>
      </c>
    </row>
    <row r="55" spans="1:68" x14ac:dyDescent="0.45">
      <c r="A55" s="24" t="s">
        <v>10</v>
      </c>
      <c r="B55" s="24" t="s">
        <v>302</v>
      </c>
      <c r="C55" s="24" t="s">
        <v>229</v>
      </c>
      <c r="D55" s="24" t="s">
        <v>230</v>
      </c>
    </row>
    <row r="56" spans="1:68" x14ac:dyDescent="0.45">
      <c r="A56" s="24" t="s">
        <v>303</v>
      </c>
      <c r="B56" s="24" t="s">
        <v>304</v>
      </c>
      <c r="C56" s="24" t="s">
        <v>229</v>
      </c>
      <c r="D56" s="24" t="s">
        <v>230</v>
      </c>
      <c r="AS56" s="24">
        <v>21891.045355703329</v>
      </c>
      <c r="AT56" s="24">
        <v>23057.261363699865</v>
      </c>
      <c r="AU56" s="24">
        <v>23479.797330215457</v>
      </c>
      <c r="AV56" s="24">
        <v>23522.274888985048</v>
      </c>
      <c r="AW56" s="24">
        <v>23791.197413980553</v>
      </c>
      <c r="AX56" s="24">
        <v>24081.151214717513</v>
      </c>
      <c r="AY56" s="24">
        <v>24590.192367536889</v>
      </c>
      <c r="AZ56" s="24">
        <v>25374.142986615592</v>
      </c>
      <c r="BA56" s="24">
        <v>26098.471152821021</v>
      </c>
      <c r="BB56" s="24">
        <v>25950.395037357051</v>
      </c>
      <c r="BC56" s="24">
        <v>25956.810758308573</v>
      </c>
      <c r="BD56" s="24">
        <v>26251.362799236631</v>
      </c>
      <c r="BE56" s="24">
        <v>25105.992474983457</v>
      </c>
      <c r="BF56" s="24">
        <v>24821.796278217309</v>
      </c>
      <c r="BG56" s="24">
        <v>24347.760486610132</v>
      </c>
      <c r="BH56" s="24">
        <v>24037.648625258273</v>
      </c>
      <c r="BI56" s="24">
        <v>23649.591493777483</v>
      </c>
      <c r="BJ56" s="24">
        <v>24321.746743204418</v>
      </c>
      <c r="BK56" s="24">
        <v>24623.04130855119</v>
      </c>
      <c r="BL56" s="24">
        <v>25396.996772956136</v>
      </c>
      <c r="BM56" s="24">
        <v>21797.01905159016</v>
      </c>
      <c r="BN56" s="24">
        <v>25163.993659793487</v>
      </c>
      <c r="BO56" s="24">
        <v>29275.720165206621</v>
      </c>
      <c r="BP56" s="24">
        <v>32059.722232826298</v>
      </c>
    </row>
    <row r="57" spans="1:68" x14ac:dyDescent="0.45">
      <c r="A57" s="24" t="s">
        <v>305</v>
      </c>
      <c r="B57" s="24" t="s">
        <v>306</v>
      </c>
      <c r="C57" s="24" t="s">
        <v>229</v>
      </c>
      <c r="D57" s="24" t="s">
        <v>230</v>
      </c>
      <c r="AY57" s="24">
        <v>75190.660080674585</v>
      </c>
      <c r="AZ57" s="24">
        <v>77337.187056791925</v>
      </c>
      <c r="BA57" s="24">
        <v>76297.45815622904</v>
      </c>
      <c r="BB57" s="24">
        <v>69254.181023645535</v>
      </c>
      <c r="BC57" s="24">
        <v>66325.457430517548</v>
      </c>
      <c r="BD57" s="24">
        <v>66629.162696629108</v>
      </c>
      <c r="BE57" s="24">
        <v>64726.531114289377</v>
      </c>
      <c r="BF57" s="24">
        <v>63648.253913769207</v>
      </c>
      <c r="BG57" s="24">
        <v>63560.514177723206</v>
      </c>
      <c r="BH57" s="24">
        <v>64009.316797041894</v>
      </c>
      <c r="BI57" s="24">
        <v>65680.074827055316</v>
      </c>
      <c r="BJ57" s="24">
        <v>68017.675832733483</v>
      </c>
      <c r="BK57" s="24">
        <v>71811.891740521867</v>
      </c>
      <c r="BL57" s="24">
        <v>72697.367286188382</v>
      </c>
      <c r="BM57" s="24">
        <v>66118.654520702301</v>
      </c>
      <c r="BN57" s="24">
        <v>74150.858094969168</v>
      </c>
      <c r="BO57" s="24">
        <v>81803.097648179697</v>
      </c>
      <c r="BP57" s="24">
        <v>86689.208881642524</v>
      </c>
    </row>
    <row r="58" spans="1:68" x14ac:dyDescent="0.45">
      <c r="A58" s="24" t="s">
        <v>109</v>
      </c>
      <c r="B58" s="24" t="s">
        <v>307</v>
      </c>
      <c r="C58" s="24" t="s">
        <v>229</v>
      </c>
      <c r="D58" s="24" t="s">
        <v>230</v>
      </c>
      <c r="AI58" s="24">
        <v>13339.296875</v>
      </c>
      <c r="AJ58" s="24">
        <v>13537.388671875</v>
      </c>
      <c r="AK58" s="24">
        <v>14749.72265625</v>
      </c>
      <c r="AL58" s="24">
        <v>14842.25390625</v>
      </c>
      <c r="AM58" s="24">
        <v>15724.935546875</v>
      </c>
      <c r="AN58" s="24">
        <v>17084.630859375</v>
      </c>
      <c r="AO58" s="24">
        <v>17313.525390625</v>
      </c>
      <c r="AP58" s="24">
        <v>17777.359375</v>
      </c>
      <c r="AQ58" s="24">
        <v>18758.634765625</v>
      </c>
      <c r="AR58" s="24">
        <v>19662.7109375</v>
      </c>
      <c r="AS58" s="24">
        <v>21291.2578125</v>
      </c>
      <c r="AT58" s="24">
        <v>22868.671875</v>
      </c>
      <c r="AU58" s="24">
        <v>23556.35546875</v>
      </c>
      <c r="AV58" s="24">
        <v>24281.111328125</v>
      </c>
      <c r="AW58" s="24">
        <v>25945.517578125</v>
      </c>
      <c r="AX58" s="24">
        <v>27763.203125</v>
      </c>
      <c r="AY58" s="24">
        <v>30015.19140625</v>
      </c>
      <c r="AZ58" s="24">
        <v>32889.08984375</v>
      </c>
      <c r="BA58" s="24">
        <v>34830.15234375</v>
      </c>
      <c r="BB58" s="24">
        <v>33883.72265625</v>
      </c>
      <c r="BC58" s="24">
        <v>33505.8828125</v>
      </c>
      <c r="BD58" s="24">
        <v>33406.11328125</v>
      </c>
      <c r="BE58" s="24">
        <v>31923.98828125</v>
      </c>
      <c r="BF58" s="24">
        <v>30451.755859375</v>
      </c>
      <c r="BG58" s="24">
        <v>30171.03125</v>
      </c>
      <c r="BH58" s="24">
        <v>31930.833984375</v>
      </c>
      <c r="BI58" s="24">
        <v>35878.5</v>
      </c>
      <c r="BJ58" s="24">
        <v>38415.109375</v>
      </c>
      <c r="BK58" s="24">
        <v>40925.5234375</v>
      </c>
      <c r="BL58" s="24">
        <v>45116.68359375</v>
      </c>
      <c r="BM58" s="24">
        <v>43354.08203125</v>
      </c>
      <c r="BN58" s="24">
        <v>48740.36328125</v>
      </c>
      <c r="BO58" s="24">
        <v>55972.41796875</v>
      </c>
      <c r="BP58" s="24">
        <v>57065.87109375</v>
      </c>
    </row>
    <row r="59" spans="1:68" x14ac:dyDescent="0.45">
      <c r="A59" s="24" t="s">
        <v>308</v>
      </c>
      <c r="B59" s="24" t="s">
        <v>309</v>
      </c>
      <c r="C59" s="24" t="s">
        <v>229</v>
      </c>
      <c r="D59" s="24" t="s">
        <v>230</v>
      </c>
      <c r="AI59" s="24">
        <v>12806.028359184062</v>
      </c>
      <c r="AJ59" s="24">
        <v>11729.509820952719</v>
      </c>
      <c r="AK59" s="24">
        <v>11923.848770194158</v>
      </c>
      <c r="AL59" s="24">
        <v>12201.350687565739</v>
      </c>
      <c r="AM59" s="24">
        <v>12819.824812282912</v>
      </c>
      <c r="AN59" s="24">
        <v>13948.061985980981</v>
      </c>
      <c r="AO59" s="24">
        <v>14775.324305043972</v>
      </c>
      <c r="AP59" s="24">
        <v>14907.640451722529</v>
      </c>
      <c r="AQ59" s="24">
        <v>15062.762044910549</v>
      </c>
      <c r="AR59" s="24">
        <v>15493.979668577787</v>
      </c>
      <c r="AS59" s="24">
        <v>16328.797923439519</v>
      </c>
      <c r="AT59" s="24">
        <v>17711.335522848021</v>
      </c>
      <c r="AU59" s="24">
        <v>18344.032942793787</v>
      </c>
      <c r="AV59" s="24">
        <v>19606.58938716002</v>
      </c>
      <c r="AW59" s="24">
        <v>20990.932822598719</v>
      </c>
      <c r="AX59" s="24">
        <v>22114.83630852016</v>
      </c>
      <c r="AY59" s="24">
        <v>23919.292709408819</v>
      </c>
      <c r="AZ59" s="24">
        <v>26268.565317379878</v>
      </c>
      <c r="BA59" s="24">
        <v>27937.841568101976</v>
      </c>
      <c r="BB59" s="24">
        <v>27698.810613166261</v>
      </c>
      <c r="BC59" s="24">
        <v>28156.985472460092</v>
      </c>
      <c r="BD59" s="24">
        <v>29237.187095984678</v>
      </c>
      <c r="BE59" s="24">
        <v>29465.607401189383</v>
      </c>
      <c r="BF59" s="24">
        <v>31013.008293383122</v>
      </c>
      <c r="BG59" s="24">
        <v>32743.489773169011</v>
      </c>
      <c r="BH59" s="24">
        <v>34102.176988058032</v>
      </c>
      <c r="BI59" s="24">
        <v>36445.048573206448</v>
      </c>
      <c r="BJ59" s="24">
        <v>39346.030564257235</v>
      </c>
      <c r="BK59" s="24">
        <v>41638.183107659774</v>
      </c>
      <c r="BL59" s="24">
        <v>45614.017113253132</v>
      </c>
      <c r="BM59" s="24">
        <v>44839.482209945621</v>
      </c>
      <c r="BN59" s="24">
        <v>47752.880147284486</v>
      </c>
      <c r="BO59" s="24">
        <v>51666.392788880701</v>
      </c>
      <c r="BP59" s="24">
        <v>53079.893609980725</v>
      </c>
    </row>
    <row r="60" spans="1:68" x14ac:dyDescent="0.45">
      <c r="A60" s="24" t="s">
        <v>107</v>
      </c>
      <c r="B60" s="24" t="s">
        <v>310</v>
      </c>
      <c r="C60" s="24" t="s">
        <v>229</v>
      </c>
      <c r="D60" s="24" t="s">
        <v>230</v>
      </c>
      <c r="AI60" s="24">
        <v>19521.019595383234</v>
      </c>
      <c r="AJ60" s="24">
        <v>21058.076684507676</v>
      </c>
      <c r="AK60" s="24">
        <v>21806.209871781411</v>
      </c>
      <c r="AL60" s="24">
        <v>21940.161859444561</v>
      </c>
      <c r="AM60" s="24">
        <v>22886.767826420779</v>
      </c>
      <c r="AN60" s="24">
        <v>23614.958444929256</v>
      </c>
      <c r="AO60" s="24">
        <v>24160.066802117886</v>
      </c>
      <c r="AP60" s="24">
        <v>24643.683212435881</v>
      </c>
      <c r="AQ60" s="24">
        <v>25444.151139918689</v>
      </c>
      <c r="AR60" s="24">
        <v>26517.934285621432</v>
      </c>
      <c r="AS60" s="24">
        <v>27467.782417476694</v>
      </c>
      <c r="AT60" s="24">
        <v>28677.19085911322</v>
      </c>
      <c r="AU60" s="24">
        <v>29513.682326710215</v>
      </c>
      <c r="AV60" s="24">
        <v>30305.257567840137</v>
      </c>
      <c r="AW60" s="24">
        <v>31757.417727618093</v>
      </c>
      <c r="AX60" s="24">
        <v>32313.736788416987</v>
      </c>
      <c r="AY60" s="24">
        <v>34748.754325723763</v>
      </c>
      <c r="AZ60" s="24">
        <v>36915.325283216167</v>
      </c>
      <c r="BA60" s="24">
        <v>38443.538627895767</v>
      </c>
      <c r="BB60" s="24">
        <v>37554.442699317369</v>
      </c>
      <c r="BC60" s="24">
        <v>39730.489788527077</v>
      </c>
      <c r="BD60" s="24">
        <v>43398.344399249581</v>
      </c>
      <c r="BE60" s="24">
        <v>44229.394192173851</v>
      </c>
      <c r="BF60" s="24">
        <v>45889.017302205197</v>
      </c>
      <c r="BG60" s="24">
        <v>47938.796821041811</v>
      </c>
      <c r="BH60" s="24">
        <v>48558.443297096906</v>
      </c>
      <c r="BI60" s="24">
        <v>51569.901684119774</v>
      </c>
      <c r="BJ60" s="24">
        <v>54110.253664881529</v>
      </c>
      <c r="BK60" s="24">
        <v>56273.040562701543</v>
      </c>
      <c r="BL60" s="24">
        <v>59270.727649698478</v>
      </c>
      <c r="BM60" s="24">
        <v>58685.872699770873</v>
      </c>
      <c r="BN60" s="24">
        <v>62474.363999087291</v>
      </c>
      <c r="BO60" s="24">
        <v>67533.05285817213</v>
      </c>
      <c r="BP60" s="24">
        <v>69027.094569154477</v>
      </c>
    </row>
    <row r="61" spans="1:68" x14ac:dyDescent="0.45">
      <c r="A61" s="24" t="s">
        <v>173</v>
      </c>
      <c r="B61" s="24" t="s">
        <v>311</v>
      </c>
      <c r="C61" s="24" t="s">
        <v>229</v>
      </c>
      <c r="D61" s="24" t="s">
        <v>230</v>
      </c>
      <c r="BF61" s="24">
        <v>3759.2947191033618</v>
      </c>
      <c r="BG61" s="24">
        <v>3967.671130545586</v>
      </c>
      <c r="BH61" s="24">
        <v>4263.9628889045543</v>
      </c>
      <c r="BI61" s="24">
        <v>4431.5658855617594</v>
      </c>
      <c r="BJ61" s="24">
        <v>4676.7133605890303</v>
      </c>
      <c r="BK61" s="24">
        <v>5083.1143888670458</v>
      </c>
      <c r="BL61" s="24">
        <v>5398.0041918912602</v>
      </c>
      <c r="BM61" s="24">
        <v>5599.100761260027</v>
      </c>
      <c r="BN61" s="24">
        <v>5947.8608837047905</v>
      </c>
      <c r="BO61" s="24">
        <v>6517.3758934403859</v>
      </c>
      <c r="BP61" s="24">
        <v>7103.6910898466012</v>
      </c>
    </row>
    <row r="62" spans="1:68" x14ac:dyDescent="0.45">
      <c r="A62" s="24" t="s">
        <v>174</v>
      </c>
      <c r="B62" s="24" t="s">
        <v>312</v>
      </c>
      <c r="C62" s="24" t="s">
        <v>229</v>
      </c>
      <c r="D62" s="24" t="s">
        <v>230</v>
      </c>
      <c r="AI62" s="24">
        <v>4343.5367320682517</v>
      </c>
      <c r="AJ62" s="24">
        <v>4572.6854552570976</v>
      </c>
      <c r="AK62" s="24">
        <v>4769.8079434048823</v>
      </c>
      <c r="AL62" s="24">
        <v>4980.6476317578827</v>
      </c>
      <c r="AM62" s="24">
        <v>5085.525692194783</v>
      </c>
      <c r="AN62" s="24">
        <v>5350.1364040926346</v>
      </c>
      <c r="AO62" s="24">
        <v>5621.9791221838177</v>
      </c>
      <c r="AP62" s="24">
        <v>5853.2822129064507</v>
      </c>
      <c r="AQ62" s="24">
        <v>6158.0149557480236</v>
      </c>
      <c r="AR62" s="24">
        <v>6290.38406702666</v>
      </c>
      <c r="AS62" s="24">
        <v>6617.9142243484739</v>
      </c>
      <c r="AT62" s="24">
        <v>6784.6926512618547</v>
      </c>
      <c r="AU62" s="24">
        <v>6687.5371361482303</v>
      </c>
      <c r="AV62" s="24">
        <v>7235.4702316529347</v>
      </c>
      <c r="AW62" s="24">
        <v>7643.544797773704</v>
      </c>
      <c r="AX62" s="24">
        <v>7925.0949215084111</v>
      </c>
      <c r="AY62" s="24">
        <v>8541.1987021858295</v>
      </c>
      <c r="AZ62" s="24">
        <v>9324.3666433862418</v>
      </c>
      <c r="BA62" s="24">
        <v>10179.771878051575</v>
      </c>
      <c r="BB62" s="24">
        <v>10121.292774707797</v>
      </c>
      <c r="BC62" s="24">
        <v>10313.951017209723</v>
      </c>
      <c r="BD62" s="24">
        <v>10473.698431259829</v>
      </c>
      <c r="BE62" s="24">
        <v>10199.797100994674</v>
      </c>
      <c r="BF62" s="24">
        <v>10312.92686059156</v>
      </c>
      <c r="BG62" s="24">
        <v>10988.977647938458</v>
      </c>
      <c r="BH62" s="24">
        <v>11212.683514089313</v>
      </c>
      <c r="BI62" s="24">
        <v>12174.24349630986</v>
      </c>
      <c r="BJ62" s="24">
        <v>11754.076609885793</v>
      </c>
      <c r="BK62" s="24">
        <v>13307.451499265031</v>
      </c>
      <c r="BL62" s="24">
        <v>15206.901156929374</v>
      </c>
      <c r="BM62" s="24">
        <v>13577.826654651964</v>
      </c>
      <c r="BN62" s="24">
        <v>15594.285345754506</v>
      </c>
      <c r="BO62" s="24">
        <v>17738.114488275754</v>
      </c>
      <c r="BP62" s="24">
        <v>19333.764605872238</v>
      </c>
    </row>
    <row r="63" spans="1:68" x14ac:dyDescent="0.45">
      <c r="A63" s="24" t="s">
        <v>124</v>
      </c>
      <c r="B63" s="24" t="s">
        <v>313</v>
      </c>
      <c r="C63" s="24" t="s">
        <v>229</v>
      </c>
      <c r="D63" s="24" t="s">
        <v>230</v>
      </c>
      <c r="AI63" s="24">
        <v>18227.417105437555</v>
      </c>
      <c r="AJ63" s="24">
        <v>19054.942173455358</v>
      </c>
      <c r="AK63" s="24">
        <v>19817.868707792797</v>
      </c>
      <c r="AL63" s="24">
        <v>20203.67593879074</v>
      </c>
      <c r="AM63" s="24">
        <v>21654.902568941605</v>
      </c>
      <c r="AN63" s="24">
        <v>22661.557684060812</v>
      </c>
      <c r="AO63" s="24">
        <v>23713.945187525471</v>
      </c>
      <c r="AP63" s="24">
        <v>24881.243595470536</v>
      </c>
      <c r="AQ63" s="24">
        <v>25797.125622368152</v>
      </c>
      <c r="AR63" s="24">
        <v>26642.221558861747</v>
      </c>
      <c r="AS63" s="24">
        <v>28641.699043415552</v>
      </c>
      <c r="AT63" s="24">
        <v>29462.123290561784</v>
      </c>
      <c r="AU63" s="24">
        <v>30666.596767402181</v>
      </c>
      <c r="AV63" s="24">
        <v>30868.04561322233</v>
      </c>
      <c r="AW63" s="24">
        <v>33019.977294656434</v>
      </c>
      <c r="AX63" s="24">
        <v>34238.321814743729</v>
      </c>
      <c r="AY63" s="24">
        <v>37400.30752133335</v>
      </c>
      <c r="AZ63" s="24">
        <v>39111.519025761627</v>
      </c>
      <c r="BA63" s="24">
        <v>41467.38618797774</v>
      </c>
      <c r="BB63" s="24">
        <v>40503.204630682143</v>
      </c>
      <c r="BC63" s="24">
        <v>43042.394637021047</v>
      </c>
      <c r="BD63" s="24">
        <v>44443.716384472558</v>
      </c>
      <c r="BE63" s="24">
        <v>44755.162427301839</v>
      </c>
      <c r="BF63" s="24">
        <v>46869.193288774935</v>
      </c>
      <c r="BG63" s="24">
        <v>47879.595555823318</v>
      </c>
      <c r="BH63" s="24">
        <v>48910.332437190053</v>
      </c>
      <c r="BI63" s="24">
        <v>51820.952130548838</v>
      </c>
      <c r="BJ63" s="24">
        <v>55271.597600266192</v>
      </c>
      <c r="BK63" s="24">
        <v>57233.623168561535</v>
      </c>
      <c r="BL63" s="24">
        <v>60594.966400191232</v>
      </c>
      <c r="BM63" s="24">
        <v>62682.289947438905</v>
      </c>
      <c r="BN63" s="24">
        <v>69652.233008466268</v>
      </c>
      <c r="BO63" s="24">
        <v>77335.299612118659</v>
      </c>
      <c r="BP63" s="24">
        <v>73546.888833711448</v>
      </c>
    </row>
    <row r="64" spans="1:68" x14ac:dyDescent="0.45">
      <c r="A64" s="24" t="s">
        <v>55</v>
      </c>
      <c r="B64" s="24" t="s">
        <v>314</v>
      </c>
      <c r="C64" s="24" t="s">
        <v>229</v>
      </c>
      <c r="D64" s="24" t="s">
        <v>230</v>
      </c>
      <c r="AI64" s="24">
        <v>3655.6209672313289</v>
      </c>
      <c r="AJ64" s="24">
        <v>3737.224171510712</v>
      </c>
      <c r="AK64" s="24">
        <v>4167.0302739919252</v>
      </c>
      <c r="AL64" s="24">
        <v>4491.2495599604135</v>
      </c>
      <c r="AM64" s="24">
        <v>4616.98844275587</v>
      </c>
      <c r="AN64" s="24">
        <v>4889.3185442698859</v>
      </c>
      <c r="AO64" s="24">
        <v>5181.3572488651453</v>
      </c>
      <c r="AP64" s="24">
        <v>5639.8982165920352</v>
      </c>
      <c r="AQ64" s="24">
        <v>5986.4189622597887</v>
      </c>
      <c r="AR64" s="24">
        <v>6328.3146243068495</v>
      </c>
      <c r="AS64" s="24">
        <v>6664.4821355554313</v>
      </c>
      <c r="AT64" s="24">
        <v>6873.1836183930072</v>
      </c>
      <c r="AU64" s="24">
        <v>7185.0292806351517</v>
      </c>
      <c r="AV64" s="24">
        <v>7124.9520212697971</v>
      </c>
      <c r="AW64" s="24">
        <v>7402.1636952795443</v>
      </c>
      <c r="AX64" s="24">
        <v>8245.2323289996439</v>
      </c>
      <c r="AY64" s="24">
        <v>9163.8970904249218</v>
      </c>
      <c r="AZ64" s="24">
        <v>9987.7738996157059</v>
      </c>
      <c r="BA64" s="24">
        <v>10378.012721564697</v>
      </c>
      <c r="BB64" s="24">
        <v>10408.033252720914</v>
      </c>
      <c r="BC64" s="24">
        <v>11267.891852508948</v>
      </c>
      <c r="BD64" s="24">
        <v>11711.114295164534</v>
      </c>
      <c r="BE64" s="24">
        <v>11799.938201413885</v>
      </c>
      <c r="BF64" s="24">
        <v>12439.061522387676</v>
      </c>
      <c r="BG64" s="24">
        <v>13498.070929005657</v>
      </c>
      <c r="BH64" s="24">
        <v>14845.410630846174</v>
      </c>
      <c r="BI64" s="24">
        <v>16314.892095745934</v>
      </c>
      <c r="BJ64" s="24">
        <v>17043.872309821905</v>
      </c>
      <c r="BK64" s="24">
        <v>18113.539179722047</v>
      </c>
      <c r="BL64" s="24">
        <v>19721.360927265017</v>
      </c>
      <c r="BM64" s="24">
        <v>19070.381177713469</v>
      </c>
      <c r="BN64" s="24">
        <v>21912.258961403732</v>
      </c>
      <c r="BO64" s="24">
        <v>24379.873351579772</v>
      </c>
      <c r="BP64" s="24">
        <v>25624.009772421818</v>
      </c>
    </row>
    <row r="65" spans="1:68" x14ac:dyDescent="0.45">
      <c r="A65" s="24" t="s">
        <v>28</v>
      </c>
      <c r="B65" s="24" t="s">
        <v>315</v>
      </c>
      <c r="C65" s="24" t="s">
        <v>229</v>
      </c>
      <c r="D65" s="24" t="s">
        <v>230</v>
      </c>
      <c r="AI65" s="24">
        <v>7602.187256543697</v>
      </c>
      <c r="AJ65" s="24">
        <v>7582.0719448160489</v>
      </c>
      <c r="AK65" s="24">
        <v>7704.5164432212396</v>
      </c>
      <c r="AL65" s="24">
        <v>7537.9386823930499</v>
      </c>
      <c r="AM65" s="24">
        <v>7462.647587504679</v>
      </c>
      <c r="AN65" s="24">
        <v>7746.7168386116764</v>
      </c>
      <c r="AO65" s="24">
        <v>8052.7685670794608</v>
      </c>
      <c r="AP65" s="24">
        <v>8128.7989137445147</v>
      </c>
      <c r="AQ65" s="24">
        <v>8502.8883595201714</v>
      </c>
      <c r="AR65" s="24">
        <v>8776.442094636428</v>
      </c>
      <c r="AS65" s="24">
        <v>9186.8159033778466</v>
      </c>
      <c r="AT65" s="24">
        <v>9543.5203534103148</v>
      </c>
      <c r="AU65" s="24">
        <v>10080.182500351741</v>
      </c>
      <c r="AV65" s="24">
        <v>10802.750670129708</v>
      </c>
      <c r="AW65" s="24">
        <v>11431.685671615407</v>
      </c>
      <c r="AX65" s="24">
        <v>12246.269224179279</v>
      </c>
      <c r="AY65" s="24">
        <v>12791.3412603745</v>
      </c>
      <c r="AZ65" s="24">
        <v>13320.964120613571</v>
      </c>
      <c r="BA65" s="24">
        <v>13666.218195837357</v>
      </c>
      <c r="BB65" s="24">
        <v>13651.447299612286</v>
      </c>
      <c r="BC65" s="24">
        <v>14201.3659904784</v>
      </c>
      <c r="BD65" s="24">
        <v>14639.877943626769</v>
      </c>
      <c r="BE65" s="24">
        <v>14441.329339880571</v>
      </c>
      <c r="BF65" s="24">
        <v>14370.820661674035</v>
      </c>
      <c r="BG65" s="24">
        <v>14694.14382738305</v>
      </c>
      <c r="BH65" s="24">
        <v>13807.351584147766</v>
      </c>
      <c r="BI65" s="24">
        <v>13437.846023216924</v>
      </c>
      <c r="BJ65" s="24">
        <v>13493.560749483971</v>
      </c>
      <c r="BK65" s="24">
        <v>13727.126635785886</v>
      </c>
      <c r="BL65" s="24">
        <v>13892.533344620473</v>
      </c>
      <c r="BM65" s="24">
        <v>12676.5130564294</v>
      </c>
      <c r="BN65" s="24">
        <v>14496.865469729873</v>
      </c>
      <c r="BO65" s="24">
        <v>15836.094436887077</v>
      </c>
      <c r="BP65" s="24">
        <v>16824.487903298697</v>
      </c>
    </row>
    <row r="66" spans="1:68" x14ac:dyDescent="0.45">
      <c r="A66" s="24" t="s">
        <v>316</v>
      </c>
      <c r="B66" s="24" t="s">
        <v>317</v>
      </c>
      <c r="C66" s="24" t="s">
        <v>229</v>
      </c>
      <c r="D66" s="24" t="s">
        <v>230</v>
      </c>
      <c r="AI66" s="24">
        <v>1459.8012787193129</v>
      </c>
      <c r="AJ66" s="24">
        <v>1600.3447428530112</v>
      </c>
      <c r="AK66" s="24">
        <v>1778.4298667254757</v>
      </c>
      <c r="AL66" s="24">
        <v>1981.8064861090279</v>
      </c>
      <c r="AM66" s="24">
        <v>2200.7442866170354</v>
      </c>
      <c r="AN66" s="24">
        <v>2429.4193029583007</v>
      </c>
      <c r="AO66" s="24">
        <v>2656.8437373069237</v>
      </c>
      <c r="AP66" s="24">
        <v>2848.0525247111877</v>
      </c>
      <c r="AQ66" s="24">
        <v>2868.8739668998633</v>
      </c>
      <c r="AR66" s="24">
        <v>3045.4049802787522</v>
      </c>
      <c r="AS66" s="24">
        <v>3309.4171782784902</v>
      </c>
      <c r="AT66" s="24">
        <v>3568.8857095603353</v>
      </c>
      <c r="AU66" s="24">
        <v>3866.3671348681642</v>
      </c>
      <c r="AV66" s="24">
        <v>4241.3989730242956</v>
      </c>
      <c r="AW66" s="24">
        <v>4695.535518798265</v>
      </c>
      <c r="AX66" s="24">
        <v>5255.3058815066815</v>
      </c>
      <c r="AY66" s="24">
        <v>5931.8744569102273</v>
      </c>
      <c r="AZ66" s="24">
        <v>6752.4305705258694</v>
      </c>
      <c r="BA66" s="24">
        <v>7388.3705585246944</v>
      </c>
      <c r="BB66" s="24">
        <v>7924.2230328874239</v>
      </c>
      <c r="BC66" s="24">
        <v>8722.0761897775537</v>
      </c>
      <c r="BD66" s="24">
        <v>9560.5272154554368</v>
      </c>
      <c r="BE66" s="24">
        <v>10395.63567420728</v>
      </c>
      <c r="BF66" s="24">
        <v>11030.977026680554</v>
      </c>
      <c r="BG66" s="24">
        <v>11591.251117265007</v>
      </c>
      <c r="BH66" s="24">
        <v>11970.643100204672</v>
      </c>
      <c r="BI66" s="24">
        <v>12557.468475108357</v>
      </c>
      <c r="BJ66" s="24">
        <v>13306.271234939937</v>
      </c>
      <c r="BK66" s="24">
        <v>14393.823889654375</v>
      </c>
      <c r="BL66" s="24">
        <v>15457.146663434089</v>
      </c>
      <c r="BM66" s="24">
        <v>15763.519791097238</v>
      </c>
      <c r="BN66" s="24">
        <v>17676.447063489195</v>
      </c>
      <c r="BO66" s="24">
        <v>19575.970089760001</v>
      </c>
      <c r="BP66" s="24">
        <v>21258.247836977527</v>
      </c>
    </row>
    <row r="67" spans="1:68" x14ac:dyDescent="0.45">
      <c r="A67" s="24" t="s">
        <v>318</v>
      </c>
      <c r="B67" s="24" t="s">
        <v>319</v>
      </c>
      <c r="C67" s="24" t="s">
        <v>229</v>
      </c>
      <c r="D67" s="24" t="s">
        <v>230</v>
      </c>
      <c r="AI67" s="24">
        <v>2943.9865650156326</v>
      </c>
      <c r="AJ67" s="24">
        <v>3104.2755671223067</v>
      </c>
      <c r="AK67" s="24">
        <v>3237.6813562192701</v>
      </c>
      <c r="AL67" s="24">
        <v>3321.7587929974402</v>
      </c>
      <c r="AM67" s="24">
        <v>3425.8435613543788</v>
      </c>
      <c r="AN67" s="24">
        <v>3550.0854093513594</v>
      </c>
      <c r="AO67" s="24">
        <v>3742.2684280845083</v>
      </c>
      <c r="AP67" s="24">
        <v>3899.5754789175044</v>
      </c>
      <c r="AQ67" s="24">
        <v>3861.3699864684099</v>
      </c>
      <c r="AR67" s="24">
        <v>3948.4341166736444</v>
      </c>
      <c r="AS67" s="24">
        <v>4146.3425481543145</v>
      </c>
      <c r="AT67" s="24">
        <v>4248.8667422801072</v>
      </c>
      <c r="AU67" s="24">
        <v>4332.8865906117207</v>
      </c>
      <c r="AV67" s="24">
        <v>4569.5712359424697</v>
      </c>
      <c r="AW67" s="24">
        <v>4920.6213823586004</v>
      </c>
      <c r="AX67" s="24">
        <v>5294.709408507365</v>
      </c>
      <c r="AY67" s="24">
        <v>5734.1530714526198</v>
      </c>
      <c r="AZ67" s="24">
        <v>6152.7537049672228</v>
      </c>
      <c r="BA67" s="24">
        <v>6434.7248064786463</v>
      </c>
      <c r="BB67" s="24">
        <v>6522.5281611338187</v>
      </c>
      <c r="BC67" s="24">
        <v>6928.7404829758589</v>
      </c>
      <c r="BD67" s="24">
        <v>7339.0084600168657</v>
      </c>
      <c r="BE67" s="24">
        <v>7707.0337097323545</v>
      </c>
      <c r="BF67" s="24">
        <v>7934.6019527516983</v>
      </c>
      <c r="BG67" s="24">
        <v>8164.1683428164597</v>
      </c>
      <c r="BH67" s="24">
        <v>8273.514011693971</v>
      </c>
      <c r="BI67" s="24">
        <v>8587.9071005726928</v>
      </c>
      <c r="BJ67" s="24">
        <v>9050.80526310608</v>
      </c>
      <c r="BK67" s="24">
        <v>9545.2153943155481</v>
      </c>
      <c r="BL67" s="24">
        <v>9867.8943042822248</v>
      </c>
      <c r="BM67" s="24">
        <v>9615.6742368783034</v>
      </c>
      <c r="BN67" s="24">
        <v>10690.200064766672</v>
      </c>
      <c r="BO67" s="24">
        <v>12098.212708118604</v>
      </c>
      <c r="BP67" s="24">
        <v>12987.472532659747</v>
      </c>
    </row>
    <row r="68" spans="1:68" x14ac:dyDescent="0.45">
      <c r="A68" s="24" t="s">
        <v>320</v>
      </c>
      <c r="B68" s="24" t="s">
        <v>321</v>
      </c>
      <c r="C68" s="24" t="s">
        <v>229</v>
      </c>
      <c r="D68" s="24" t="s">
        <v>230</v>
      </c>
      <c r="AI68" s="24">
        <v>3254.1094106346495</v>
      </c>
      <c r="AJ68" s="24">
        <v>3503.7332443731011</v>
      </c>
      <c r="AK68" s="24">
        <v>3728.2482085802567</v>
      </c>
      <c r="AL68" s="24">
        <v>3969.2276085416429</v>
      </c>
      <c r="AM68" s="24">
        <v>4253.5543061582975</v>
      </c>
      <c r="AN68" s="24">
        <v>4568.4374045737914</v>
      </c>
      <c r="AO68" s="24">
        <v>4888.1367066243365</v>
      </c>
      <c r="AP68" s="24">
        <v>5140.6600113260893</v>
      </c>
      <c r="AQ68" s="24">
        <v>5133.447480159517</v>
      </c>
      <c r="AR68" s="24">
        <v>5368.1202449401262</v>
      </c>
      <c r="AS68" s="24">
        <v>5772.4916643698425</v>
      </c>
      <c r="AT68" s="24">
        <v>6075.5104545950144</v>
      </c>
      <c r="AU68" s="24">
        <v>6447.367080615084</v>
      </c>
      <c r="AV68" s="24">
        <v>6871.3287473165974</v>
      </c>
      <c r="AW68" s="24">
        <v>7455.356082937169</v>
      </c>
      <c r="AX68" s="24">
        <v>8112.1939146398263</v>
      </c>
      <c r="AY68" s="24">
        <v>8904.3618332955175</v>
      </c>
      <c r="AZ68" s="24">
        <v>9835.4786784245334</v>
      </c>
      <c r="BA68" s="24">
        <v>10454.74180348088</v>
      </c>
      <c r="BB68" s="24">
        <v>10831.995161618885</v>
      </c>
      <c r="BC68" s="24">
        <v>11758.44769356996</v>
      </c>
      <c r="BD68" s="24">
        <v>12642.43428528862</v>
      </c>
      <c r="BE68" s="24">
        <v>13509.315914074268</v>
      </c>
      <c r="BF68" s="24">
        <v>14246.393169383502</v>
      </c>
      <c r="BG68" s="24">
        <v>14807.790173279132</v>
      </c>
      <c r="BH68" s="24">
        <v>15275.806807329018</v>
      </c>
      <c r="BI68" s="24">
        <v>15837.043279843185</v>
      </c>
      <c r="BJ68" s="24">
        <v>16626.349895617728</v>
      </c>
      <c r="BK68" s="24">
        <v>17732.635649808359</v>
      </c>
      <c r="BL68" s="24">
        <v>18787.107389084296</v>
      </c>
      <c r="BM68" s="24">
        <v>19092.444510540063</v>
      </c>
      <c r="BN68" s="24">
        <v>21160.444315010733</v>
      </c>
      <c r="BO68" s="24">
        <v>23272.948692607748</v>
      </c>
      <c r="BP68" s="24">
        <v>25059.838417222691</v>
      </c>
    </row>
    <row r="69" spans="1:68" x14ac:dyDescent="0.45">
      <c r="A69" s="24" t="s">
        <v>322</v>
      </c>
      <c r="B69" s="24" t="s">
        <v>323</v>
      </c>
      <c r="C69" s="24" t="s">
        <v>229</v>
      </c>
      <c r="D69" s="24" t="s">
        <v>230</v>
      </c>
      <c r="AI69" s="24">
        <v>6322.2971950772326</v>
      </c>
      <c r="AJ69" s="24">
        <v>6153.766099774457</v>
      </c>
      <c r="AK69" s="24">
        <v>5917.4186984165735</v>
      </c>
      <c r="AL69" s="24">
        <v>5830.8960677654468</v>
      </c>
      <c r="AM69" s="24">
        <v>5244.5113676160108</v>
      </c>
      <c r="AN69" s="24">
        <v>5311.7049056651313</v>
      </c>
      <c r="AO69" s="24">
        <v>5531.4609653939751</v>
      </c>
      <c r="AP69" s="24">
        <v>5889.5113017245276</v>
      </c>
      <c r="AQ69" s="24">
        <v>5195.7372900648215</v>
      </c>
      <c r="AR69" s="24">
        <v>5209.4440556708023</v>
      </c>
      <c r="AS69" s="24">
        <v>5712.152360682182</v>
      </c>
      <c r="AT69" s="24">
        <v>5922.0149564373005</v>
      </c>
      <c r="AU69" s="24">
        <v>6230.6167434983745</v>
      </c>
      <c r="AV69" s="24">
        <v>6671.2521390684842</v>
      </c>
      <c r="AW69" s="24">
        <v>7534.3211502365475</v>
      </c>
      <c r="AX69" s="24">
        <v>8305.2821914104024</v>
      </c>
      <c r="AY69" s="24">
        <v>9475.7768089010497</v>
      </c>
      <c r="AZ69" s="24">
        <v>10553.783009454186</v>
      </c>
      <c r="BA69" s="24">
        <v>11379.740604521809</v>
      </c>
      <c r="BB69" s="24">
        <v>11025.46414327107</v>
      </c>
      <c r="BC69" s="24">
        <v>12026.602674108099</v>
      </c>
      <c r="BD69" s="24">
        <v>13242.334565236746</v>
      </c>
      <c r="BE69" s="24">
        <v>13991.971094219836</v>
      </c>
      <c r="BF69" s="24">
        <v>15232.226088093672</v>
      </c>
      <c r="BG69" s="24">
        <v>15756.408977937952</v>
      </c>
      <c r="BH69" s="24">
        <v>16059.448387652679</v>
      </c>
      <c r="BI69" s="24">
        <v>16652.230432210588</v>
      </c>
      <c r="BJ69" s="24">
        <v>17590.90942375518</v>
      </c>
      <c r="BK69" s="24">
        <v>18188.720927157963</v>
      </c>
      <c r="BL69" s="24">
        <v>19259.879566946125</v>
      </c>
      <c r="BM69" s="24">
        <v>19587.588925828983</v>
      </c>
      <c r="BN69" s="24">
        <v>21827.868313029088</v>
      </c>
      <c r="BO69" s="24">
        <v>24908.663544549701</v>
      </c>
      <c r="BP69" s="24">
        <v>27223.549850676391</v>
      </c>
    </row>
    <row r="70" spans="1:68" x14ac:dyDescent="0.45">
      <c r="A70" s="24" t="s">
        <v>324</v>
      </c>
      <c r="B70" s="24" t="s">
        <v>325</v>
      </c>
      <c r="C70" s="24" t="s">
        <v>229</v>
      </c>
      <c r="D70" s="24" t="s">
        <v>230</v>
      </c>
      <c r="AI70" s="24">
        <v>11894.365051430028</v>
      </c>
      <c r="AJ70" s="24">
        <v>12142.734721762243</v>
      </c>
      <c r="AK70" s="24">
        <v>12147.700090320655</v>
      </c>
      <c r="AL70" s="24">
        <v>12225.947345404065</v>
      </c>
      <c r="AM70" s="24">
        <v>12426.189007372212</v>
      </c>
      <c r="AN70" s="24">
        <v>12893.372422455157</v>
      </c>
      <c r="AO70" s="24">
        <v>13337.976667221597</v>
      </c>
      <c r="AP70" s="24">
        <v>13915.120270900132</v>
      </c>
      <c r="AQ70" s="24">
        <v>14201.529705132025</v>
      </c>
      <c r="AR70" s="24">
        <v>14761.755344443414</v>
      </c>
      <c r="AS70" s="24">
        <v>15900.453119254551</v>
      </c>
      <c r="AT70" s="24">
        <v>16706.865059357537</v>
      </c>
      <c r="AU70" s="24">
        <v>17501.301730746083</v>
      </c>
      <c r="AV70" s="24">
        <v>18180.800253188703</v>
      </c>
      <c r="AW70" s="24">
        <v>19307.491122803913</v>
      </c>
      <c r="AX70" s="24">
        <v>20352.502392517086</v>
      </c>
      <c r="AY70" s="24">
        <v>22546.11667144547</v>
      </c>
      <c r="AZ70" s="24">
        <v>24180.402809415576</v>
      </c>
      <c r="BA70" s="24">
        <v>25832.096854040316</v>
      </c>
      <c r="BB70" s="24">
        <v>25123.086180935396</v>
      </c>
      <c r="BC70" s="24">
        <v>26204.922264294284</v>
      </c>
      <c r="BD70" s="24">
        <v>27797.742838383183</v>
      </c>
      <c r="BE70" s="24">
        <v>28549.718839151788</v>
      </c>
      <c r="BF70" s="24">
        <v>29834.419554866257</v>
      </c>
      <c r="BG70" s="24">
        <v>30574.51705038056</v>
      </c>
      <c r="BH70" s="24">
        <v>31017.897032283578</v>
      </c>
      <c r="BI70" s="24">
        <v>32424.462744925422</v>
      </c>
      <c r="BJ70" s="24">
        <v>34152.284586706141</v>
      </c>
      <c r="BK70" s="24">
        <v>35853.347430110691</v>
      </c>
      <c r="BL70" s="24">
        <v>38462.43064113694</v>
      </c>
      <c r="BM70" s="24">
        <v>37926.650387249276</v>
      </c>
      <c r="BN70" s="24">
        <v>42234.34182840478</v>
      </c>
      <c r="BO70" s="24">
        <v>46989.846943211538</v>
      </c>
      <c r="BP70" s="24">
        <v>48732.141562292156</v>
      </c>
    </row>
    <row r="71" spans="1:68" x14ac:dyDescent="0.45">
      <c r="A71" s="24" t="s">
        <v>59</v>
      </c>
      <c r="B71" s="24" t="s">
        <v>326</v>
      </c>
      <c r="C71" s="24" t="s">
        <v>229</v>
      </c>
      <c r="D71" s="24" t="s">
        <v>230</v>
      </c>
      <c r="AI71" s="24">
        <v>4631.553258173959</v>
      </c>
      <c r="AJ71" s="24">
        <v>4886.9478085441397</v>
      </c>
      <c r="AK71" s="24">
        <v>4997.6436325735167</v>
      </c>
      <c r="AL71" s="24">
        <v>5112.2187705955012</v>
      </c>
      <c r="AM71" s="24">
        <v>5339.3972618145262</v>
      </c>
      <c r="AN71" s="24">
        <v>5469.1484351422523</v>
      </c>
      <c r="AO71" s="24">
        <v>5559.9781530154141</v>
      </c>
      <c r="AP71" s="24">
        <v>5792.6496912395687</v>
      </c>
      <c r="AQ71" s="24">
        <v>5940.4419754585642</v>
      </c>
      <c r="AR71" s="24">
        <v>5637.9169325353087</v>
      </c>
      <c r="AS71" s="24">
        <v>5728.2524985802638</v>
      </c>
      <c r="AT71" s="24">
        <v>5998.8750862254747</v>
      </c>
      <c r="AU71" s="24">
        <v>6281.5221514984942</v>
      </c>
      <c r="AV71" s="24">
        <v>6475.0659733821367</v>
      </c>
      <c r="AW71" s="24">
        <v>6980.0912636512439</v>
      </c>
      <c r="AX71" s="24">
        <v>7457.465535979286</v>
      </c>
      <c r="AY71" s="24">
        <v>7884.516935761415</v>
      </c>
      <c r="AZ71" s="24">
        <v>8112.44824461401</v>
      </c>
      <c r="BA71" s="24">
        <v>8662.6073626813686</v>
      </c>
      <c r="BB71" s="24">
        <v>8662.1067269499945</v>
      </c>
      <c r="BC71" s="24">
        <v>8968.9404083019963</v>
      </c>
      <c r="BD71" s="24">
        <v>9768.6920108040431</v>
      </c>
      <c r="BE71" s="24">
        <v>10244.517781618393</v>
      </c>
      <c r="BF71" s="24">
        <v>11295.612780441888</v>
      </c>
      <c r="BG71" s="24">
        <v>11835.609127653775</v>
      </c>
      <c r="BH71" s="24">
        <v>10877.750746138814</v>
      </c>
      <c r="BI71" s="24">
        <v>10881.489070673229</v>
      </c>
      <c r="BJ71" s="24">
        <v>11793.479742694401</v>
      </c>
      <c r="BK71" s="24">
        <v>12186.884721827335</v>
      </c>
      <c r="BL71" s="24">
        <v>12543.014707817174</v>
      </c>
      <c r="BM71" s="24">
        <v>11526.801180688422</v>
      </c>
      <c r="BN71" s="24">
        <v>13539.710848479415</v>
      </c>
      <c r="BO71" s="24">
        <v>15280.096372305028</v>
      </c>
      <c r="BP71" s="24">
        <v>16062.016364834086</v>
      </c>
    </row>
    <row r="72" spans="1:68" x14ac:dyDescent="0.45">
      <c r="A72" s="24" t="s">
        <v>327</v>
      </c>
      <c r="B72" s="24" t="s">
        <v>328</v>
      </c>
      <c r="C72" s="24" t="s">
        <v>229</v>
      </c>
      <c r="D72" s="24" t="s">
        <v>230</v>
      </c>
      <c r="AI72" s="24">
        <v>3566.0345652598958</v>
      </c>
      <c r="AJ72" s="24">
        <v>3626.7412067618379</v>
      </c>
      <c r="AK72" s="24">
        <v>3783.8025706711196</v>
      </c>
      <c r="AL72" s="24">
        <v>3894.940977495894</v>
      </c>
      <c r="AM72" s="24">
        <v>4048.0222094286109</v>
      </c>
      <c r="AN72" s="24">
        <v>4234.7134683457352</v>
      </c>
      <c r="AO72" s="24">
        <v>4434.4649106458828</v>
      </c>
      <c r="AP72" s="24">
        <v>4661.0798185358071</v>
      </c>
      <c r="AQ72" s="24">
        <v>4868.7204659408226</v>
      </c>
      <c r="AR72" s="24">
        <v>5121.0025691968913</v>
      </c>
      <c r="AS72" s="24">
        <v>5451.515669929684</v>
      </c>
      <c r="AT72" s="24">
        <v>5650.0519621305957</v>
      </c>
      <c r="AU72" s="24">
        <v>5752.6970806931458</v>
      </c>
      <c r="AV72" s="24">
        <v>5928.0794533965918</v>
      </c>
      <c r="AW72" s="24">
        <v>6207.1249216873439</v>
      </c>
      <c r="AX72" s="24">
        <v>6554.1288508759044</v>
      </c>
      <c r="AY72" s="24">
        <v>7079.0280844044055</v>
      </c>
      <c r="AZ72" s="24">
        <v>7640.5722858565769</v>
      </c>
      <c r="BA72" s="24">
        <v>8190.7091314781956</v>
      </c>
      <c r="BB72" s="24">
        <v>8465.0205241659023</v>
      </c>
      <c r="BC72" s="24">
        <v>8837.7645002508816</v>
      </c>
      <c r="BD72" s="24">
        <v>8988.107818806533</v>
      </c>
      <c r="BE72" s="24">
        <v>10342.431711275387</v>
      </c>
      <c r="BF72" s="24">
        <v>10511.393167849461</v>
      </c>
      <c r="BG72" s="24">
        <v>10256.43675536159</v>
      </c>
      <c r="BH72" s="24">
        <v>10903.336823118485</v>
      </c>
      <c r="BI72" s="24">
        <v>10665.667649968469</v>
      </c>
      <c r="BJ72" s="24">
        <v>11124.735109814921</v>
      </c>
      <c r="BK72" s="24">
        <v>12329.244678143592</v>
      </c>
      <c r="BL72" s="24">
        <v>13363.73269632299</v>
      </c>
      <c r="BM72" s="24">
        <v>15231.865417764044</v>
      </c>
      <c r="BN72" s="24">
        <v>15579.016086155119</v>
      </c>
      <c r="BO72" s="24">
        <v>17526.801703016641</v>
      </c>
      <c r="BP72" s="24">
        <v>18524.557219703071</v>
      </c>
    </row>
    <row r="73" spans="1:68" x14ac:dyDescent="0.45">
      <c r="A73" s="24" t="s">
        <v>329</v>
      </c>
      <c r="B73" s="24" t="s">
        <v>330</v>
      </c>
      <c r="C73" s="24" t="s">
        <v>229</v>
      </c>
      <c r="D73" s="24" t="s">
        <v>230</v>
      </c>
      <c r="AI73" s="24">
        <v>17007.781008956707</v>
      </c>
      <c r="AJ73" s="24">
        <v>17895.456666721977</v>
      </c>
      <c r="AK73" s="24">
        <v>18405.18126746393</v>
      </c>
      <c r="AL73" s="24">
        <v>18616.191373593669</v>
      </c>
      <c r="AM73" s="24">
        <v>19424.003351783242</v>
      </c>
      <c r="AN73" s="24">
        <v>20261.673743545343</v>
      </c>
      <c r="AO73" s="24">
        <v>20895.726169484624</v>
      </c>
      <c r="AP73" s="24">
        <v>21737.749350051581</v>
      </c>
      <c r="AQ73" s="24">
        <v>22770.170580128004</v>
      </c>
      <c r="AR73" s="24">
        <v>23666.928546787673</v>
      </c>
      <c r="AS73" s="24">
        <v>25148.093108170004</v>
      </c>
      <c r="AT73" s="24">
        <v>26346.248231201382</v>
      </c>
      <c r="AU73" s="24">
        <v>27387.103032444062</v>
      </c>
      <c r="AV73" s="24">
        <v>27863.838199096685</v>
      </c>
      <c r="AW73" s="24">
        <v>28968.426464420209</v>
      </c>
      <c r="AX73" s="24">
        <v>30003.062010857928</v>
      </c>
      <c r="AY73" s="24">
        <v>32492.108959251196</v>
      </c>
      <c r="AZ73" s="24">
        <v>34395.433199861269</v>
      </c>
      <c r="BA73" s="24">
        <v>35696.283565628022</v>
      </c>
      <c r="BB73" s="24">
        <v>34824.463800805897</v>
      </c>
      <c r="BC73" s="24">
        <v>35805.514268216648</v>
      </c>
      <c r="BD73" s="24">
        <v>37512.760147430934</v>
      </c>
      <c r="BE73" s="24">
        <v>37858.654827906517</v>
      </c>
      <c r="BF73" s="24">
        <v>39071.972071232114</v>
      </c>
      <c r="BG73" s="24">
        <v>40061.557186764992</v>
      </c>
      <c r="BH73" s="24">
        <v>41185.077913312569</v>
      </c>
      <c r="BI73" s="24">
        <v>43665.806530689057</v>
      </c>
      <c r="BJ73" s="24">
        <v>45763.138298345475</v>
      </c>
      <c r="BK73" s="24">
        <v>47688.037777882229</v>
      </c>
      <c r="BL73" s="24">
        <v>51247.057281436086</v>
      </c>
      <c r="BM73" s="24">
        <v>49700.45368057373</v>
      </c>
      <c r="BN73" s="24">
        <v>54154.179621147407</v>
      </c>
      <c r="BO73" s="24">
        <v>59880.87353983341</v>
      </c>
      <c r="BP73" s="24">
        <v>61385.216828871431</v>
      </c>
    </row>
    <row r="74" spans="1:68" x14ac:dyDescent="0.45">
      <c r="A74" s="24" t="s">
        <v>331</v>
      </c>
      <c r="B74" s="24" t="s">
        <v>332</v>
      </c>
      <c r="C74" s="24" t="s">
        <v>229</v>
      </c>
      <c r="D74" s="24" t="s">
        <v>230</v>
      </c>
      <c r="AK74" s="24">
        <v>1020.5688387213506</v>
      </c>
      <c r="AL74" s="24">
        <v>1148.7620087574285</v>
      </c>
      <c r="AM74" s="24">
        <v>1379.2454708758446</v>
      </c>
      <c r="AN74" s="24">
        <v>1368.7787627987523</v>
      </c>
      <c r="AO74" s="24">
        <v>1449.0548327815402</v>
      </c>
      <c r="AP74" s="24">
        <v>1573.1254546787413</v>
      </c>
      <c r="AQ74" s="24">
        <v>1598.0021947296543</v>
      </c>
      <c r="AR74" s="24">
        <v>1597.1299223733413</v>
      </c>
      <c r="AS74" s="24">
        <v>1557.8758023182429</v>
      </c>
      <c r="AT74" s="24">
        <v>1683.684418587934</v>
      </c>
      <c r="AU74" s="24">
        <v>1701.6952368453653</v>
      </c>
      <c r="AV74" s="24">
        <v>1620.8509303865621</v>
      </c>
      <c r="AW74" s="24">
        <v>1620.7640291451614</v>
      </c>
      <c r="AX74" s="24">
        <v>1674.0700545203883</v>
      </c>
      <c r="AY74" s="24">
        <v>1682.2389419543115</v>
      </c>
      <c r="AZ74" s="24">
        <v>1727.0934416997068</v>
      </c>
      <c r="BA74" s="24">
        <v>1546.9274753327873</v>
      </c>
      <c r="BB74" s="24">
        <v>1576.7428459980927</v>
      </c>
      <c r="BC74" s="24">
        <v>1599.1910610489731</v>
      </c>
      <c r="BD74" s="24">
        <v>1742.3236301823501</v>
      </c>
    </row>
    <row r="75" spans="1:68" x14ac:dyDescent="0.45">
      <c r="A75" s="24" t="s">
        <v>89</v>
      </c>
      <c r="B75" s="24" t="s">
        <v>333</v>
      </c>
      <c r="C75" s="24" t="s">
        <v>229</v>
      </c>
      <c r="D75" s="24" t="s">
        <v>230</v>
      </c>
      <c r="AI75" s="24">
        <v>13666.537988341646</v>
      </c>
      <c r="AJ75" s="24">
        <v>14451.591780034418</v>
      </c>
      <c r="AK75" s="24">
        <v>14845.395920457087</v>
      </c>
      <c r="AL75" s="24">
        <v>14962.723123970483</v>
      </c>
      <c r="AM75" s="24">
        <v>15572.127585219121</v>
      </c>
      <c r="AN75" s="24">
        <v>16265.116191102003</v>
      </c>
      <c r="AO75" s="24">
        <v>16964.935227860977</v>
      </c>
      <c r="AP75" s="24">
        <v>17899.193925167521</v>
      </c>
      <c r="AQ75" s="24">
        <v>19081.576544188119</v>
      </c>
      <c r="AR75" s="24">
        <v>19938.178677317319</v>
      </c>
      <c r="AS75" s="24">
        <v>21577.597313679951</v>
      </c>
      <c r="AT75" s="24">
        <v>22954.820491125236</v>
      </c>
      <c r="AU75" s="24">
        <v>24377.841707639382</v>
      </c>
      <c r="AV75" s="24">
        <v>25060.51537657412</v>
      </c>
      <c r="AW75" s="24">
        <v>26163.304624545191</v>
      </c>
      <c r="AX75" s="24">
        <v>27629.707702496551</v>
      </c>
      <c r="AY75" s="24">
        <v>30755.29878886458</v>
      </c>
      <c r="AZ75" s="24">
        <v>32537.343540273549</v>
      </c>
      <c r="BA75" s="24">
        <v>33349.942580612951</v>
      </c>
      <c r="BB75" s="24">
        <v>32201.477352781421</v>
      </c>
      <c r="BC75" s="24">
        <v>31808.217987953871</v>
      </c>
      <c r="BD75" s="24">
        <v>32015.575200040119</v>
      </c>
      <c r="BE75" s="24">
        <v>31869.783982221932</v>
      </c>
      <c r="BF75" s="24">
        <v>32602.602496307365</v>
      </c>
      <c r="BG75" s="24">
        <v>33746.320526221047</v>
      </c>
      <c r="BH75" s="24">
        <v>35220.976203392936</v>
      </c>
      <c r="BI75" s="24">
        <v>37591.743194553412</v>
      </c>
      <c r="BJ75" s="24">
        <v>39806.442043118397</v>
      </c>
      <c r="BK75" s="24">
        <v>41001.358870398792</v>
      </c>
      <c r="BL75" s="24">
        <v>44027.493230759719</v>
      </c>
      <c r="BM75" s="24">
        <v>39322.674308640155</v>
      </c>
      <c r="BN75" s="24">
        <v>44237.829801678461</v>
      </c>
      <c r="BO75" s="24">
        <v>50454.170911338515</v>
      </c>
      <c r="BP75" s="24">
        <v>53092.312438370587</v>
      </c>
    </row>
    <row r="76" spans="1:68" x14ac:dyDescent="0.45">
      <c r="A76" s="24" t="s">
        <v>67</v>
      </c>
      <c r="B76" s="24" t="s">
        <v>334</v>
      </c>
      <c r="C76" s="24" t="s">
        <v>229</v>
      </c>
      <c r="D76" s="24" t="s">
        <v>230</v>
      </c>
      <c r="AI76" s="24">
        <v>7475.9311716693201</v>
      </c>
      <c r="AJ76" s="24">
        <v>7146.2605559313743</v>
      </c>
      <c r="AK76" s="24">
        <v>5867.9438720213129</v>
      </c>
      <c r="AL76" s="24">
        <v>5809.8553588751365</v>
      </c>
      <c r="AM76" s="24">
        <v>5962.6147059763216</v>
      </c>
      <c r="AN76" s="24">
        <v>6475.4013618500612</v>
      </c>
      <c r="AO76" s="24">
        <v>6889.2988088662078</v>
      </c>
      <c r="AP76" s="24">
        <v>7977.916551167018</v>
      </c>
      <c r="AQ76" s="24">
        <v>8450.5193752368486</v>
      </c>
      <c r="AR76" s="24">
        <v>8412.0667764734335</v>
      </c>
      <c r="AS76" s="24">
        <v>9422.4970649191382</v>
      </c>
      <c r="AT76" s="24">
        <v>10309.997880742592</v>
      </c>
      <c r="AU76" s="24">
        <v>11666.664963848927</v>
      </c>
      <c r="AV76" s="24">
        <v>13136.718508319327</v>
      </c>
      <c r="AW76" s="24">
        <v>14539.97108411167</v>
      </c>
      <c r="AX76" s="24">
        <v>16638.077974939715</v>
      </c>
      <c r="AY76" s="24">
        <v>19348.386858978167</v>
      </c>
      <c r="AZ76" s="24">
        <v>22201.354384926508</v>
      </c>
      <c r="BA76" s="24">
        <v>22803.519474227294</v>
      </c>
      <c r="BB76" s="24">
        <v>20478.252475283272</v>
      </c>
      <c r="BC76" s="24">
        <v>21616.712241846068</v>
      </c>
      <c r="BD76" s="24">
        <v>24652.361029791802</v>
      </c>
      <c r="BE76" s="24">
        <v>26242.528265901423</v>
      </c>
      <c r="BF76" s="24">
        <v>27831.152623421334</v>
      </c>
      <c r="BG76" s="24">
        <v>29403.658449481492</v>
      </c>
      <c r="BH76" s="24">
        <v>29720.591116167645</v>
      </c>
      <c r="BI76" s="24">
        <v>31947.776910743723</v>
      </c>
      <c r="BJ76" s="24">
        <v>34506.648694250493</v>
      </c>
      <c r="BK76" s="24">
        <v>37120.987976167875</v>
      </c>
      <c r="BL76" s="24">
        <v>40586.378437888896</v>
      </c>
      <c r="BM76" s="24">
        <v>40672.134040213161</v>
      </c>
      <c r="BN76" s="24">
        <v>44211.555881624387</v>
      </c>
      <c r="BO76" s="24">
        <v>47761.86801853541</v>
      </c>
      <c r="BP76" s="24">
        <v>46669.287987602889</v>
      </c>
    </row>
    <row r="77" spans="1:68" x14ac:dyDescent="0.45">
      <c r="A77" s="24" t="s">
        <v>56</v>
      </c>
      <c r="B77" s="24" t="s">
        <v>335</v>
      </c>
      <c r="C77" s="24" t="s">
        <v>229</v>
      </c>
      <c r="D77" s="24" t="s">
        <v>230</v>
      </c>
      <c r="AI77" s="24">
        <v>417.02657844417485</v>
      </c>
      <c r="AJ77" s="24">
        <v>383.38722764313286</v>
      </c>
      <c r="AK77" s="24">
        <v>343.36154860239435</v>
      </c>
      <c r="AL77" s="24">
        <v>383.96068023651389</v>
      </c>
      <c r="AM77" s="24">
        <v>390.82394649958917</v>
      </c>
      <c r="AN77" s="24">
        <v>409.29433322723452</v>
      </c>
      <c r="AO77" s="24">
        <v>453.36839561843925</v>
      </c>
      <c r="AP77" s="24">
        <v>460.63639154115515</v>
      </c>
      <c r="AQ77" s="24">
        <v>435.80150570612358</v>
      </c>
      <c r="AR77" s="24">
        <v>450.48602009835349</v>
      </c>
      <c r="AS77" s="24">
        <v>473.90331350918706</v>
      </c>
      <c r="AT77" s="24">
        <v>509.11930182586417</v>
      </c>
      <c r="AU77" s="24">
        <v>509.1263140929957</v>
      </c>
      <c r="AV77" s="24">
        <v>492.84075544420438</v>
      </c>
      <c r="AW77" s="24">
        <v>557.82563482956107</v>
      </c>
      <c r="AX77" s="24">
        <v>624.51069240974721</v>
      </c>
      <c r="AY77" s="24">
        <v>692.86690761809894</v>
      </c>
      <c r="AZ77" s="24">
        <v>770.26115516252787</v>
      </c>
      <c r="BA77" s="24">
        <v>844.98837995003532</v>
      </c>
      <c r="BB77" s="24">
        <v>899.14090173212469</v>
      </c>
      <c r="BC77" s="24">
        <v>995.6539785917555</v>
      </c>
      <c r="BD77" s="24">
        <v>1098.1151572878682</v>
      </c>
      <c r="BE77" s="24">
        <v>1178.9747455302629</v>
      </c>
      <c r="BF77" s="24">
        <v>1252.868964080044</v>
      </c>
      <c r="BG77" s="24">
        <v>1484.6314556660752</v>
      </c>
      <c r="BH77" s="24">
        <v>1632.6181800683673</v>
      </c>
      <c r="BI77" s="24">
        <v>1857.5489312584205</v>
      </c>
      <c r="BJ77" s="24">
        <v>2004.7475974591309</v>
      </c>
      <c r="BK77" s="24">
        <v>2095.3179703865321</v>
      </c>
      <c r="BL77" s="24">
        <v>2242.4445902514562</v>
      </c>
      <c r="BM77" s="24">
        <v>2406.789428789657</v>
      </c>
      <c r="BN77" s="24">
        <v>2588.4129693103637</v>
      </c>
      <c r="BO77" s="24">
        <v>2844.9068352948375</v>
      </c>
      <c r="BP77" s="24">
        <v>3058.1280438763297</v>
      </c>
    </row>
    <row r="78" spans="1:68" x14ac:dyDescent="0.45">
      <c r="A78" s="24" t="s">
        <v>336</v>
      </c>
      <c r="B78" s="24" t="s">
        <v>337</v>
      </c>
      <c r="C78" s="24" t="s">
        <v>229</v>
      </c>
      <c r="D78" s="24" t="s">
        <v>230</v>
      </c>
      <c r="AI78" s="24">
        <v>14969.246419497724</v>
      </c>
      <c r="AJ78" s="24">
        <v>15561.194795884725</v>
      </c>
      <c r="AK78" s="24">
        <v>15975.577558769795</v>
      </c>
      <c r="AL78" s="24">
        <v>16202.421498692238</v>
      </c>
      <c r="AM78" s="24">
        <v>16950.26689444662</v>
      </c>
      <c r="AN78" s="24">
        <v>17754.596475441558</v>
      </c>
      <c r="AO78" s="24">
        <v>18349.808618982835</v>
      </c>
      <c r="AP78" s="24">
        <v>19070.096769364754</v>
      </c>
      <c r="AQ78" s="24">
        <v>19968.035412506542</v>
      </c>
      <c r="AR78" s="24">
        <v>20767.775045693179</v>
      </c>
      <c r="AS78" s="24">
        <v>22106.381953649598</v>
      </c>
      <c r="AT78" s="24">
        <v>23211.769521208906</v>
      </c>
      <c r="AU78" s="24">
        <v>24229.643889659881</v>
      </c>
      <c r="AV78" s="24">
        <v>24762.904555521236</v>
      </c>
      <c r="AW78" s="24">
        <v>25929.073504107262</v>
      </c>
      <c r="AX78" s="24">
        <v>26906.312812811579</v>
      </c>
      <c r="AY78" s="24">
        <v>29244.408591065669</v>
      </c>
      <c r="AZ78" s="24">
        <v>31162.908550835007</v>
      </c>
      <c r="BA78" s="24">
        <v>32625.417935193025</v>
      </c>
      <c r="BB78" s="24">
        <v>31983.941086625899</v>
      </c>
      <c r="BC78" s="24">
        <v>33055.682792064603</v>
      </c>
      <c r="BD78" s="24">
        <v>34733.962064343104</v>
      </c>
      <c r="BE78" s="24">
        <v>35181.632724767624</v>
      </c>
      <c r="BF78" s="24">
        <v>36304.694737333353</v>
      </c>
      <c r="BG78" s="24">
        <v>37327.196471417526</v>
      </c>
      <c r="BH78" s="24">
        <v>38512.782544029425</v>
      </c>
      <c r="BI78" s="24">
        <v>40844.424635124589</v>
      </c>
      <c r="BJ78" s="24">
        <v>42966.664913170949</v>
      </c>
      <c r="BK78" s="24">
        <v>44965.831102326905</v>
      </c>
      <c r="BL78" s="24">
        <v>48546.645534336763</v>
      </c>
      <c r="BM78" s="24">
        <v>47486.270537078773</v>
      </c>
      <c r="BN78" s="24">
        <v>51885.391488860376</v>
      </c>
      <c r="BO78" s="24">
        <v>57454.241319783672</v>
      </c>
      <c r="BP78" s="24">
        <v>58892.387707812173</v>
      </c>
    </row>
    <row r="79" spans="1:68" x14ac:dyDescent="0.45">
      <c r="A79" s="24" t="s">
        <v>338</v>
      </c>
      <c r="B79" s="24" t="s">
        <v>339</v>
      </c>
      <c r="C79" s="24" t="s">
        <v>229</v>
      </c>
      <c r="D79" s="24" t="s">
        <v>230</v>
      </c>
      <c r="AI79" s="24">
        <v>2441.6703122207045</v>
      </c>
      <c r="AJ79" s="24">
        <v>2479.9206629614814</v>
      </c>
      <c r="AK79" s="24">
        <v>2475.6886654413079</v>
      </c>
      <c r="AL79" s="24">
        <v>2404.1861963722872</v>
      </c>
      <c r="AM79" s="24">
        <v>2258.8704319594854</v>
      </c>
      <c r="AN79" s="24">
        <v>2233.2956923668094</v>
      </c>
      <c r="AO79" s="24">
        <v>2260.2795551862805</v>
      </c>
      <c r="AP79" s="24">
        <v>2366.9590829848084</v>
      </c>
      <c r="AQ79" s="24">
        <v>2445.7741696404264</v>
      </c>
      <c r="AR79" s="24">
        <v>2474.1116128123012</v>
      </c>
      <c r="AS79" s="24">
        <v>2624.6616072235383</v>
      </c>
      <c r="AT79" s="24">
        <v>2736.5671828187933</v>
      </c>
      <c r="AU79" s="24">
        <v>2763.6427497548761</v>
      </c>
      <c r="AV79" s="24">
        <v>2709.743190228322</v>
      </c>
      <c r="AW79" s="24">
        <v>3090.8480186008201</v>
      </c>
      <c r="AX79" s="24">
        <v>3310.5411972651386</v>
      </c>
      <c r="AY79" s="24">
        <v>3558.6666809578087</v>
      </c>
      <c r="AZ79" s="24">
        <v>3805.3187585207611</v>
      </c>
      <c r="BA79" s="24">
        <v>3979.2925296858994</v>
      </c>
      <c r="BB79" s="24">
        <v>3935.099264220235</v>
      </c>
      <c r="BC79" s="24">
        <v>4100.6631358458226</v>
      </c>
      <c r="BD79" s="24">
        <v>4122.8726113636276</v>
      </c>
      <c r="BE79" s="24">
        <v>4326.0919320865214</v>
      </c>
      <c r="BF79" s="24">
        <v>4520.7150348338764</v>
      </c>
      <c r="BG79" s="24">
        <v>4536.1527520567679</v>
      </c>
      <c r="BH79" s="24">
        <v>4341.8653642430127</v>
      </c>
      <c r="BI79" s="24">
        <v>4401.9303853969786</v>
      </c>
      <c r="BJ79" s="24">
        <v>4639.7329882268577</v>
      </c>
      <c r="BK79" s="24">
        <v>4827.8188059989734</v>
      </c>
      <c r="BL79" s="24">
        <v>5052.3618467242713</v>
      </c>
      <c r="BM79" s="24">
        <v>4888.8893687107357</v>
      </c>
      <c r="BN79" s="24">
        <v>5147.3618647409203</v>
      </c>
      <c r="BO79" s="24">
        <v>5303.2442081906529</v>
      </c>
      <c r="BP79" s="24">
        <v>5492.4231403146214</v>
      </c>
    </row>
    <row r="80" spans="1:68" x14ac:dyDescent="0.45">
      <c r="A80" s="24" t="s">
        <v>111</v>
      </c>
      <c r="B80" s="24" t="s">
        <v>340</v>
      </c>
      <c r="C80" s="24" t="s">
        <v>229</v>
      </c>
      <c r="D80" s="24" t="s">
        <v>230</v>
      </c>
      <c r="AI80" s="24">
        <v>18134.766802800619</v>
      </c>
      <c r="AJ80" s="24">
        <v>17550.234699065095</v>
      </c>
      <c r="AK80" s="24">
        <v>17259.560704245672</v>
      </c>
      <c r="AL80" s="24">
        <v>17446.177748120561</v>
      </c>
      <c r="AM80" s="24">
        <v>18445.38466722516</v>
      </c>
      <c r="AN80" s="24">
        <v>19554.879077600726</v>
      </c>
      <c r="AO80" s="24">
        <v>20059.988807221442</v>
      </c>
      <c r="AP80" s="24">
        <v>21782.021306893563</v>
      </c>
      <c r="AQ80" s="24">
        <v>23568.364479555232</v>
      </c>
      <c r="AR80" s="24">
        <v>24761.816556563797</v>
      </c>
      <c r="AS80" s="24">
        <v>26777.114342158726</v>
      </c>
      <c r="AT80" s="24">
        <v>27801.024828140155</v>
      </c>
      <c r="AU80" s="24">
        <v>28596.260634545706</v>
      </c>
      <c r="AV80" s="24">
        <v>29046.409230497684</v>
      </c>
      <c r="AW80" s="24">
        <v>31199.291450344772</v>
      </c>
      <c r="AX80" s="24">
        <v>32047.706931556433</v>
      </c>
      <c r="AY80" s="24">
        <v>34447.714302644323</v>
      </c>
      <c r="AZ80" s="24">
        <v>37844.29315864206</v>
      </c>
      <c r="BA80" s="24">
        <v>40081.221248206581</v>
      </c>
      <c r="BB80" s="24">
        <v>37968.661743231984</v>
      </c>
      <c r="BC80" s="24">
        <v>38950.552587419137</v>
      </c>
      <c r="BD80" s="24">
        <v>40845.956672984925</v>
      </c>
      <c r="BE80" s="24">
        <v>40739.113180942055</v>
      </c>
      <c r="BF80" s="24">
        <v>41325.805207232057</v>
      </c>
      <c r="BG80" s="24">
        <v>41547.098448539335</v>
      </c>
      <c r="BH80" s="24">
        <v>42269.221221819644</v>
      </c>
      <c r="BI80" s="24">
        <v>44562.401107206912</v>
      </c>
      <c r="BJ80" s="24">
        <v>47234.852860093873</v>
      </c>
      <c r="BK80" s="24">
        <v>49248.677539586846</v>
      </c>
      <c r="BL80" s="24">
        <v>52276.111572399444</v>
      </c>
      <c r="BM80" s="24">
        <v>53296.579279885169</v>
      </c>
      <c r="BN80" s="24">
        <v>56739.130898757336</v>
      </c>
      <c r="BO80" s="24">
        <v>61293.047184392264</v>
      </c>
      <c r="BP80" s="24">
        <v>61574.868199817793</v>
      </c>
    </row>
    <row r="81" spans="1:68" x14ac:dyDescent="0.45">
      <c r="A81" s="24" t="s">
        <v>114</v>
      </c>
      <c r="B81" s="24" t="s">
        <v>341</v>
      </c>
      <c r="C81" s="24" t="s">
        <v>229</v>
      </c>
      <c r="D81" s="24" t="s">
        <v>230</v>
      </c>
      <c r="AI81" s="24">
        <v>3953.8234840938176</v>
      </c>
      <c r="AJ81" s="24">
        <v>3944.8292321719287</v>
      </c>
      <c r="AK81" s="24">
        <v>4249.8288809184487</v>
      </c>
      <c r="AL81" s="24">
        <v>4414.994154093265</v>
      </c>
      <c r="AM81" s="24">
        <v>4712.986222371278</v>
      </c>
      <c r="AN81" s="24">
        <v>4907.5530278038505</v>
      </c>
      <c r="AO81" s="24">
        <v>5204.4150939196916</v>
      </c>
      <c r="AP81" s="24">
        <v>5124.4565970285712</v>
      </c>
      <c r="AQ81" s="24">
        <v>5184.8140833716798</v>
      </c>
      <c r="AR81" s="24">
        <v>5655.0866802130122</v>
      </c>
      <c r="AS81" s="24">
        <v>5623.4802839990416</v>
      </c>
      <c r="AT81" s="24">
        <v>5805.1358197472991</v>
      </c>
      <c r="AU81" s="24">
        <v>6024.0623666834481</v>
      </c>
      <c r="AV81" s="24">
        <v>6145.4320278833338</v>
      </c>
      <c r="AW81" s="24">
        <v>6583.7467784095061</v>
      </c>
      <c r="AX81" s="24">
        <v>6775.614302742807</v>
      </c>
      <c r="AY81" s="24">
        <v>7050.1435373958284</v>
      </c>
      <c r="AZ81" s="24">
        <v>7119.8428004306343</v>
      </c>
      <c r="BA81" s="24">
        <v>7286.7899193393578</v>
      </c>
      <c r="BB81" s="24">
        <v>7199.5105076163172</v>
      </c>
      <c r="BC81" s="24">
        <v>7476.1075270775591</v>
      </c>
      <c r="BD81" s="24">
        <v>7814.6997030193052</v>
      </c>
      <c r="BE81" s="24">
        <v>8357.1988408810375</v>
      </c>
      <c r="BF81" s="24">
        <v>9006.7560006102212</v>
      </c>
      <c r="BG81" s="24">
        <v>10712.028982523181</v>
      </c>
      <c r="BH81" s="24">
        <v>11733.742965802428</v>
      </c>
      <c r="BI81" s="24">
        <v>11984.563575974475</v>
      </c>
      <c r="BJ81" s="24">
        <v>12819.563484720989</v>
      </c>
      <c r="BK81" s="24">
        <v>13225.919452203681</v>
      </c>
      <c r="BL81" s="24">
        <v>13219.697552636022</v>
      </c>
      <c r="BM81" s="24">
        <v>11235.276083298797</v>
      </c>
      <c r="BN81" s="24">
        <v>10685.196980661814</v>
      </c>
      <c r="BO81" s="24">
        <v>13672.235637183701</v>
      </c>
      <c r="BP81" s="24">
        <v>15152.137644916553</v>
      </c>
    </row>
    <row r="82" spans="1:68" x14ac:dyDescent="0.45">
      <c r="A82" s="24" t="s">
        <v>81</v>
      </c>
      <c r="B82" s="24" t="s">
        <v>342</v>
      </c>
      <c r="C82" s="24" t="s">
        <v>229</v>
      </c>
      <c r="D82" s="24" t="s">
        <v>230</v>
      </c>
      <c r="AI82" s="24">
        <v>17471.686411242281</v>
      </c>
      <c r="AJ82" s="24">
        <v>18178.012201966092</v>
      </c>
      <c r="AK82" s="24">
        <v>18790.197160402193</v>
      </c>
      <c r="AL82" s="24">
        <v>19070.99458828722</v>
      </c>
      <c r="AM82" s="24">
        <v>19873.510854309596</v>
      </c>
      <c r="AN82" s="24">
        <v>20687.726108257972</v>
      </c>
      <c r="AO82" s="24">
        <v>21260.558212609179</v>
      </c>
      <c r="AP82" s="24">
        <v>22184.970415465639</v>
      </c>
      <c r="AQ82" s="24">
        <v>23261.189508317329</v>
      </c>
      <c r="AR82" s="24">
        <v>24203.875592006232</v>
      </c>
      <c r="AS82" s="24">
        <v>26001.879698341567</v>
      </c>
      <c r="AT82" s="24">
        <v>27349.744585900244</v>
      </c>
      <c r="AU82" s="24">
        <v>28350.098560542756</v>
      </c>
      <c r="AV82" s="24">
        <v>28027.676211934286</v>
      </c>
      <c r="AW82" s="24">
        <v>28925.126868366398</v>
      </c>
      <c r="AX82" s="24">
        <v>30431.236724020204</v>
      </c>
      <c r="AY82" s="24">
        <v>32430.444314470678</v>
      </c>
      <c r="AZ82" s="24">
        <v>34067.466147563864</v>
      </c>
      <c r="BA82" s="24">
        <v>35053.262706911577</v>
      </c>
      <c r="BB82" s="24">
        <v>34666.959887829369</v>
      </c>
      <c r="BC82" s="24">
        <v>35911.543858140889</v>
      </c>
      <c r="BD82" s="24">
        <v>37510.375989871376</v>
      </c>
      <c r="BE82" s="24">
        <v>37671.02392685652</v>
      </c>
      <c r="BF82" s="24">
        <v>39583.352043504543</v>
      </c>
      <c r="BG82" s="24">
        <v>40218.125863777605</v>
      </c>
      <c r="BH82" s="24">
        <v>40916.105357180037</v>
      </c>
      <c r="BI82" s="24">
        <v>42880.235135542898</v>
      </c>
      <c r="BJ82" s="24">
        <v>44469.14588568046</v>
      </c>
      <c r="BK82" s="24">
        <v>46381.059062945518</v>
      </c>
      <c r="BL82" s="24">
        <v>51130.472314057966</v>
      </c>
      <c r="BM82" s="24">
        <v>49481.80443096524</v>
      </c>
      <c r="BN82" s="24">
        <v>52469.855505704611</v>
      </c>
      <c r="BO82" s="24">
        <v>56133.797873361218</v>
      </c>
      <c r="BP82" s="24">
        <v>58167.144451462729</v>
      </c>
    </row>
    <row r="83" spans="1:68" x14ac:dyDescent="0.45">
      <c r="A83" s="24" t="s">
        <v>343</v>
      </c>
      <c r="B83" s="24" t="s">
        <v>344</v>
      </c>
      <c r="C83" s="24" t="s">
        <v>229</v>
      </c>
      <c r="D83" s="24" t="s">
        <v>230</v>
      </c>
      <c r="BA83" s="24">
        <v>41160.108509408266</v>
      </c>
      <c r="BB83" s="24">
        <v>39330.596446407864</v>
      </c>
      <c r="BC83" s="24">
        <v>39766.591103292325</v>
      </c>
      <c r="BD83" s="24">
        <v>42133.215149502015</v>
      </c>
      <c r="BE83" s="24">
        <v>46196.842824453066</v>
      </c>
      <c r="BF83" s="24">
        <v>49780.841602909502</v>
      </c>
      <c r="BG83" s="24">
        <v>53198.413853144186</v>
      </c>
      <c r="BH83" s="24">
        <v>53682.171530607709</v>
      </c>
      <c r="BI83" s="24">
        <v>54318.303932968811</v>
      </c>
      <c r="BJ83" s="24">
        <v>56413.983485191529</v>
      </c>
      <c r="BK83" s="24">
        <v>58930.820281550237</v>
      </c>
      <c r="BL83" s="24">
        <v>62219.839029247938</v>
      </c>
      <c r="BM83" s="24">
        <v>61643.814929864435</v>
      </c>
      <c r="BN83" s="24">
        <v>67757.77732275585</v>
      </c>
      <c r="BO83" s="24">
        <v>74282.306994887535</v>
      </c>
      <c r="BP83" s="24">
        <v>78103.48339958601</v>
      </c>
    </row>
    <row r="84" spans="1:68" x14ac:dyDescent="0.45">
      <c r="A84" s="24" t="s">
        <v>345</v>
      </c>
      <c r="B84" s="24" t="s">
        <v>346</v>
      </c>
      <c r="C84" s="24" t="s">
        <v>229</v>
      </c>
      <c r="D84" s="24" t="s">
        <v>230</v>
      </c>
      <c r="AI84" s="24">
        <v>1688.5955466085434</v>
      </c>
      <c r="AJ84" s="24">
        <v>1841.3035038056778</v>
      </c>
      <c r="AK84" s="24">
        <v>1920.395313551656</v>
      </c>
      <c r="AL84" s="24">
        <v>2081.0776421448641</v>
      </c>
      <c r="AM84" s="24">
        <v>2075.2119238407336</v>
      </c>
      <c r="AN84" s="24">
        <v>2243.5823166138439</v>
      </c>
      <c r="AO84" s="24">
        <v>2202.3605039634035</v>
      </c>
      <c r="AP84" s="24">
        <v>2097.7133518615105</v>
      </c>
      <c r="AQ84" s="24">
        <v>2175.762292436626</v>
      </c>
      <c r="AR84" s="24">
        <v>2230.8102573705564</v>
      </c>
      <c r="AS84" s="24">
        <v>2383.8506496575314</v>
      </c>
      <c r="AT84" s="24">
        <v>2483.2491071540499</v>
      </c>
      <c r="AU84" s="24">
        <v>2533.7614656473625</v>
      </c>
      <c r="AV84" s="24">
        <v>2628.2157316713142</v>
      </c>
      <c r="AW84" s="24">
        <v>2624.1742257909877</v>
      </c>
      <c r="AX84" s="24">
        <v>2774.432619712114</v>
      </c>
      <c r="AY84" s="24">
        <v>2875.3001542540505</v>
      </c>
      <c r="AZ84" s="24">
        <v>2921.3724915570765</v>
      </c>
      <c r="BA84" s="24">
        <v>2931.1240102552897</v>
      </c>
      <c r="BB84" s="24">
        <v>3008.477298506109</v>
      </c>
      <c r="BC84" s="24">
        <v>3125.9125289669018</v>
      </c>
      <c r="BD84" s="24">
        <v>3287.3021554125576</v>
      </c>
      <c r="BE84" s="24">
        <v>3280.1586185832625</v>
      </c>
      <c r="BF84" s="24">
        <v>3206.3615229885545</v>
      </c>
      <c r="BG84" s="24">
        <v>3178.8996216072751</v>
      </c>
      <c r="BH84" s="24">
        <v>3346.8095059381476</v>
      </c>
      <c r="BI84" s="24">
        <v>3383.7970120521127</v>
      </c>
      <c r="BJ84" s="24">
        <v>3459.864741854049</v>
      </c>
      <c r="BK84" s="24">
        <v>3525.3446262304215</v>
      </c>
      <c r="BL84" s="24">
        <v>3717.1806703272728</v>
      </c>
      <c r="BM84" s="24">
        <v>3671.6136236337356</v>
      </c>
      <c r="BN84" s="24">
        <v>3921.7250303688288</v>
      </c>
      <c r="BO84" s="24">
        <v>4150.4093344485227</v>
      </c>
      <c r="BP84" s="24">
        <v>4313.6276010157826</v>
      </c>
    </row>
    <row r="85" spans="1:68" x14ac:dyDescent="0.45">
      <c r="A85" s="24" t="s">
        <v>181</v>
      </c>
      <c r="B85" s="24" t="s">
        <v>347</v>
      </c>
      <c r="C85" s="24" t="s">
        <v>229</v>
      </c>
      <c r="D85" s="24" t="s">
        <v>230</v>
      </c>
      <c r="AI85" s="24">
        <v>11952.024361596452</v>
      </c>
      <c r="AJ85" s="24">
        <v>12760.182401705462</v>
      </c>
      <c r="AK85" s="24">
        <v>12311.963812245715</v>
      </c>
      <c r="AL85" s="24">
        <v>12756.914778372655</v>
      </c>
      <c r="AM85" s="24">
        <v>13163.530426278314</v>
      </c>
      <c r="AN85" s="24">
        <v>13750.1072319142</v>
      </c>
      <c r="AO85" s="24">
        <v>14146.657073050532</v>
      </c>
      <c r="AP85" s="24">
        <v>14837.427131880348</v>
      </c>
      <c r="AQ85" s="24">
        <v>15137.804148284418</v>
      </c>
      <c r="AR85" s="24">
        <v>13628.862746354318</v>
      </c>
      <c r="AS85" s="24">
        <v>13326.11695215251</v>
      </c>
      <c r="AT85" s="24">
        <v>13555.62853893349</v>
      </c>
      <c r="AU85" s="24">
        <v>13369.123337420013</v>
      </c>
      <c r="AV85" s="24">
        <v>13564.180414024839</v>
      </c>
      <c r="AW85" s="24">
        <v>13637.666797290736</v>
      </c>
      <c r="AX85" s="24">
        <v>14028.356207776504</v>
      </c>
      <c r="AY85" s="24">
        <v>13637.259018582292</v>
      </c>
      <c r="AZ85" s="24">
        <v>14391.246586595671</v>
      </c>
      <c r="BA85" s="24">
        <v>13733.70128599123</v>
      </c>
      <c r="BB85" s="24">
        <v>13383.566227380572</v>
      </c>
      <c r="BC85" s="24">
        <v>14014.690548975617</v>
      </c>
      <c r="BD85" s="24">
        <v>14784.348355188335</v>
      </c>
      <c r="BE85" s="24">
        <v>14619.718144511296</v>
      </c>
      <c r="BF85" s="24">
        <v>14497.992121690228</v>
      </c>
      <c r="BG85" s="24">
        <v>14853.671246035548</v>
      </c>
      <c r="BH85" s="24">
        <v>14306.434076825177</v>
      </c>
      <c r="BI85" s="24">
        <v>13997.735284191065</v>
      </c>
      <c r="BJ85" s="24">
        <v>14796.628637417056</v>
      </c>
      <c r="BK85" s="24">
        <v>15432.043053535284</v>
      </c>
      <c r="BL85" s="24">
        <v>15949.637373962243</v>
      </c>
      <c r="BM85" s="24">
        <v>14477.130829174455</v>
      </c>
      <c r="BN85" s="24">
        <v>18523.579803219334</v>
      </c>
      <c r="BO85" s="24">
        <v>19992.557064292669</v>
      </c>
      <c r="BP85" s="24">
        <v>20757.072376867833</v>
      </c>
    </row>
    <row r="86" spans="1:68" x14ac:dyDescent="0.45">
      <c r="A86" s="24" t="s">
        <v>92</v>
      </c>
      <c r="B86" s="24" t="s">
        <v>348</v>
      </c>
      <c r="C86" s="24" t="s">
        <v>229</v>
      </c>
      <c r="D86" s="24" t="s">
        <v>230</v>
      </c>
      <c r="AI86" s="24">
        <v>17054.444821825989</v>
      </c>
      <c r="AJ86" s="24">
        <v>17382.849958694482</v>
      </c>
      <c r="AK86" s="24">
        <v>17802.108014214449</v>
      </c>
      <c r="AL86" s="24">
        <v>18633.082772268401</v>
      </c>
      <c r="AM86" s="24">
        <v>19712.677408473297</v>
      </c>
      <c r="AN86" s="24">
        <v>20581.042006181015</v>
      </c>
      <c r="AO86" s="24">
        <v>21938.445022076743</v>
      </c>
      <c r="AP86" s="24">
        <v>23065.190519411874</v>
      </c>
      <c r="AQ86" s="24">
        <v>23687.691752290681</v>
      </c>
      <c r="AR86" s="24">
        <v>24493.501365736534</v>
      </c>
      <c r="AS86" s="24">
        <v>26529.852173435083</v>
      </c>
      <c r="AT86" s="24">
        <v>27915.530440474096</v>
      </c>
      <c r="AU86" s="24">
        <v>29089.05367704072</v>
      </c>
      <c r="AV86" s="24">
        <v>30317.524313622907</v>
      </c>
      <c r="AW86" s="24">
        <v>32055.471764234644</v>
      </c>
      <c r="AX86" s="24">
        <v>32726.133188377244</v>
      </c>
      <c r="AY86" s="24">
        <v>34734.816024641477</v>
      </c>
      <c r="AZ86" s="24">
        <v>35523.311587650154</v>
      </c>
      <c r="BA86" s="24">
        <v>36744.791358403498</v>
      </c>
      <c r="BB86" s="24">
        <v>35023.332310601516</v>
      </c>
      <c r="BC86" s="24">
        <v>36487.671853187472</v>
      </c>
      <c r="BD86" s="24">
        <v>37224.378764525609</v>
      </c>
      <c r="BE86" s="24">
        <v>38343.086903348434</v>
      </c>
      <c r="BF86" s="24">
        <v>39954.219145076902</v>
      </c>
      <c r="BG86" s="24">
        <v>41278.127507991892</v>
      </c>
      <c r="BH86" s="24">
        <v>42508.270834071918</v>
      </c>
      <c r="BI86" s="24">
        <v>44082.116467849177</v>
      </c>
      <c r="BJ86" s="24">
        <v>46048.200050664454</v>
      </c>
      <c r="BK86" s="24">
        <v>47090.484896729329</v>
      </c>
      <c r="BL86" s="24">
        <v>49911.156652200101</v>
      </c>
      <c r="BM86" s="24">
        <v>47987.583291507239</v>
      </c>
      <c r="BN86" s="24">
        <v>50978.951001020192</v>
      </c>
      <c r="BO86" s="24">
        <v>58392.855392313169</v>
      </c>
      <c r="BP86" s="24">
        <v>58273.473697230824</v>
      </c>
    </row>
    <row r="87" spans="1:68" x14ac:dyDescent="0.45">
      <c r="A87" s="24" t="s">
        <v>50</v>
      </c>
      <c r="B87" s="24" t="s">
        <v>349</v>
      </c>
      <c r="C87" s="24" t="s">
        <v>229</v>
      </c>
      <c r="D87" s="24" t="s">
        <v>230</v>
      </c>
      <c r="AI87" s="24">
        <v>5835.5809130973776</v>
      </c>
      <c r="AJ87" s="24">
        <v>4726.622310259293</v>
      </c>
      <c r="AK87" s="24">
        <v>2643.1783618997579</v>
      </c>
      <c r="AL87" s="24">
        <v>1898.3711962313873</v>
      </c>
      <c r="AM87" s="24">
        <v>1764.2446989081698</v>
      </c>
      <c r="AN87" s="24">
        <v>1918.7698859055085</v>
      </c>
      <c r="AO87" s="24">
        <v>2253.0952334378353</v>
      </c>
      <c r="AP87" s="24">
        <v>2615.6462106582917</v>
      </c>
      <c r="AQ87" s="24">
        <v>2795.3944771130318</v>
      </c>
      <c r="AR87" s="24">
        <v>2976.8579732772987</v>
      </c>
      <c r="AS87" s="24">
        <v>3161.1958249061036</v>
      </c>
      <c r="AT87" s="24">
        <v>3440.7281791703376</v>
      </c>
      <c r="AU87" s="24">
        <v>3718.6869325479984</v>
      </c>
      <c r="AV87" s="24">
        <v>4239.9384136918234</v>
      </c>
      <c r="AW87" s="24">
        <v>4634.7775760029544</v>
      </c>
      <c r="AX87" s="24">
        <v>5271.9509525554904</v>
      </c>
      <c r="AY87" s="24">
        <v>5980.4439047430424</v>
      </c>
      <c r="AZ87" s="24">
        <v>6951.0858425557581</v>
      </c>
      <c r="BA87" s="24">
        <v>7278.6631218228204</v>
      </c>
      <c r="BB87" s="24">
        <v>7119.1427908528376</v>
      </c>
      <c r="BC87" s="24">
        <v>7711.8068388196925</v>
      </c>
      <c r="BD87" s="24">
        <v>8563.8355491564707</v>
      </c>
      <c r="BE87" s="24">
        <v>10059.982060395419</v>
      </c>
      <c r="BF87" s="24">
        <v>10797.342327347569</v>
      </c>
      <c r="BG87" s="24">
        <v>11770.69893602531</v>
      </c>
      <c r="BH87" s="24">
        <v>12269.652893276785</v>
      </c>
      <c r="BI87" s="24">
        <v>13065.294157467975</v>
      </c>
      <c r="BJ87" s="24">
        <v>13718.937866976376</v>
      </c>
      <c r="BK87" s="24">
        <v>15021.905757743301</v>
      </c>
      <c r="BL87" s="24">
        <v>16770.1333771469</v>
      </c>
      <c r="BM87" s="24">
        <v>16791.259865446496</v>
      </c>
      <c r="BN87" s="24">
        <v>18915.653400526273</v>
      </c>
      <c r="BO87" s="24">
        <v>22461.332641454759</v>
      </c>
      <c r="BP87" s="24">
        <v>25071.967714720238</v>
      </c>
    </row>
    <row r="88" spans="1:68" x14ac:dyDescent="0.45">
      <c r="A88" s="24" t="s">
        <v>12</v>
      </c>
      <c r="B88" s="24" t="s">
        <v>350</v>
      </c>
      <c r="C88" s="24" t="s">
        <v>229</v>
      </c>
      <c r="D88" s="24" t="s">
        <v>230</v>
      </c>
      <c r="AI88" s="24">
        <v>1580.6504882718521</v>
      </c>
      <c r="AJ88" s="24">
        <v>1677.6057535104615</v>
      </c>
      <c r="AK88" s="24">
        <v>1738.6401903268998</v>
      </c>
      <c r="AL88" s="24">
        <v>1820.6532962021543</v>
      </c>
      <c r="AM88" s="24">
        <v>1875.2617270088226</v>
      </c>
      <c r="AN88" s="24">
        <v>1946.8221727508026</v>
      </c>
      <c r="AO88" s="24">
        <v>2025.8326707545698</v>
      </c>
      <c r="AP88" s="24">
        <v>2096.7650027556456</v>
      </c>
      <c r="AQ88" s="24">
        <v>2166.6466310488154</v>
      </c>
      <c r="AR88" s="24">
        <v>2238.6652326479302</v>
      </c>
      <c r="AS88" s="24">
        <v>2315.1780304784279</v>
      </c>
      <c r="AT88" s="24">
        <v>2397.3006702740699</v>
      </c>
      <c r="AU88" s="24">
        <v>2475.0963535742376</v>
      </c>
      <c r="AV88" s="24">
        <v>2584.4772372694674</v>
      </c>
      <c r="AW88" s="24">
        <v>2729.3445024833677</v>
      </c>
      <c r="AX88" s="24">
        <v>2903.8342904051715</v>
      </c>
      <c r="AY88" s="24">
        <v>3103.226258131494</v>
      </c>
      <c r="AZ88" s="24">
        <v>3241.2208110242559</v>
      </c>
      <c r="BA88" s="24">
        <v>3515.5892351458601</v>
      </c>
      <c r="BB88" s="24">
        <v>3617.2394443671506</v>
      </c>
      <c r="BC88" s="24">
        <v>3855.4689171299842</v>
      </c>
      <c r="BD88" s="24">
        <v>4381.1253552369426</v>
      </c>
      <c r="BE88" s="24">
        <v>4933.6525434909272</v>
      </c>
      <c r="BF88" s="24">
        <v>5214.5693584879436</v>
      </c>
      <c r="BG88" s="24">
        <v>5517.1317876356616</v>
      </c>
      <c r="BH88" s="24">
        <v>5191.3705338965883</v>
      </c>
      <c r="BI88" s="24">
        <v>5011.0793157290445</v>
      </c>
      <c r="BJ88" s="24">
        <v>5170.9609485743858</v>
      </c>
      <c r="BK88" s="24">
        <v>5536.497954002185</v>
      </c>
      <c r="BL88" s="24">
        <v>6002.5504467838555</v>
      </c>
      <c r="BM88" s="24">
        <v>6047.3011167355417</v>
      </c>
      <c r="BN88" s="24">
        <v>6607.5029737832083</v>
      </c>
      <c r="BO88" s="24">
        <v>7209.0367337522684</v>
      </c>
      <c r="BP88" s="24">
        <v>7543.0267472877749</v>
      </c>
    </row>
    <row r="89" spans="1:68" x14ac:dyDescent="0.45">
      <c r="A89" s="24" t="s">
        <v>351</v>
      </c>
      <c r="B89" s="24" t="s">
        <v>352</v>
      </c>
      <c r="C89" s="24" t="s">
        <v>229</v>
      </c>
      <c r="D89" s="24" t="s">
        <v>230</v>
      </c>
    </row>
    <row r="90" spans="1:68" x14ac:dyDescent="0.45">
      <c r="A90" s="24" t="s">
        <v>183</v>
      </c>
      <c r="B90" s="24" t="s">
        <v>353</v>
      </c>
      <c r="C90" s="24" t="s">
        <v>229</v>
      </c>
      <c r="D90" s="24" t="s">
        <v>230</v>
      </c>
      <c r="AI90" s="24">
        <v>870.74422261341226</v>
      </c>
      <c r="AJ90" s="24">
        <v>887.47096002304625</v>
      </c>
      <c r="AK90" s="24">
        <v>907.9394063859595</v>
      </c>
      <c r="AL90" s="24">
        <v>947.05823557182532</v>
      </c>
      <c r="AM90" s="24">
        <v>975.98002291979367</v>
      </c>
      <c r="AN90" s="24">
        <v>1013.6323236859884</v>
      </c>
      <c r="AO90" s="24">
        <v>1048.1582391641648</v>
      </c>
      <c r="AP90" s="24">
        <v>1098.6686850920073</v>
      </c>
      <c r="AQ90" s="24">
        <v>1130.0430385976572</v>
      </c>
      <c r="AR90" s="24">
        <v>1163.3600931060957</v>
      </c>
      <c r="AS90" s="24">
        <v>1195.8061145353129</v>
      </c>
      <c r="AT90" s="24">
        <v>1250.970597147958</v>
      </c>
      <c r="AU90" s="24">
        <v>1315.3666937142043</v>
      </c>
      <c r="AV90" s="24">
        <v>1327.9677653992151</v>
      </c>
      <c r="AW90" s="24">
        <v>1366.0316024094986</v>
      </c>
      <c r="AX90" s="24">
        <v>1422.350881972756</v>
      </c>
      <c r="AY90" s="24">
        <v>1452.9608316080448</v>
      </c>
      <c r="AZ90" s="24">
        <v>1557.5858486650836</v>
      </c>
      <c r="BA90" s="24">
        <v>1613.6988451633968</v>
      </c>
      <c r="BB90" s="24">
        <v>1566.700892484916</v>
      </c>
      <c r="BC90" s="24">
        <v>1621.6916113966158</v>
      </c>
      <c r="BD90" s="24">
        <v>1705.2711043804861</v>
      </c>
      <c r="BE90" s="24">
        <v>1789.9747303356132</v>
      </c>
      <c r="BF90" s="24">
        <v>1842.0022773740914</v>
      </c>
      <c r="BG90" s="24">
        <v>1873.2141305895714</v>
      </c>
      <c r="BH90" s="24">
        <v>1929.6809133218671</v>
      </c>
      <c r="BI90" s="24">
        <v>2255.3261799261536</v>
      </c>
      <c r="BJ90" s="24">
        <v>2687.0950482717089</v>
      </c>
      <c r="BK90" s="24">
        <v>2844.4642767054875</v>
      </c>
      <c r="BL90" s="24">
        <v>3105.827890154429</v>
      </c>
      <c r="BM90" s="24">
        <v>3331.8566300380062</v>
      </c>
      <c r="BN90" s="24">
        <v>3738.8051255133023</v>
      </c>
      <c r="BO90" s="24">
        <v>4062.361364379231</v>
      </c>
      <c r="BP90" s="24">
        <v>4383.1521965942284</v>
      </c>
    </row>
    <row r="91" spans="1:68" x14ac:dyDescent="0.45">
      <c r="A91" s="24" t="s">
        <v>354</v>
      </c>
      <c r="B91" s="24" t="s">
        <v>355</v>
      </c>
      <c r="C91" s="24" t="s">
        <v>229</v>
      </c>
      <c r="D91" s="24" t="s">
        <v>230</v>
      </c>
      <c r="AI91" s="24">
        <v>1409.3272188912551</v>
      </c>
      <c r="AJ91" s="24">
        <v>1440.43973907388</v>
      </c>
      <c r="AK91" s="24">
        <v>1462.3868892181965</v>
      </c>
      <c r="AL91" s="24">
        <v>1486.6233214132749</v>
      </c>
      <c r="AM91" s="24">
        <v>1472.5548566002471</v>
      </c>
      <c r="AN91" s="24">
        <v>1472.1976250169082</v>
      </c>
      <c r="AO91" s="24">
        <v>1488.8005539881449</v>
      </c>
      <c r="AP91" s="24">
        <v>1544.2119676187071</v>
      </c>
      <c r="AQ91" s="24">
        <v>1571.5045924049496</v>
      </c>
      <c r="AR91" s="24">
        <v>1649.2795257582686</v>
      </c>
      <c r="AS91" s="24">
        <v>1731.338476458197</v>
      </c>
      <c r="AT91" s="24">
        <v>1822.9796509784919</v>
      </c>
      <c r="AU91" s="24">
        <v>1743.6943251157891</v>
      </c>
      <c r="AV91" s="24">
        <v>1849.7833700384017</v>
      </c>
      <c r="AW91" s="24">
        <v>1978.6326269246774</v>
      </c>
      <c r="AX91" s="24">
        <v>1938.0236273994915</v>
      </c>
      <c r="AY91" s="24">
        <v>1930.8188853317909</v>
      </c>
      <c r="AZ91" s="24">
        <v>1985.0402523949977</v>
      </c>
      <c r="BA91" s="24">
        <v>2088.2716612567319</v>
      </c>
      <c r="BB91" s="24">
        <v>2177.0534469661734</v>
      </c>
      <c r="BC91" s="24">
        <v>2266.8289823623209</v>
      </c>
      <c r="BD91" s="24">
        <v>2064.2538528829996</v>
      </c>
      <c r="BE91" s="24">
        <v>2064.814381216122</v>
      </c>
      <c r="BF91" s="24">
        <v>2006.7408164678782</v>
      </c>
      <c r="BG91" s="24">
        <v>1933.7032971844612</v>
      </c>
      <c r="BH91" s="24">
        <v>1990.3162575097251</v>
      </c>
      <c r="BI91" s="24">
        <v>2012.6764818025122</v>
      </c>
      <c r="BJ91" s="24">
        <v>2038.9542985012849</v>
      </c>
      <c r="BK91" s="24">
        <v>2277.4423622419094</v>
      </c>
      <c r="BL91" s="24">
        <v>2421.7231807061476</v>
      </c>
      <c r="BM91" s="24">
        <v>2530.804149373073</v>
      </c>
      <c r="BN91" s="24">
        <v>2777.7962097832401</v>
      </c>
      <c r="BO91" s="24">
        <v>3067.3104037462799</v>
      </c>
      <c r="BP91" s="24">
        <v>3254.3745770425667</v>
      </c>
    </row>
    <row r="92" spans="1:68" x14ac:dyDescent="0.45">
      <c r="A92" s="24" t="s">
        <v>356</v>
      </c>
      <c r="B92" s="24" t="s">
        <v>357</v>
      </c>
      <c r="C92" s="24" t="s">
        <v>229</v>
      </c>
      <c r="D92" s="24" t="s">
        <v>230</v>
      </c>
      <c r="AI92" s="24">
        <v>824.10225058627225</v>
      </c>
      <c r="AJ92" s="24">
        <v>876.54418395690254</v>
      </c>
      <c r="AK92" s="24">
        <v>880.08656450199351</v>
      </c>
      <c r="AL92" s="24">
        <v>889.98924340136864</v>
      </c>
      <c r="AM92" s="24">
        <v>909.48658444282694</v>
      </c>
      <c r="AN92" s="24">
        <v>945.24670618857408</v>
      </c>
      <c r="AO92" s="24">
        <v>1052.0518796009621</v>
      </c>
      <c r="AP92" s="24">
        <v>1118.2335597420515</v>
      </c>
      <c r="AQ92" s="24">
        <v>860.79000872126835</v>
      </c>
      <c r="AR92" s="24">
        <v>1000.6056871155199</v>
      </c>
      <c r="AS92" s="24">
        <v>1013.9734918348857</v>
      </c>
      <c r="AT92" s="24">
        <v>1063.572283039083</v>
      </c>
      <c r="AU92" s="24">
        <v>1095.2230583326832</v>
      </c>
      <c r="AV92" s="24">
        <v>1088.7426567439088</v>
      </c>
      <c r="AW92" s="24">
        <v>1105.3432284282808</v>
      </c>
      <c r="AX92" s="24">
        <v>1186.6263135336253</v>
      </c>
      <c r="AY92" s="24">
        <v>1225.9182457393804</v>
      </c>
      <c r="AZ92" s="24">
        <v>1259.6056068731657</v>
      </c>
      <c r="BA92" s="24">
        <v>1308.535566976112</v>
      </c>
      <c r="BB92" s="24">
        <v>1314.9707866256574</v>
      </c>
      <c r="BC92" s="24">
        <v>1369.6891706478536</v>
      </c>
      <c r="BD92" s="24">
        <v>1471.7627987907167</v>
      </c>
      <c r="BE92" s="24">
        <v>1401.8499404414817</v>
      </c>
      <c r="BF92" s="24">
        <v>1415.8251193537858</v>
      </c>
      <c r="BG92" s="24">
        <v>1455.9081366519285</v>
      </c>
      <c r="BH92" s="24">
        <v>1729.9426031012326</v>
      </c>
      <c r="BI92" s="24">
        <v>1824.3730977070991</v>
      </c>
      <c r="BJ92" s="24">
        <v>2081.8128722768502</v>
      </c>
      <c r="BK92" s="24">
        <v>2057.9696912914574</v>
      </c>
      <c r="BL92" s="24">
        <v>2236.6293138965648</v>
      </c>
      <c r="BM92" s="24">
        <v>2259.2999207028442</v>
      </c>
      <c r="BN92" s="24">
        <v>2450.9779639828362</v>
      </c>
      <c r="BO92" s="24">
        <v>2685.7518593206473</v>
      </c>
      <c r="BP92" s="24">
        <v>2862.0712251384452</v>
      </c>
    </row>
    <row r="93" spans="1:68" x14ac:dyDescent="0.45">
      <c r="A93" s="24" t="s">
        <v>358</v>
      </c>
      <c r="B93" s="24" t="s">
        <v>359</v>
      </c>
      <c r="C93" s="24" t="s">
        <v>229</v>
      </c>
      <c r="D93" s="24" t="s">
        <v>230</v>
      </c>
      <c r="AI93" s="24">
        <v>577.39547868445118</v>
      </c>
      <c r="AJ93" s="24">
        <v>569.2825210044299</v>
      </c>
      <c r="AK93" s="24">
        <v>756.06410961198219</v>
      </c>
      <c r="AL93" s="24">
        <v>828.16386391165588</v>
      </c>
      <c r="AM93" s="24">
        <v>950.75725576018442</v>
      </c>
      <c r="AN93" s="24">
        <v>1098.254989155464</v>
      </c>
      <c r="AO93" s="24">
        <v>1793.1929680797853</v>
      </c>
      <c r="AP93" s="24">
        <v>4386.8262615174508</v>
      </c>
      <c r="AQ93" s="24">
        <v>5280.3900015324252</v>
      </c>
      <c r="AR93" s="24">
        <v>6469.8387410075193</v>
      </c>
      <c r="AS93" s="24">
        <v>7420.3931011274808</v>
      </c>
      <c r="AT93" s="24">
        <v>11626.723116662253</v>
      </c>
      <c r="AU93" s="24">
        <v>13254.823622197482</v>
      </c>
      <c r="AV93" s="24">
        <v>14496.174411845182</v>
      </c>
      <c r="AW93" s="24">
        <v>19354.212082398662</v>
      </c>
      <c r="AX93" s="24">
        <v>22137.049779244284</v>
      </c>
      <c r="AY93" s="24">
        <v>23511.398656542664</v>
      </c>
      <c r="AZ93" s="24">
        <v>26610.769121559733</v>
      </c>
      <c r="BA93" s="24">
        <v>30522.778713786305</v>
      </c>
      <c r="BB93" s="24">
        <v>29722.000563244597</v>
      </c>
      <c r="BC93" s="24">
        <v>26167.826852272534</v>
      </c>
      <c r="BD93" s="24">
        <v>27241.600037060271</v>
      </c>
      <c r="BE93" s="24">
        <v>30011.927440962525</v>
      </c>
      <c r="BF93" s="24">
        <v>27909.5175876754</v>
      </c>
      <c r="BG93" s="24">
        <v>27177.271665026019</v>
      </c>
      <c r="BH93" s="24">
        <v>19478.701012333764</v>
      </c>
      <c r="BI93" s="24">
        <v>16649.475767235941</v>
      </c>
      <c r="BJ93" s="24">
        <v>18434.770857100368</v>
      </c>
      <c r="BK93" s="24">
        <v>18413.129420457695</v>
      </c>
      <c r="BL93" s="24">
        <v>16451.364147832439</v>
      </c>
      <c r="BM93" s="24">
        <v>13677.110587516952</v>
      </c>
      <c r="BN93" s="24">
        <v>16821.448647041288</v>
      </c>
      <c r="BO93" s="24">
        <v>18139.989326627074</v>
      </c>
      <c r="BP93" s="24">
        <v>17411.500234383937</v>
      </c>
    </row>
    <row r="94" spans="1:68" x14ac:dyDescent="0.45">
      <c r="A94" s="24" t="s">
        <v>91</v>
      </c>
      <c r="B94" s="24" t="s">
        <v>360</v>
      </c>
      <c r="C94" s="24" t="s">
        <v>229</v>
      </c>
      <c r="D94" s="24" t="s">
        <v>230</v>
      </c>
      <c r="AI94" s="24">
        <v>13117.555563369171</v>
      </c>
      <c r="AJ94" s="24">
        <v>13814.740928579127</v>
      </c>
      <c r="AK94" s="24">
        <v>14120.182855675832</v>
      </c>
      <c r="AL94" s="24">
        <v>14140.184841489236</v>
      </c>
      <c r="AM94" s="24">
        <v>14657.410875611457</v>
      </c>
      <c r="AN94" s="24">
        <v>15207.76011017103</v>
      </c>
      <c r="AO94" s="24">
        <v>15772.527083031033</v>
      </c>
      <c r="AP94" s="24">
        <v>16626.580926949693</v>
      </c>
      <c r="AQ94" s="24">
        <v>17432.425975798204</v>
      </c>
      <c r="AR94" s="24">
        <v>17758.005574280065</v>
      </c>
      <c r="AS94" s="24">
        <v>18815.835785740906</v>
      </c>
      <c r="AT94" s="24">
        <v>20306.087836663373</v>
      </c>
      <c r="AU94" s="24">
        <v>21985.2345411071</v>
      </c>
      <c r="AV94" s="24">
        <v>23255.564197858472</v>
      </c>
      <c r="AW94" s="24">
        <v>24828.897938329501</v>
      </c>
      <c r="AX94" s="24">
        <v>25003.829746693318</v>
      </c>
      <c r="AY94" s="24">
        <v>28082.124881571799</v>
      </c>
      <c r="AZ94" s="24">
        <v>28896.921070905992</v>
      </c>
      <c r="BA94" s="24">
        <v>30440.970905908121</v>
      </c>
      <c r="BB94" s="24">
        <v>29947.786808970803</v>
      </c>
      <c r="BC94" s="24">
        <v>27841.859136359082</v>
      </c>
      <c r="BD94" s="24">
        <v>25692.574085132084</v>
      </c>
      <c r="BE94" s="24">
        <v>24582.974195750739</v>
      </c>
      <c r="BF94" s="24">
        <v>25730.880900666445</v>
      </c>
      <c r="BG94" s="24">
        <v>26450.18132672596</v>
      </c>
      <c r="BH94" s="24">
        <v>26614.848375422524</v>
      </c>
      <c r="BI94" s="24">
        <v>27504.549798494816</v>
      </c>
      <c r="BJ94" s="24">
        <v>28681.681558500459</v>
      </c>
      <c r="BK94" s="24">
        <v>29792.059251958541</v>
      </c>
      <c r="BL94" s="24">
        <v>31927.379215136873</v>
      </c>
      <c r="BM94" s="24">
        <v>29533.087740298979</v>
      </c>
      <c r="BN94" s="24">
        <v>33500.92264134658</v>
      </c>
      <c r="BO94" s="24">
        <v>38936.337513031511</v>
      </c>
      <c r="BP94" s="24">
        <v>41075.534783126393</v>
      </c>
    </row>
    <row r="95" spans="1:68" x14ac:dyDescent="0.45">
      <c r="A95" s="24" t="s">
        <v>182</v>
      </c>
      <c r="B95" s="24" t="s">
        <v>361</v>
      </c>
      <c r="C95" s="24" t="s">
        <v>229</v>
      </c>
      <c r="D95" s="24" t="s">
        <v>230</v>
      </c>
      <c r="AI95" s="24">
        <v>4552.9552216317979</v>
      </c>
      <c r="AJ95" s="24">
        <v>4732.5629678456789</v>
      </c>
      <c r="AK95" s="24">
        <v>4760.9986387511135</v>
      </c>
      <c r="AL95" s="24">
        <v>4741.9758272834306</v>
      </c>
      <c r="AM95" s="24">
        <v>4889.1471710038231</v>
      </c>
      <c r="AN95" s="24">
        <v>5062.075536844729</v>
      </c>
      <c r="AO95" s="24">
        <v>5346.7250406875937</v>
      </c>
      <c r="AP95" s="24">
        <v>5673.2552413151989</v>
      </c>
      <c r="AQ95" s="24">
        <v>6368.0122940184929</v>
      </c>
      <c r="AR95" s="24">
        <v>6857.1870528279405</v>
      </c>
      <c r="AS95" s="24">
        <v>7305.7245619901851</v>
      </c>
      <c r="AT95" s="24">
        <v>7282.7084195439511</v>
      </c>
      <c r="AU95" s="24">
        <v>7620.6738774507276</v>
      </c>
      <c r="AV95" s="24">
        <v>8469.0875265137875</v>
      </c>
      <c r="AW95" s="24">
        <v>8605.8239855129323</v>
      </c>
      <c r="AX95" s="24">
        <v>10016.347973403384</v>
      </c>
      <c r="AY95" s="24">
        <v>9876.6166953698412</v>
      </c>
      <c r="AZ95" s="24">
        <v>10727.67920531265</v>
      </c>
      <c r="BA95" s="24">
        <v>11000.752357553154</v>
      </c>
      <c r="BB95" s="24">
        <v>10303.343260325317</v>
      </c>
      <c r="BC95" s="24">
        <v>10344.383918818336</v>
      </c>
      <c r="BD95" s="24">
        <v>10591.747564991607</v>
      </c>
      <c r="BE95" s="24">
        <v>10575.105626861647</v>
      </c>
      <c r="BF95" s="24">
        <v>11199.404019794372</v>
      </c>
      <c r="BG95" s="24">
        <v>12228.64810553948</v>
      </c>
      <c r="BH95" s="24">
        <v>13214.40966449406</v>
      </c>
      <c r="BI95" s="24">
        <v>13977.505587913505</v>
      </c>
      <c r="BJ95" s="24">
        <v>15041.452571206659</v>
      </c>
      <c r="BK95" s="24">
        <v>15974.859193312384</v>
      </c>
      <c r="BL95" s="24">
        <v>16446.113887187137</v>
      </c>
      <c r="BM95" s="24">
        <v>14361.126715445174</v>
      </c>
      <c r="BN95" s="24">
        <v>15298.123111523728</v>
      </c>
      <c r="BO95" s="24">
        <v>17554.732033241522</v>
      </c>
      <c r="BP95" s="24">
        <v>18807.944744644275</v>
      </c>
    </row>
    <row r="96" spans="1:68" x14ac:dyDescent="0.45">
      <c r="A96" s="24" t="s">
        <v>362</v>
      </c>
      <c r="B96" s="24" t="s">
        <v>363</v>
      </c>
      <c r="C96" s="24" t="s">
        <v>229</v>
      </c>
      <c r="D96" s="24" t="s">
        <v>230</v>
      </c>
      <c r="AI96" s="24">
        <v>20472.455666913498</v>
      </c>
      <c r="AJ96" s="24">
        <v>21178.87244130631</v>
      </c>
      <c r="AK96" s="24">
        <v>20628.573983534265</v>
      </c>
      <c r="AL96" s="24">
        <v>20092.095505835332</v>
      </c>
      <c r="AM96" s="24">
        <v>21619.351084747199</v>
      </c>
      <c r="AN96" s="24">
        <v>22772.564204143931</v>
      </c>
      <c r="AO96" s="24">
        <v>23502.072721395514</v>
      </c>
      <c r="AP96" s="24">
        <v>24215.2163466823</v>
      </c>
      <c r="AQ96" s="24">
        <v>26340.052170618881</v>
      </c>
      <c r="AR96" s="24">
        <v>27080.861127822522</v>
      </c>
      <c r="AS96" s="24">
        <v>29608.255074429038</v>
      </c>
      <c r="AT96" s="24">
        <v>30577.528172139308</v>
      </c>
      <c r="AU96" s="24">
        <v>30610.430632569049</v>
      </c>
      <c r="AV96" s="24">
        <v>32508.021915829668</v>
      </c>
      <c r="AW96" s="24">
        <v>35596.206079082702</v>
      </c>
      <c r="AX96" s="24">
        <v>38527.08503300904</v>
      </c>
      <c r="AY96" s="24">
        <v>42040.534269536824</v>
      </c>
      <c r="AZ96" s="24">
        <v>44366.431515780612</v>
      </c>
      <c r="BA96" s="24">
        <v>48203.123064558793</v>
      </c>
      <c r="BB96" s="24">
        <v>48924.764086123978</v>
      </c>
      <c r="BC96" s="24">
        <v>49863.655408693165</v>
      </c>
      <c r="BD96" s="24">
        <v>50653.058592658621</v>
      </c>
      <c r="BE96" s="24">
        <v>52389.325352126696</v>
      </c>
      <c r="BF96" s="24">
        <v>52893.65035543609</v>
      </c>
      <c r="BG96" s="24">
        <v>56555.069066327451</v>
      </c>
      <c r="BH96" s="24">
        <v>55815.650288360841</v>
      </c>
      <c r="BI96" s="24">
        <v>58908.590773776719</v>
      </c>
      <c r="BJ96" s="24">
        <v>60010.098290729758</v>
      </c>
      <c r="BK96" s="24">
        <v>61806.827130817423</v>
      </c>
      <c r="BL96" s="24">
        <v>64264.056460739332</v>
      </c>
      <c r="BM96" s="24">
        <v>64857.62870537983</v>
      </c>
      <c r="BN96" s="24">
        <v>68086.460123817524</v>
      </c>
    </row>
    <row r="97" spans="1:68" x14ac:dyDescent="0.45">
      <c r="A97" s="24" t="s">
        <v>74</v>
      </c>
      <c r="B97" s="24" t="s">
        <v>364</v>
      </c>
      <c r="C97" s="24" t="s">
        <v>229</v>
      </c>
      <c r="D97" s="24" t="s">
        <v>230</v>
      </c>
      <c r="AI97" s="24">
        <v>3329.5967705939661</v>
      </c>
      <c r="AJ97" s="24">
        <v>3472.7630882847129</v>
      </c>
      <c r="AK97" s="24">
        <v>3626.1153028832255</v>
      </c>
      <c r="AL97" s="24">
        <v>3756.2691280733848</v>
      </c>
      <c r="AM97" s="24">
        <v>3886.3336844181395</v>
      </c>
      <c r="AN97" s="24">
        <v>4055.4386528044161</v>
      </c>
      <c r="AO97" s="24">
        <v>4143.1482939356874</v>
      </c>
      <c r="AP97" s="24">
        <v>4287.4324776476506</v>
      </c>
      <c r="AQ97" s="24">
        <v>4437.1246078254253</v>
      </c>
      <c r="AR97" s="24">
        <v>4556.9206520438074</v>
      </c>
      <c r="AS97" s="24">
        <v>4714.9666620158287</v>
      </c>
      <c r="AT97" s="24">
        <v>4821.5459846582862</v>
      </c>
      <c r="AU97" s="24">
        <v>4969.2574494345108</v>
      </c>
      <c r="AV97" s="24">
        <v>5081.3800558132261</v>
      </c>
      <c r="AW97" s="24">
        <v>5263.4465491850706</v>
      </c>
      <c r="AX97" s="24">
        <v>5486.2777697992733</v>
      </c>
      <c r="AY97" s="24">
        <v>5833.3869178818059</v>
      </c>
      <c r="AZ97" s="24">
        <v>6238.3397693707548</v>
      </c>
      <c r="BA97" s="24">
        <v>6434.5070373574163</v>
      </c>
      <c r="BB97" s="24">
        <v>6376.7410630089407</v>
      </c>
      <c r="BC97" s="24">
        <v>6510.0998094361694</v>
      </c>
      <c r="BD97" s="24">
        <v>6784.4471295362146</v>
      </c>
      <c r="BE97" s="24">
        <v>7258.3166746788329</v>
      </c>
      <c r="BF97" s="24">
        <v>7699.9492034263958</v>
      </c>
      <c r="BG97" s="24">
        <v>8236.6584520164506</v>
      </c>
      <c r="BH97" s="24">
        <v>8934.0023490318217</v>
      </c>
      <c r="BI97" s="24">
        <v>9201.4277006024658</v>
      </c>
      <c r="BJ97" s="24">
        <v>9560.1742757140346</v>
      </c>
      <c r="BK97" s="24">
        <v>9946.8038592333141</v>
      </c>
      <c r="BL97" s="24">
        <v>10755.878091116596</v>
      </c>
      <c r="BM97" s="24">
        <v>10947.370561896851</v>
      </c>
      <c r="BN97" s="24">
        <v>11828.330009560143</v>
      </c>
      <c r="BO97" s="24">
        <v>13019.478588390855</v>
      </c>
      <c r="BP97" s="24">
        <v>13750.287906479984</v>
      </c>
    </row>
    <row r="98" spans="1:68" x14ac:dyDescent="0.45">
      <c r="A98" s="24" t="s">
        <v>365</v>
      </c>
      <c r="B98" s="24" t="s">
        <v>366</v>
      </c>
      <c r="C98" s="24" t="s">
        <v>229</v>
      </c>
      <c r="D98" s="24" t="s">
        <v>230</v>
      </c>
    </row>
    <row r="99" spans="1:68" x14ac:dyDescent="0.45">
      <c r="A99" s="24" t="s">
        <v>143</v>
      </c>
      <c r="B99" s="24" t="s">
        <v>367</v>
      </c>
      <c r="C99" s="24" t="s">
        <v>229</v>
      </c>
      <c r="D99" s="24" t="s">
        <v>230</v>
      </c>
      <c r="AI99" s="24">
        <v>3021.6095145991508</v>
      </c>
      <c r="AJ99" s="24">
        <v>3322.036152900253</v>
      </c>
      <c r="AK99" s="24">
        <v>3651.324514313505</v>
      </c>
      <c r="AL99" s="24">
        <v>4027.0477234874425</v>
      </c>
      <c r="AM99" s="24">
        <v>4447.1007972961197</v>
      </c>
      <c r="AN99" s="24">
        <v>4752.6524053175954</v>
      </c>
      <c r="AO99" s="24">
        <v>5209.9947716097513</v>
      </c>
      <c r="AP99" s="24">
        <v>5614.7128997711552</v>
      </c>
      <c r="AQ99" s="24">
        <v>5572.674408644848</v>
      </c>
      <c r="AR99" s="24">
        <v>5811.9997075368956</v>
      </c>
      <c r="AS99" s="24">
        <v>5859.9179190384593</v>
      </c>
      <c r="AT99" s="24">
        <v>6131.2968299439135</v>
      </c>
      <c r="AU99" s="24">
        <v>6303.9037219865959</v>
      </c>
      <c r="AV99" s="24">
        <v>6392.3331579377009</v>
      </c>
      <c r="AW99" s="24">
        <v>6672.8229944692084</v>
      </c>
      <c r="AX99" s="24">
        <v>6761.1179840538925</v>
      </c>
      <c r="AY99" s="24">
        <v>7345.9402819512216</v>
      </c>
      <c r="AZ99" s="24">
        <v>8110.0299988431107</v>
      </c>
      <c r="BA99" s="24">
        <v>8436.5143842896778</v>
      </c>
      <c r="BB99" s="24">
        <v>8824.4896016657385</v>
      </c>
      <c r="BC99" s="24">
        <v>9336.5983020349231</v>
      </c>
      <c r="BD99" s="24">
        <v>10066.072975359777</v>
      </c>
      <c r="BE99" s="24">
        <v>10626.825667446348</v>
      </c>
      <c r="BF99" s="24">
        <v>11199.887474408901</v>
      </c>
      <c r="BG99" s="24">
        <v>11145.029119872392</v>
      </c>
      <c r="BH99" s="24">
        <v>11408.473901348996</v>
      </c>
      <c r="BI99" s="24">
        <v>11516.379828957728</v>
      </c>
      <c r="BJ99" s="24">
        <v>12243.222596854139</v>
      </c>
      <c r="BK99" s="24">
        <v>12442.508718587647</v>
      </c>
      <c r="BL99" s="24">
        <v>13240.971376115518</v>
      </c>
      <c r="BM99" s="24">
        <v>16819.422871469465</v>
      </c>
      <c r="BN99" s="24">
        <v>22865.932166161398</v>
      </c>
      <c r="BO99" s="24">
        <v>39710.966887397124</v>
      </c>
      <c r="BP99" s="24">
        <v>54732.144066301335</v>
      </c>
    </row>
    <row r="100" spans="1:68" x14ac:dyDescent="0.45">
      <c r="A100" s="24" t="s">
        <v>368</v>
      </c>
      <c r="B100" s="24" t="s">
        <v>369</v>
      </c>
      <c r="C100" s="24" t="s">
        <v>229</v>
      </c>
      <c r="D100" s="24" t="s">
        <v>230</v>
      </c>
      <c r="AI100" s="24">
        <v>16871.079124396332</v>
      </c>
      <c r="AJ100" s="24">
        <v>17457.057134677394</v>
      </c>
      <c r="AK100" s="24">
        <v>17962.572297822986</v>
      </c>
      <c r="AL100" s="24">
        <v>18442.181818169916</v>
      </c>
      <c r="AM100" s="24">
        <v>19224.0375660297</v>
      </c>
      <c r="AN100" s="24">
        <v>20043.765210406222</v>
      </c>
      <c r="AO100" s="24">
        <v>20894.099980387364</v>
      </c>
      <c r="AP100" s="24">
        <v>21839.046288584803</v>
      </c>
      <c r="AQ100" s="24">
        <v>22532.512240595854</v>
      </c>
      <c r="AR100" s="24">
        <v>23511.138326010572</v>
      </c>
      <c r="AS100" s="24">
        <v>25078.892896353442</v>
      </c>
      <c r="AT100" s="24">
        <v>25988.476230370299</v>
      </c>
      <c r="AU100" s="24">
        <v>26921.920425835749</v>
      </c>
      <c r="AV100" s="24">
        <v>27976.350651997884</v>
      </c>
      <c r="AW100" s="24">
        <v>29645.448779547452</v>
      </c>
      <c r="AX100" s="24">
        <v>31263.20315210845</v>
      </c>
      <c r="AY100" s="24">
        <v>33619.568312811694</v>
      </c>
      <c r="AZ100" s="24">
        <v>35443.170518551844</v>
      </c>
      <c r="BA100" s="24">
        <v>36769.466996271956</v>
      </c>
      <c r="BB100" s="24">
        <v>35798.149341818134</v>
      </c>
      <c r="BC100" s="24">
        <v>37275.870653430226</v>
      </c>
      <c r="BD100" s="24">
        <v>39025.475160365168</v>
      </c>
      <c r="BE100" s="24">
        <v>40172.134705094781</v>
      </c>
      <c r="BF100" s="24">
        <v>41564.660413674603</v>
      </c>
      <c r="BG100" s="24">
        <v>42597.720012785147</v>
      </c>
      <c r="BH100" s="24">
        <v>43095.030394024572</v>
      </c>
      <c r="BI100" s="24">
        <v>44261.593066276211</v>
      </c>
      <c r="BJ100" s="24">
        <v>46197.071887425693</v>
      </c>
      <c r="BK100" s="24">
        <v>48465.035796400931</v>
      </c>
      <c r="BL100" s="24">
        <v>50843.71296579967</v>
      </c>
      <c r="BM100" s="24">
        <v>49778.659217891247</v>
      </c>
      <c r="BN100" s="24">
        <v>55272.55930980885</v>
      </c>
      <c r="BO100" s="24">
        <v>60719.940770602021</v>
      </c>
      <c r="BP100" s="24">
        <v>63125.892104312654</v>
      </c>
    </row>
    <row r="101" spans="1:68" x14ac:dyDescent="0.45">
      <c r="A101" s="24" t="s">
        <v>370</v>
      </c>
      <c r="B101" s="24" t="s">
        <v>371</v>
      </c>
      <c r="C101" s="24" t="s">
        <v>229</v>
      </c>
      <c r="D101" s="24" t="s">
        <v>230</v>
      </c>
      <c r="AI101" s="24">
        <v>18251.797670363114</v>
      </c>
      <c r="AJ101" s="24">
        <v>19780.241955841419</v>
      </c>
      <c r="AK101" s="24">
        <v>21312.688758207809</v>
      </c>
      <c r="AL101" s="24">
        <v>22776.195804017654</v>
      </c>
      <c r="AM101" s="24">
        <v>24117.339128782096</v>
      </c>
      <c r="AN101" s="24">
        <v>24713.248164680866</v>
      </c>
      <c r="AO101" s="24">
        <v>25098.254121128026</v>
      </c>
      <c r="AP101" s="24">
        <v>26610.627936184173</v>
      </c>
      <c r="AQ101" s="24">
        <v>25116.145195337929</v>
      </c>
      <c r="AR101" s="24">
        <v>25861.858661045451</v>
      </c>
      <c r="AS101" s="24">
        <v>28224.541139641005</v>
      </c>
      <c r="AT101" s="24">
        <v>28808.845931378291</v>
      </c>
      <c r="AU101" s="24">
        <v>29609.810245964196</v>
      </c>
      <c r="AV101" s="24">
        <v>31178.715172654247</v>
      </c>
      <c r="AW101" s="24">
        <v>34532.259525829068</v>
      </c>
      <c r="AX101" s="24">
        <v>38079.57211271338</v>
      </c>
      <c r="AY101" s="24">
        <v>41745.473517286431</v>
      </c>
      <c r="AZ101" s="24">
        <v>45257.6382285933</v>
      </c>
      <c r="BA101" s="24">
        <v>46830.224953899393</v>
      </c>
      <c r="BB101" s="24">
        <v>45861.472436946868</v>
      </c>
      <c r="BC101" s="24">
        <v>49197.644871153563</v>
      </c>
      <c r="BD101" s="24">
        <v>52277.466443284298</v>
      </c>
      <c r="BE101" s="24">
        <v>52149.681269420595</v>
      </c>
      <c r="BF101" s="24">
        <v>53517.419549887993</v>
      </c>
      <c r="BG101" s="24">
        <v>54514.926805981908</v>
      </c>
      <c r="BH101" s="24">
        <v>56043.042695697033</v>
      </c>
      <c r="BI101" s="24">
        <v>56761.482413222351</v>
      </c>
      <c r="BJ101" s="24">
        <v>59260.913176193761</v>
      </c>
      <c r="BK101" s="24">
        <v>60900.275292453734</v>
      </c>
      <c r="BL101" s="24">
        <v>61221.419540070128</v>
      </c>
      <c r="BM101" s="24">
        <v>58187.476407253474</v>
      </c>
      <c r="BN101" s="24">
        <v>65884.937626060288</v>
      </c>
      <c r="BO101" s="24">
        <v>68602.277510882966</v>
      </c>
      <c r="BP101" s="24">
        <v>71548.964204615593</v>
      </c>
    </row>
    <row r="102" spans="1:68" x14ac:dyDescent="0.45">
      <c r="A102" s="24" t="s">
        <v>128</v>
      </c>
      <c r="B102" s="24" t="s">
        <v>372</v>
      </c>
      <c r="C102" s="24" t="s">
        <v>229</v>
      </c>
      <c r="D102" s="24" t="s">
        <v>230</v>
      </c>
      <c r="AI102" s="24">
        <v>2039.6945638235829</v>
      </c>
      <c r="AJ102" s="24">
        <v>1981.6613115911432</v>
      </c>
      <c r="AK102" s="24">
        <v>2089.7095078680795</v>
      </c>
      <c r="AL102" s="24">
        <v>2214.4257771044349</v>
      </c>
      <c r="AM102" s="24">
        <v>2203.1304964093179</v>
      </c>
      <c r="AN102" s="24">
        <v>2321.7926256970659</v>
      </c>
      <c r="AO102" s="24">
        <v>2341.4964795961801</v>
      </c>
      <c r="AP102" s="24">
        <v>2422.6620279345425</v>
      </c>
      <c r="AQ102" s="24">
        <v>2471.5032820632232</v>
      </c>
      <c r="AR102" s="24">
        <v>2423.4972787768861</v>
      </c>
      <c r="AS102" s="24">
        <v>2587.4225393083052</v>
      </c>
      <c r="AT102" s="24">
        <v>2645.2547754412471</v>
      </c>
      <c r="AU102" s="24">
        <v>2714.5663201890593</v>
      </c>
      <c r="AV102" s="24">
        <v>2820.7140442111813</v>
      </c>
      <c r="AW102" s="24">
        <v>3001.296713242059</v>
      </c>
      <c r="AX102" s="24">
        <v>3203.9591898701337</v>
      </c>
      <c r="AY102" s="24">
        <v>3437.6229633689964</v>
      </c>
      <c r="AZ102" s="24">
        <v>3664.088284890031</v>
      </c>
      <c r="BA102" s="24">
        <v>3806.3470636771863</v>
      </c>
      <c r="BB102" s="24">
        <v>3655.7970138480332</v>
      </c>
      <c r="BC102" s="24">
        <v>3757.5464205878698</v>
      </c>
      <c r="BD102" s="24">
        <v>3900.7113617333762</v>
      </c>
      <c r="BE102" s="24">
        <v>4016.3460910180079</v>
      </c>
      <c r="BF102" s="24">
        <v>4137.3268237781031</v>
      </c>
      <c r="BG102" s="24">
        <v>4460.0574283317519</v>
      </c>
      <c r="BH102" s="24">
        <v>4845.5956652112545</v>
      </c>
      <c r="BI102" s="24">
        <v>5186.1589741716134</v>
      </c>
      <c r="BJ102" s="24">
        <v>5620.6545524773264</v>
      </c>
      <c r="BK102" s="24">
        <v>5633.3832384518964</v>
      </c>
      <c r="BL102" s="24">
        <v>5784.9308105711079</v>
      </c>
      <c r="BM102" s="24">
        <v>5384.6983198303815</v>
      </c>
      <c r="BN102" s="24">
        <v>6202.9807881203687</v>
      </c>
      <c r="BO102" s="24">
        <v>6805.4935829456008</v>
      </c>
      <c r="BP102" s="24">
        <v>7178.8072948799609</v>
      </c>
    </row>
    <row r="103" spans="1:68" x14ac:dyDescent="0.45">
      <c r="A103" s="24" t="s">
        <v>373</v>
      </c>
      <c r="B103" s="24" t="s">
        <v>374</v>
      </c>
      <c r="C103" s="24" t="s">
        <v>229</v>
      </c>
      <c r="D103" s="24" t="s">
        <v>230</v>
      </c>
      <c r="AI103" s="24">
        <v>1076.9307397124815</v>
      </c>
      <c r="AJ103" s="24">
        <v>1095.3953803274526</v>
      </c>
      <c r="AK103" s="24">
        <v>1081.676052960102</v>
      </c>
      <c r="AL103" s="24">
        <v>1085.0098013886891</v>
      </c>
      <c r="AM103" s="24">
        <v>1075.751199666224</v>
      </c>
      <c r="AN103" s="24">
        <v>1121.2407777798571</v>
      </c>
      <c r="AO103" s="24">
        <v>1168.382422066142</v>
      </c>
      <c r="AP103" s="24">
        <v>1225.456436982221</v>
      </c>
      <c r="AQ103" s="24">
        <v>1248.3150719882078</v>
      </c>
      <c r="AR103" s="24">
        <v>1271.993917124661</v>
      </c>
      <c r="AS103" s="24">
        <v>1305.9260864474895</v>
      </c>
      <c r="AT103" s="24">
        <v>1348.7878273339909</v>
      </c>
      <c r="AU103" s="24">
        <v>1384.4695068110145</v>
      </c>
      <c r="AV103" s="24">
        <v>1429.541402681534</v>
      </c>
      <c r="AW103" s="24">
        <v>1507.9165302827839</v>
      </c>
      <c r="AX103" s="24">
        <v>1597.2265016219249</v>
      </c>
      <c r="AY103" s="24">
        <v>1694.6962949468864</v>
      </c>
      <c r="AZ103" s="24">
        <v>1787.7622829666359</v>
      </c>
      <c r="BA103" s="24">
        <v>1872.6852351483369</v>
      </c>
      <c r="BB103" s="24">
        <v>1900.299758183136</v>
      </c>
      <c r="BC103" s="24">
        <v>1986.3548933907355</v>
      </c>
      <c r="BD103" s="24">
        <v>2057.4311915027588</v>
      </c>
      <c r="BE103" s="24">
        <v>2061.8089045354304</v>
      </c>
      <c r="BF103" s="24">
        <v>2154.1860995227153</v>
      </c>
      <c r="BG103" s="24">
        <v>2301.831998142497</v>
      </c>
      <c r="BH103" s="24">
        <v>2357.5147883366844</v>
      </c>
      <c r="BI103" s="24">
        <v>2453.6078207940946</v>
      </c>
      <c r="BJ103" s="24">
        <v>2541.7178171965761</v>
      </c>
      <c r="BK103" s="24">
        <v>2646.2706093627621</v>
      </c>
      <c r="BL103" s="24">
        <v>2781.9695388323353</v>
      </c>
      <c r="BM103" s="24">
        <v>2776.7014897994968</v>
      </c>
      <c r="BN103" s="24">
        <v>2970.8585471062056</v>
      </c>
      <c r="BO103" s="24">
        <v>3238.3206716696418</v>
      </c>
      <c r="BP103" s="24">
        <v>3391.4154285249524</v>
      </c>
    </row>
    <row r="104" spans="1:68" x14ac:dyDescent="0.45">
      <c r="A104" s="24" t="s">
        <v>63</v>
      </c>
      <c r="B104" s="24" t="s">
        <v>375</v>
      </c>
      <c r="C104" s="24" t="s">
        <v>229</v>
      </c>
      <c r="D104" s="24" t="s">
        <v>230</v>
      </c>
      <c r="AI104" s="24">
        <v>9519.0069240117373</v>
      </c>
      <c r="AJ104" s="24">
        <v>7911.9141321127927</v>
      </c>
      <c r="AK104" s="24">
        <v>7321.098986443938</v>
      </c>
      <c r="AL104" s="24">
        <v>6856.2178512184219</v>
      </c>
      <c r="AM104" s="24">
        <v>7331.528067560258</v>
      </c>
      <c r="AN104" s="24">
        <v>8046.4752228294019</v>
      </c>
      <c r="AO104" s="24">
        <v>8802.3464877652477</v>
      </c>
      <c r="AP104" s="24">
        <v>9533.5891378424203</v>
      </c>
      <c r="AQ104" s="24">
        <v>9888.9063751459908</v>
      </c>
      <c r="AR104" s="24">
        <v>9942.6416669080063</v>
      </c>
      <c r="AS104" s="24">
        <v>10672.255998953478</v>
      </c>
      <c r="AT104" s="24">
        <v>11654.213527818196</v>
      </c>
      <c r="AU104" s="24">
        <v>12774.669520967858</v>
      </c>
      <c r="AV104" s="24">
        <v>13693.288508890275</v>
      </c>
      <c r="AW104" s="24">
        <v>14688.102908751349</v>
      </c>
      <c r="AX104" s="24">
        <v>15450.837211077405</v>
      </c>
      <c r="AY104" s="24">
        <v>17634.865553755058</v>
      </c>
      <c r="AZ104" s="24">
        <v>19570.775583127423</v>
      </c>
      <c r="BA104" s="24">
        <v>21019.79798342803</v>
      </c>
      <c r="BB104" s="24">
        <v>20349.551635350021</v>
      </c>
      <c r="BC104" s="24">
        <v>20143.749552898131</v>
      </c>
      <c r="BD104" s="24">
        <v>21195.755764025696</v>
      </c>
      <c r="BE104" s="24">
        <v>21620.21265746413</v>
      </c>
      <c r="BF104" s="24">
        <v>22432.239638549432</v>
      </c>
      <c r="BG104" s="24">
        <v>22708.221491997658</v>
      </c>
      <c r="BH104" s="24">
        <v>23758.988163088114</v>
      </c>
      <c r="BI104" s="24">
        <v>25804.69991574121</v>
      </c>
      <c r="BJ104" s="24">
        <v>27889.566603776329</v>
      </c>
      <c r="BK104" s="24">
        <v>29789.312108675706</v>
      </c>
      <c r="BL104" s="24">
        <v>33064.269392126153</v>
      </c>
      <c r="BM104" s="24">
        <v>31596.026486416897</v>
      </c>
      <c r="BN104" s="24">
        <v>36899.195591452117</v>
      </c>
      <c r="BO104" s="24">
        <v>41924.325437842577</v>
      </c>
      <c r="BP104" s="24">
        <v>45485.032983908386</v>
      </c>
    </row>
    <row r="105" spans="1:68" x14ac:dyDescent="0.45">
      <c r="A105" s="24" t="s">
        <v>376</v>
      </c>
      <c r="B105" s="24" t="s">
        <v>377</v>
      </c>
      <c r="C105" s="24" t="s">
        <v>229</v>
      </c>
      <c r="D105" s="24" t="s">
        <v>230</v>
      </c>
      <c r="AI105" s="24">
        <v>2202.2277471022958</v>
      </c>
      <c r="AJ105" s="24">
        <v>2272.762271927148</v>
      </c>
      <c r="AK105" s="24">
        <v>2157.5971329658555</v>
      </c>
      <c r="AL105" s="24">
        <v>2048.2434532846087</v>
      </c>
      <c r="AM105" s="24">
        <v>1806.8230357780067</v>
      </c>
      <c r="AN105" s="24">
        <v>1989.0164737248597</v>
      </c>
      <c r="AO105" s="24">
        <v>2069.6145413438062</v>
      </c>
      <c r="AP105" s="24">
        <v>2121.8494006982355</v>
      </c>
      <c r="AQ105" s="24">
        <v>2152.0036631133844</v>
      </c>
      <c r="AR105" s="24">
        <v>2200.5895348166455</v>
      </c>
      <c r="AS105" s="24">
        <v>2228.5013363807834</v>
      </c>
      <c r="AT105" s="24">
        <v>2229.8439671338692</v>
      </c>
      <c r="AU105" s="24">
        <v>2247.978966142035</v>
      </c>
      <c r="AV105" s="24">
        <v>2330.9187393139505</v>
      </c>
      <c r="AW105" s="24">
        <v>2322.1978680160728</v>
      </c>
      <c r="AX105" s="24">
        <v>2427.4480854858202</v>
      </c>
      <c r="AY105" s="24">
        <v>2503.6593267615017</v>
      </c>
      <c r="AZ105" s="24">
        <v>2647.4953860942915</v>
      </c>
      <c r="BA105" s="24">
        <v>2724.4592282224921</v>
      </c>
      <c r="BB105" s="24">
        <v>2855.1597138681977</v>
      </c>
      <c r="BC105" s="24">
        <v>2694.9110413468829</v>
      </c>
      <c r="BD105" s="24">
        <v>2858.1964597943474</v>
      </c>
      <c r="BE105" s="24">
        <v>2830.1908055970912</v>
      </c>
      <c r="BF105" s="24">
        <v>3042.4970687870987</v>
      </c>
      <c r="BG105" s="24">
        <v>3075.738438370623</v>
      </c>
      <c r="BH105" s="24">
        <v>3025.8346172825841</v>
      </c>
      <c r="BI105" s="24">
        <v>3253.4717864161362</v>
      </c>
      <c r="BJ105" s="24">
        <v>3339.3888465344608</v>
      </c>
      <c r="BK105" s="24">
        <v>3196.9738637061419</v>
      </c>
      <c r="BL105" s="24">
        <v>3236.9749250460732</v>
      </c>
      <c r="BM105" s="24">
        <v>3103.1806631246159</v>
      </c>
      <c r="BN105" s="24">
        <v>3134.9501493841681</v>
      </c>
      <c r="BO105" s="24">
        <v>3264.9335440790687</v>
      </c>
      <c r="BP105" s="24">
        <v>3281.212320715134</v>
      </c>
    </row>
    <row r="106" spans="1:68" x14ac:dyDescent="0.45">
      <c r="A106" s="24" t="s">
        <v>97</v>
      </c>
      <c r="B106" s="24" t="s">
        <v>378</v>
      </c>
      <c r="C106" s="24" t="s">
        <v>229</v>
      </c>
      <c r="D106" s="24" t="s">
        <v>230</v>
      </c>
      <c r="AI106" s="24">
        <v>9133.1413665536365</v>
      </c>
      <c r="AJ106" s="24">
        <v>8319.6312073812733</v>
      </c>
      <c r="AK106" s="24">
        <v>8251.7194664135604</v>
      </c>
      <c r="AL106" s="24">
        <v>8408.2301589932977</v>
      </c>
      <c r="AM106" s="24">
        <v>8852.9868882282262</v>
      </c>
      <c r="AN106" s="24">
        <v>9186.0375622283827</v>
      </c>
      <c r="AO106" s="24">
        <v>9349.0137645725936</v>
      </c>
      <c r="AP106" s="24">
        <v>9823.0257626753628</v>
      </c>
      <c r="AQ106" s="24">
        <v>10398.029252526087</v>
      </c>
      <c r="AR106" s="24">
        <v>10873.24786277267</v>
      </c>
      <c r="AS106" s="24">
        <v>11854.68341626704</v>
      </c>
      <c r="AT106" s="24">
        <v>13211.827060909254</v>
      </c>
      <c r="AU106" s="24">
        <v>14526.388262912535</v>
      </c>
      <c r="AV106" s="24">
        <v>15479.101078119684</v>
      </c>
      <c r="AW106" s="24">
        <v>16269.308764051044</v>
      </c>
      <c r="AX106" s="24">
        <v>17108.340582002478</v>
      </c>
      <c r="AY106" s="24">
        <v>18383.632220333813</v>
      </c>
      <c r="AZ106" s="24">
        <v>19098.626306987524</v>
      </c>
      <c r="BA106" s="24">
        <v>20721.502410614361</v>
      </c>
      <c r="BB106" s="24">
        <v>20722.065336530028</v>
      </c>
      <c r="BC106" s="24">
        <v>21738.896594307946</v>
      </c>
      <c r="BD106" s="24">
        <v>23029.447178209117</v>
      </c>
      <c r="BE106" s="24">
        <v>23267.448392908969</v>
      </c>
      <c r="BF106" s="24">
        <v>24547.980534625702</v>
      </c>
      <c r="BG106" s="24">
        <v>25691.527255635061</v>
      </c>
      <c r="BH106" s="24">
        <v>26806.044589981135</v>
      </c>
      <c r="BI106" s="24">
        <v>27941.926857183222</v>
      </c>
      <c r="BJ106" s="24">
        <v>29496.163682474365</v>
      </c>
      <c r="BK106" s="24">
        <v>31908.863454349041</v>
      </c>
      <c r="BL106" s="24">
        <v>35152.603696124432</v>
      </c>
      <c r="BM106" s="24">
        <v>35029.913223325595</v>
      </c>
      <c r="BN106" s="24">
        <v>38289.580214891532</v>
      </c>
      <c r="BO106" s="24">
        <v>43665.193445849669</v>
      </c>
      <c r="BP106" s="24">
        <v>44904.953065033333</v>
      </c>
    </row>
    <row r="107" spans="1:68" x14ac:dyDescent="0.45">
      <c r="A107" s="24" t="s">
        <v>379</v>
      </c>
      <c r="B107" s="24" t="s">
        <v>380</v>
      </c>
      <c r="C107" s="24" t="s">
        <v>229</v>
      </c>
      <c r="D107" s="24" t="s">
        <v>230</v>
      </c>
      <c r="AI107" s="24">
        <v>2970.1529992846972</v>
      </c>
      <c r="AJ107" s="24">
        <v>3078.4176119383951</v>
      </c>
      <c r="AK107" s="24">
        <v>3161.2999743586251</v>
      </c>
      <c r="AL107" s="24">
        <v>3278.0351988333746</v>
      </c>
      <c r="AM107" s="24">
        <v>3403.8822211632651</v>
      </c>
      <c r="AN107" s="24">
        <v>3574.3865002742832</v>
      </c>
      <c r="AO107" s="24">
        <v>3784.2727323917129</v>
      </c>
      <c r="AP107" s="24">
        <v>3987.8780053698738</v>
      </c>
      <c r="AQ107" s="24">
        <v>4021.6050929605121</v>
      </c>
      <c r="AR107" s="24">
        <v>4179.722544687088</v>
      </c>
      <c r="AS107" s="24">
        <v>4472.7216624834873</v>
      </c>
      <c r="AT107" s="24">
        <v>4690.6576115732378</v>
      </c>
      <c r="AU107" s="24">
        <v>4920.8566453842095</v>
      </c>
      <c r="AV107" s="24">
        <v>5254.3324932650357</v>
      </c>
      <c r="AW107" s="24">
        <v>5754.7692537970097</v>
      </c>
      <c r="AX107" s="24">
        <v>6297.969071547227</v>
      </c>
      <c r="AY107" s="24">
        <v>7031.4981568191733</v>
      </c>
      <c r="AZ107" s="24">
        <v>7775.9757464352961</v>
      </c>
      <c r="BA107" s="24">
        <v>8388.6625940457689</v>
      </c>
      <c r="BB107" s="24">
        <v>8618.5959569701572</v>
      </c>
      <c r="BC107" s="24">
        <v>9299.7086009937211</v>
      </c>
      <c r="BD107" s="24">
        <v>10014.161388858176</v>
      </c>
      <c r="BE107" s="24">
        <v>10632.667774945141</v>
      </c>
      <c r="BF107" s="24">
        <v>11133.510121264953</v>
      </c>
      <c r="BG107" s="24">
        <v>11478.757041836718</v>
      </c>
      <c r="BH107" s="24">
        <v>11597.245651115314</v>
      </c>
      <c r="BI107" s="24">
        <v>12045.738849291785</v>
      </c>
      <c r="BJ107" s="24">
        <v>12709.199626090391</v>
      </c>
      <c r="BK107" s="24">
        <v>13605.331747848284</v>
      </c>
      <c r="BL107" s="24">
        <v>14402.372557382334</v>
      </c>
      <c r="BM107" s="24">
        <v>14429.537885893596</v>
      </c>
      <c r="BN107" s="24">
        <v>16291.264773766863</v>
      </c>
      <c r="BO107" s="24">
        <v>18077.715682039841</v>
      </c>
      <c r="BP107" s="24">
        <v>19498.112726715794</v>
      </c>
    </row>
    <row r="108" spans="1:68" x14ac:dyDescent="0.45">
      <c r="A108" s="24" t="s">
        <v>381</v>
      </c>
      <c r="B108" s="24" t="s">
        <v>382</v>
      </c>
      <c r="C108" s="24" t="s">
        <v>229</v>
      </c>
      <c r="D108" s="24" t="s">
        <v>230</v>
      </c>
      <c r="AI108" s="24">
        <v>2641.8487988232669</v>
      </c>
      <c r="AJ108" s="24">
        <v>2733.3982003638403</v>
      </c>
      <c r="AK108" s="24">
        <v>2801.4018240424716</v>
      </c>
      <c r="AL108" s="24">
        <v>2892.8363859461197</v>
      </c>
      <c r="AM108" s="24">
        <v>2990.0161749651775</v>
      </c>
      <c r="AN108" s="24">
        <v>3130.2206095456677</v>
      </c>
      <c r="AO108" s="24">
        <v>3303.3463407039985</v>
      </c>
      <c r="AP108" s="24">
        <v>3468.5923795594463</v>
      </c>
      <c r="AQ108" s="24">
        <v>3497.0094617444115</v>
      </c>
      <c r="AR108" s="24">
        <v>3623.7742374431705</v>
      </c>
      <c r="AS108" s="24">
        <v>3861.597629253271</v>
      </c>
      <c r="AT108" s="24">
        <v>4040.1016448039918</v>
      </c>
      <c r="AU108" s="24">
        <v>4229.0595033331319</v>
      </c>
      <c r="AV108" s="24">
        <v>4499.2748767736693</v>
      </c>
      <c r="AW108" s="24">
        <v>4908.7090037874668</v>
      </c>
      <c r="AX108" s="24">
        <v>5351.9390144228537</v>
      </c>
      <c r="AY108" s="24">
        <v>5939.9830926115374</v>
      </c>
      <c r="AZ108" s="24">
        <v>6531.8011532309483</v>
      </c>
      <c r="BA108" s="24">
        <v>7012.6645956284019</v>
      </c>
      <c r="BB108" s="24">
        <v>7193.518419666515</v>
      </c>
      <c r="BC108" s="24">
        <v>7725.3850561857398</v>
      </c>
      <c r="BD108" s="24">
        <v>8277.5523930880281</v>
      </c>
      <c r="BE108" s="24">
        <v>8752.5811759359676</v>
      </c>
      <c r="BF108" s="24">
        <v>9154.0666447889744</v>
      </c>
      <c r="BG108" s="24">
        <v>9442.5308511909516</v>
      </c>
      <c r="BH108" s="24">
        <v>9537.0608853664362</v>
      </c>
      <c r="BI108" s="24">
        <v>9879.3266632305604</v>
      </c>
      <c r="BJ108" s="24">
        <v>10396.390243823202</v>
      </c>
      <c r="BK108" s="24">
        <v>11075.894353829197</v>
      </c>
      <c r="BL108" s="24">
        <v>11689.249230789517</v>
      </c>
      <c r="BM108" s="24">
        <v>11684.874351742623</v>
      </c>
      <c r="BN108" s="24">
        <v>13080.715491604027</v>
      </c>
      <c r="BO108" s="24">
        <v>14453.666984995254</v>
      </c>
      <c r="BP108" s="24">
        <v>15500.103595184491</v>
      </c>
    </row>
    <row r="109" spans="1:68" x14ac:dyDescent="0.45">
      <c r="A109" s="24" t="s">
        <v>383</v>
      </c>
      <c r="B109" s="24" t="s">
        <v>384</v>
      </c>
      <c r="C109" s="24" t="s">
        <v>229</v>
      </c>
      <c r="D109" s="24" t="s">
        <v>230</v>
      </c>
      <c r="AI109" s="24">
        <v>1349.423395974243</v>
      </c>
      <c r="AJ109" s="24">
        <v>1387.8265657570253</v>
      </c>
      <c r="AK109" s="24">
        <v>1413.0837723816235</v>
      </c>
      <c r="AL109" s="24">
        <v>1424.3995705976217</v>
      </c>
      <c r="AM109" s="24">
        <v>1430.6153437042258</v>
      </c>
      <c r="AN109" s="24">
        <v>1476.6025189823006</v>
      </c>
      <c r="AO109" s="24">
        <v>1534.4305522274788</v>
      </c>
      <c r="AP109" s="24">
        <v>1580.8797552015506</v>
      </c>
      <c r="AQ109" s="24">
        <v>1612.9775050890171</v>
      </c>
      <c r="AR109" s="24">
        <v>1650.2933099099971</v>
      </c>
      <c r="AS109" s="24">
        <v>1717.6017598289422</v>
      </c>
      <c r="AT109" s="24">
        <v>1785.8505043880104</v>
      </c>
      <c r="AU109" s="24">
        <v>1862.9111132960882</v>
      </c>
      <c r="AV109" s="24">
        <v>1950.1158122418019</v>
      </c>
      <c r="AW109" s="24">
        <v>2088.1878218542938</v>
      </c>
      <c r="AX109" s="24">
        <v>2238.1995797436357</v>
      </c>
      <c r="AY109" s="24">
        <v>2394.3677388716342</v>
      </c>
      <c r="AZ109" s="24">
        <v>2545.9529877864084</v>
      </c>
      <c r="BA109" s="24">
        <v>2663.69644743973</v>
      </c>
      <c r="BB109" s="24">
        <v>2748.6625303654423</v>
      </c>
      <c r="BC109" s="24">
        <v>2879.0273125134509</v>
      </c>
      <c r="BD109" s="24">
        <v>2998.8160381238449</v>
      </c>
      <c r="BE109" s="24">
        <v>3103.2020180720183</v>
      </c>
      <c r="BF109" s="24">
        <v>3263.7577650209846</v>
      </c>
      <c r="BG109" s="24">
        <v>3446.3994849626665</v>
      </c>
      <c r="BH109" s="24">
        <v>3537.2664361370571</v>
      </c>
      <c r="BI109" s="24">
        <v>3643.3896933440128</v>
      </c>
      <c r="BJ109" s="24">
        <v>3819.8075167409015</v>
      </c>
      <c r="BK109" s="24">
        <v>3977.033544201287</v>
      </c>
      <c r="BL109" s="24">
        <v>4181.358031427224</v>
      </c>
      <c r="BM109" s="24">
        <v>4203.8731014897267</v>
      </c>
      <c r="BN109" s="24">
        <v>4470.8540262573024</v>
      </c>
      <c r="BO109" s="24">
        <v>4894.0681234587055</v>
      </c>
      <c r="BP109" s="24">
        <v>5123.428814197664</v>
      </c>
    </row>
    <row r="110" spans="1:68" x14ac:dyDescent="0.45">
      <c r="A110" s="24" t="s">
        <v>385</v>
      </c>
      <c r="B110" s="24" t="s">
        <v>386</v>
      </c>
      <c r="C110" s="24" t="s">
        <v>229</v>
      </c>
      <c r="D110" s="24" t="s">
        <v>230</v>
      </c>
      <c r="AI110" s="24">
        <v>2007.5123355576347</v>
      </c>
      <c r="AJ110" s="24">
        <v>2061.438161923531</v>
      </c>
      <c r="AK110" s="24">
        <v>2119.9939716421036</v>
      </c>
      <c r="AL110" s="24">
        <v>2110.5559455891807</v>
      </c>
      <c r="AM110" s="24">
        <v>2123.4266302050173</v>
      </c>
      <c r="AN110" s="24">
        <v>2163.5544690631377</v>
      </c>
      <c r="AO110" s="24">
        <v>2242.4070531938769</v>
      </c>
      <c r="AP110" s="24">
        <v>2265.5948668298561</v>
      </c>
      <c r="AQ110" s="24">
        <v>2293.7664196785227</v>
      </c>
      <c r="AR110" s="24">
        <v>2322.2531831449005</v>
      </c>
      <c r="AS110" s="24">
        <v>2404.9593938645862</v>
      </c>
      <c r="AT110" s="24">
        <v>2497.8665012297897</v>
      </c>
      <c r="AU110" s="24">
        <v>2630.3909687889868</v>
      </c>
      <c r="AV110" s="24">
        <v>2752.2070813679129</v>
      </c>
      <c r="AW110" s="24">
        <v>2967.6507097718613</v>
      </c>
      <c r="AX110" s="24">
        <v>3176.6063669751056</v>
      </c>
      <c r="AY110" s="24">
        <v>3383.625784201131</v>
      </c>
      <c r="AZ110" s="24">
        <v>3571.6844437717664</v>
      </c>
      <c r="BA110" s="24">
        <v>3687.316778848884</v>
      </c>
      <c r="BB110" s="24">
        <v>3818.14100292185</v>
      </c>
      <c r="BC110" s="24">
        <v>3965.1658236788685</v>
      </c>
      <c r="BD110" s="24">
        <v>4121.7863872825983</v>
      </c>
      <c r="BE110" s="24">
        <v>4255.0013378057756</v>
      </c>
      <c r="BF110" s="24">
        <v>4441.5847163966337</v>
      </c>
      <c r="BG110" s="24">
        <v>4648.3393509950965</v>
      </c>
      <c r="BH110" s="24">
        <v>4734.0775257015712</v>
      </c>
      <c r="BI110" s="24">
        <v>4768.0422636080229</v>
      </c>
      <c r="BJ110" s="24">
        <v>5024.1967350308159</v>
      </c>
      <c r="BK110" s="24">
        <v>5074.1015093799515</v>
      </c>
      <c r="BL110" s="24">
        <v>5280.1801618965847</v>
      </c>
      <c r="BM110" s="24">
        <v>5279.6187871347947</v>
      </c>
      <c r="BN110" s="24">
        <v>5579.5659876396903</v>
      </c>
      <c r="BO110" s="24">
        <v>6114.7740869583122</v>
      </c>
      <c r="BP110" s="24">
        <v>6362.6663050477455</v>
      </c>
    </row>
    <row r="111" spans="1:68" x14ac:dyDescent="0.45">
      <c r="A111" s="24" t="s">
        <v>27</v>
      </c>
      <c r="B111" s="24" t="s">
        <v>387</v>
      </c>
      <c r="C111" s="24" t="s">
        <v>229</v>
      </c>
      <c r="D111" s="24" t="s">
        <v>230</v>
      </c>
      <c r="AI111" s="24">
        <v>3043.9419749702779</v>
      </c>
      <c r="AJ111" s="24">
        <v>3305.3639331857098</v>
      </c>
      <c r="AK111" s="24">
        <v>3538.4843124664712</v>
      </c>
      <c r="AL111" s="24">
        <v>3792.5946572790617</v>
      </c>
      <c r="AM111" s="24">
        <v>4095.9984659667343</v>
      </c>
      <c r="AN111" s="24">
        <v>4451.0002126882446</v>
      </c>
      <c r="AO111" s="24">
        <v>4807.0926728652194</v>
      </c>
      <c r="AP111" s="24">
        <v>5037.2215237481969</v>
      </c>
      <c r="AQ111" s="24">
        <v>4355.7799740469763</v>
      </c>
      <c r="AR111" s="24">
        <v>4385.9397136353919</v>
      </c>
      <c r="AS111" s="24">
        <v>4639.0394264018714</v>
      </c>
      <c r="AT111" s="24">
        <v>4848.5558008978733</v>
      </c>
      <c r="AU111" s="24">
        <v>5076.164381585214</v>
      </c>
      <c r="AV111" s="24">
        <v>5352.5075038696532</v>
      </c>
      <c r="AW111" s="24">
        <v>5700.0494954291526</v>
      </c>
      <c r="AX111" s="24">
        <v>6134.1667300371528</v>
      </c>
      <c r="AY111" s="24">
        <v>6583.3511234271928</v>
      </c>
      <c r="AZ111" s="24">
        <v>7096.3876890600968</v>
      </c>
      <c r="BA111" s="24">
        <v>7569.2530467909473</v>
      </c>
      <c r="BB111" s="24">
        <v>7868.1481833720663</v>
      </c>
      <c r="BC111" s="24">
        <v>8353.4568472510618</v>
      </c>
      <c r="BD111" s="24">
        <v>8936.9921554945358</v>
      </c>
      <c r="BE111" s="24">
        <v>9530.2907113671772</v>
      </c>
      <c r="BF111" s="24">
        <v>9866.0169925084701</v>
      </c>
      <c r="BG111" s="24">
        <v>10064.677127417008</v>
      </c>
      <c r="BH111" s="24">
        <v>10027.537299602549</v>
      </c>
      <c r="BI111" s="24">
        <v>10262.595165187096</v>
      </c>
      <c r="BJ111" s="24">
        <v>10687.64092184431</v>
      </c>
      <c r="BK111" s="24">
        <v>11372.097198761187</v>
      </c>
      <c r="BL111" s="24">
        <v>11986.47015083764</v>
      </c>
      <c r="BM111" s="24">
        <v>11729.36744584478</v>
      </c>
      <c r="BN111" s="24">
        <v>12757.074644020369</v>
      </c>
      <c r="BO111" s="24">
        <v>14284.959423878394</v>
      </c>
      <c r="BP111" s="24">
        <v>15415.605793469695</v>
      </c>
    </row>
    <row r="112" spans="1:68" x14ac:dyDescent="0.45">
      <c r="A112" s="24" t="s">
        <v>388</v>
      </c>
      <c r="B112" s="24" t="s">
        <v>389</v>
      </c>
      <c r="C112" s="24" t="s">
        <v>229</v>
      </c>
      <c r="D112" s="24" t="s">
        <v>230</v>
      </c>
      <c r="AI112" s="24">
        <v>1026.6837271918102</v>
      </c>
      <c r="AJ112" s="24">
        <v>1055.6538639762337</v>
      </c>
      <c r="AK112" s="24">
        <v>1063.4780090747977</v>
      </c>
      <c r="AL112" s="24">
        <v>1085.7755127348894</v>
      </c>
      <c r="AM112" s="24">
        <v>1088.6944383319003</v>
      </c>
      <c r="AN112" s="24">
        <v>1137.9319470846915</v>
      </c>
      <c r="AO112" s="24">
        <v>1185.1893560966239</v>
      </c>
      <c r="AP112" s="24">
        <v>1243.6250283501929</v>
      </c>
      <c r="AQ112" s="24">
        <v>1277.611172782963</v>
      </c>
      <c r="AR112" s="24">
        <v>1319.3930877997873</v>
      </c>
      <c r="AS112" s="24">
        <v>1378.5208518037318</v>
      </c>
      <c r="AT112" s="24">
        <v>1433.4997793934845</v>
      </c>
      <c r="AU112" s="24">
        <v>1482.3713102339561</v>
      </c>
      <c r="AV112" s="24">
        <v>1552.1259799492664</v>
      </c>
      <c r="AW112" s="24">
        <v>1650.5780202409048</v>
      </c>
      <c r="AX112" s="24">
        <v>1770.4187153895316</v>
      </c>
      <c r="AY112" s="24">
        <v>1900.6779299881512</v>
      </c>
      <c r="AZ112" s="24">
        <v>2032.8092074179322</v>
      </c>
      <c r="BA112" s="24">
        <v>2150.2380929380165</v>
      </c>
      <c r="BB112" s="24">
        <v>2210.1691871144276</v>
      </c>
      <c r="BC112" s="24">
        <v>2330.4122520268625</v>
      </c>
      <c r="BD112" s="24">
        <v>2430.3915899683443</v>
      </c>
      <c r="BE112" s="24">
        <v>2519.7902450351121</v>
      </c>
      <c r="BF112" s="24">
        <v>2666.849249709227</v>
      </c>
      <c r="BG112" s="24">
        <v>2838.5547053895912</v>
      </c>
      <c r="BH112" s="24">
        <v>2933.9886459234508</v>
      </c>
      <c r="BI112" s="24">
        <v>3081.4203302071501</v>
      </c>
      <c r="BJ112" s="24">
        <v>3219.4122573612353</v>
      </c>
      <c r="BK112" s="24">
        <v>3435.1567279237838</v>
      </c>
      <c r="BL112" s="24">
        <v>3642.062242684684</v>
      </c>
      <c r="BM112" s="24">
        <v>3678.5954389093099</v>
      </c>
      <c r="BN112" s="24">
        <v>3931.9539619970719</v>
      </c>
      <c r="BO112" s="24">
        <v>4302.2675624919402</v>
      </c>
      <c r="BP112" s="24">
        <v>4526.6920002479465</v>
      </c>
    </row>
    <row r="113" spans="1:68" x14ac:dyDescent="0.45">
      <c r="A113" s="24" t="s">
        <v>390</v>
      </c>
      <c r="B113" s="24" t="s">
        <v>391</v>
      </c>
      <c r="C113" s="24" t="s">
        <v>229</v>
      </c>
      <c r="D113" s="24" t="s">
        <v>230</v>
      </c>
    </row>
    <row r="114" spans="1:68" x14ac:dyDescent="0.45">
      <c r="A114" s="24" t="s">
        <v>83</v>
      </c>
      <c r="B114" s="24" t="s">
        <v>392</v>
      </c>
      <c r="C114" s="24" t="s">
        <v>229</v>
      </c>
      <c r="D114" s="24" t="s">
        <v>230</v>
      </c>
      <c r="AI114" s="24">
        <v>1211.9825259130521</v>
      </c>
      <c r="AJ114" s="24">
        <v>1239.0580055371972</v>
      </c>
      <c r="AK114" s="24">
        <v>1308.6004664390132</v>
      </c>
      <c r="AL114" s="24">
        <v>1374.1015289299346</v>
      </c>
      <c r="AM114" s="24">
        <v>1466.6042553782868</v>
      </c>
      <c r="AN114" s="24">
        <v>1578.6712441164445</v>
      </c>
      <c r="AO114" s="24">
        <v>1694.7398080670009</v>
      </c>
      <c r="AP114" s="24">
        <v>1758.8533618141589</v>
      </c>
      <c r="AQ114" s="24">
        <v>1852.4064905356925</v>
      </c>
      <c r="AR114" s="24">
        <v>2006.2728669900985</v>
      </c>
      <c r="AS114" s="24">
        <v>2090.8580689481182</v>
      </c>
      <c r="AT114" s="24">
        <v>2199.5391043692143</v>
      </c>
      <c r="AU114" s="24">
        <v>2277.0697477459394</v>
      </c>
      <c r="AV114" s="24">
        <v>2461.4825160876285</v>
      </c>
      <c r="AW114" s="24">
        <v>2681.8611684462126</v>
      </c>
      <c r="AX114" s="24">
        <v>2936.8032200853022</v>
      </c>
      <c r="AY114" s="24">
        <v>3220.6269293190376</v>
      </c>
      <c r="AZ114" s="24">
        <v>3508.0618316630166</v>
      </c>
      <c r="BA114" s="24">
        <v>3633.3678323486824</v>
      </c>
      <c r="BB114" s="24">
        <v>3886.5819769505324</v>
      </c>
      <c r="BC114" s="24">
        <v>4206.4598599801602</v>
      </c>
      <c r="BD114" s="24">
        <v>4454.7015320051278</v>
      </c>
      <c r="BE114" s="24">
        <v>4819.6428821873105</v>
      </c>
      <c r="BF114" s="24">
        <v>5014.3505659078019</v>
      </c>
      <c r="BG114" s="24">
        <v>5191.5914990324873</v>
      </c>
      <c r="BH114" s="24">
        <v>5425.0359909104618</v>
      </c>
      <c r="BI114" s="24">
        <v>5800.4814936655221</v>
      </c>
      <c r="BJ114" s="24">
        <v>6144.7171444493815</v>
      </c>
      <c r="BK114" s="24">
        <v>6714.9663987775402</v>
      </c>
      <c r="BL114" s="24">
        <v>7150.9242345292596</v>
      </c>
      <c r="BM114" s="24">
        <v>6966.2754278591092</v>
      </c>
      <c r="BN114" s="24">
        <v>8050.0185745266408</v>
      </c>
      <c r="BO114" s="24">
        <v>9153.8808418564604</v>
      </c>
      <c r="BP114" s="24">
        <v>10166.24341058346</v>
      </c>
    </row>
    <row r="115" spans="1:68" x14ac:dyDescent="0.45">
      <c r="A115" s="24" t="s">
        <v>393</v>
      </c>
      <c r="B115" s="24" t="s">
        <v>394</v>
      </c>
      <c r="C115" s="24" t="s">
        <v>229</v>
      </c>
      <c r="D115" s="24" t="s">
        <v>230</v>
      </c>
    </row>
    <row r="116" spans="1:68" x14ac:dyDescent="0.45">
      <c r="A116" s="24" t="s">
        <v>94</v>
      </c>
      <c r="B116" s="24" t="s">
        <v>395</v>
      </c>
      <c r="C116" s="24" t="s">
        <v>229</v>
      </c>
      <c r="D116" s="24" t="s">
        <v>230</v>
      </c>
      <c r="AI116" s="24">
        <v>13733.746994077417</v>
      </c>
      <c r="AJ116" s="24">
        <v>14389.20043538467</v>
      </c>
      <c r="AK116" s="24">
        <v>15105.74254282376</v>
      </c>
      <c r="AL116" s="24">
        <v>15801.003491683914</v>
      </c>
      <c r="AM116" s="24">
        <v>17000.17161168333</v>
      </c>
      <c r="AN116" s="24">
        <v>18931.54092436672</v>
      </c>
      <c r="AO116" s="24">
        <v>20473.939985130139</v>
      </c>
      <c r="AP116" s="24">
        <v>22632.093359207218</v>
      </c>
      <c r="AQ116" s="24">
        <v>25092.339228237644</v>
      </c>
      <c r="AR116" s="24">
        <v>27041.347422159677</v>
      </c>
      <c r="AS116" s="24">
        <v>30209.465620815867</v>
      </c>
      <c r="AT116" s="24">
        <v>32576.924574865596</v>
      </c>
      <c r="AU116" s="24">
        <v>35222.028724352043</v>
      </c>
      <c r="AV116" s="24">
        <v>36285.108700351135</v>
      </c>
      <c r="AW116" s="24">
        <v>38734.443939914847</v>
      </c>
      <c r="AX116" s="24">
        <v>40466.23435157114</v>
      </c>
      <c r="AY116" s="24">
        <v>44232.101748557412</v>
      </c>
      <c r="AZ116" s="24">
        <v>46784.086133536548</v>
      </c>
      <c r="BA116" s="24">
        <v>44169.094341164397</v>
      </c>
      <c r="BB116" s="24">
        <v>41469.837900256032</v>
      </c>
      <c r="BC116" s="24">
        <v>43216.984730240627</v>
      </c>
      <c r="BD116" s="24">
        <v>45525.718123904226</v>
      </c>
      <c r="BE116" s="24">
        <v>46726.21576653661</v>
      </c>
      <c r="BF116" s="24">
        <v>48838.771982552542</v>
      </c>
      <c r="BG116" s="24">
        <v>52640.784391855297</v>
      </c>
      <c r="BH116" s="24">
        <v>71607.456829464936</v>
      </c>
      <c r="BI116" s="24">
        <v>73126.238947747886</v>
      </c>
      <c r="BJ116" s="24">
        <v>80786.00146644823</v>
      </c>
      <c r="BK116" s="24">
        <v>86843.770942301562</v>
      </c>
      <c r="BL116" s="24">
        <v>92808.03794084028</v>
      </c>
      <c r="BM116" s="24">
        <v>98866.419142381434</v>
      </c>
      <c r="BN116" s="24">
        <v>118594.74686162711</v>
      </c>
      <c r="BO116" s="24">
        <v>137230.8661748064</v>
      </c>
      <c r="BP116" s="24">
        <v>124578.17543122814</v>
      </c>
    </row>
    <row r="117" spans="1:68" x14ac:dyDescent="0.45">
      <c r="A117" s="24" t="s">
        <v>396</v>
      </c>
      <c r="B117" s="24" t="s">
        <v>397</v>
      </c>
      <c r="C117" s="24" t="s">
        <v>229</v>
      </c>
      <c r="D117" s="24" t="s">
        <v>230</v>
      </c>
      <c r="AI117" s="24">
        <v>7256.4125136905668</v>
      </c>
      <c r="AJ117" s="24">
        <v>8229.252206177327</v>
      </c>
      <c r="AK117" s="24">
        <v>8524.1260680164796</v>
      </c>
      <c r="AL117" s="24">
        <v>8567.2094151384717</v>
      </c>
      <c r="AM117" s="24">
        <v>8585.1678793700448</v>
      </c>
      <c r="AN117" s="24">
        <v>8876.7937644976537</v>
      </c>
      <c r="AO117" s="24">
        <v>9510.043821761119</v>
      </c>
      <c r="AP117" s="24">
        <v>9687.8439542372653</v>
      </c>
      <c r="AQ117" s="24">
        <v>9864.0621557026225</v>
      </c>
      <c r="AR117" s="24">
        <v>10059.6856492606</v>
      </c>
      <c r="AS117" s="24">
        <v>10729.358009830688</v>
      </c>
      <c r="AT117" s="24">
        <v>11061.301473202288</v>
      </c>
      <c r="AU117" s="24">
        <v>12040.861216782479</v>
      </c>
      <c r="AV117" s="24">
        <v>13192.333657867301</v>
      </c>
      <c r="AW117" s="24">
        <v>13835.420403555325</v>
      </c>
      <c r="AX117" s="24">
        <v>14402.105342117909</v>
      </c>
      <c r="AY117" s="24">
        <v>15256.270903338358</v>
      </c>
      <c r="AZ117" s="24">
        <v>16672.725251523025</v>
      </c>
      <c r="BA117" s="24">
        <v>16830.936617797066</v>
      </c>
      <c r="BB117" s="24">
        <v>16894.235403959163</v>
      </c>
      <c r="BC117" s="24">
        <v>17865.941380939181</v>
      </c>
      <c r="BD117" s="24">
        <v>18487.076240376206</v>
      </c>
      <c r="BE117" s="24">
        <v>16325.201069060693</v>
      </c>
      <c r="BF117" s="24">
        <v>15552.013060785168</v>
      </c>
      <c r="BG117" s="24">
        <v>15408.096511531114</v>
      </c>
      <c r="BH117" s="24">
        <v>13689.764642810704</v>
      </c>
      <c r="BI117" s="24">
        <v>14573.321966894806</v>
      </c>
      <c r="BJ117" s="24">
        <v>15070.258582103137</v>
      </c>
      <c r="BK117" s="24">
        <v>14839.569194521808</v>
      </c>
      <c r="BL117" s="24">
        <v>13348.410950983924</v>
      </c>
      <c r="BM117" s="24">
        <v>14110.319144429783</v>
      </c>
      <c r="BN117" s="24">
        <v>14951.894871650331</v>
      </c>
      <c r="BO117" s="24">
        <v>16424.377386697481</v>
      </c>
      <c r="BP117" s="24">
        <v>17659.873929111898</v>
      </c>
    </row>
    <row r="118" spans="1:68" x14ac:dyDescent="0.45">
      <c r="A118" s="24" t="s">
        <v>95</v>
      </c>
      <c r="B118" s="24" t="s">
        <v>398</v>
      </c>
      <c r="C118" s="24" t="s">
        <v>229</v>
      </c>
      <c r="D118" s="24" t="s">
        <v>230</v>
      </c>
      <c r="AJ118" s="24">
        <v>2694.0394092631163</v>
      </c>
      <c r="AK118" s="24">
        <v>3546.9654345671847</v>
      </c>
      <c r="AL118" s="24">
        <v>4509.0436334939523</v>
      </c>
      <c r="AM118" s="24">
        <v>4559.9311312353302</v>
      </c>
      <c r="AN118" s="24">
        <v>4597.6213078243491</v>
      </c>
      <c r="AO118" s="24">
        <v>5034.4762835504434</v>
      </c>
      <c r="AP118" s="24">
        <v>6019.8891256275319</v>
      </c>
      <c r="AQ118" s="24">
        <v>7964.0568494748122</v>
      </c>
      <c r="AR118" s="24">
        <v>9194.4742027190114</v>
      </c>
      <c r="AS118" s="24">
        <v>10627.940072765628</v>
      </c>
      <c r="AT118" s="24">
        <v>10719.619420379686</v>
      </c>
      <c r="AU118" s="24">
        <v>9682.3761948378997</v>
      </c>
      <c r="AV118" s="24">
        <v>6068.4516180317187</v>
      </c>
      <c r="AW118" s="24">
        <v>9289.7422466125354</v>
      </c>
      <c r="AX118" s="24">
        <v>9457.0445424594964</v>
      </c>
      <c r="AY118" s="24">
        <v>10223.106532017826</v>
      </c>
      <c r="AZ118" s="24">
        <v>10783.123640459418</v>
      </c>
      <c r="BA118" s="24">
        <v>11657.31687005859</v>
      </c>
      <c r="BB118" s="24">
        <v>11687.014208380993</v>
      </c>
      <c r="BC118" s="24">
        <v>12186.192962265346</v>
      </c>
      <c r="BD118" s="24">
        <v>12912.029979014613</v>
      </c>
      <c r="BE118" s="24">
        <v>14402.03408939552</v>
      </c>
      <c r="BF118" s="24">
        <v>14668.543276499469</v>
      </c>
      <c r="BG118" s="24">
        <v>13168.245587416997</v>
      </c>
      <c r="BH118" s="24">
        <v>9334.4660486631528</v>
      </c>
      <c r="BI118" s="24">
        <v>9079.135317694956</v>
      </c>
      <c r="BJ118" s="24">
        <v>10191.661698863894</v>
      </c>
      <c r="BK118" s="24">
        <v>12034.401121494397</v>
      </c>
      <c r="BL118" s="24">
        <v>12248.591738596315</v>
      </c>
      <c r="BM118" s="24">
        <v>10573.930475071484</v>
      </c>
      <c r="BN118" s="24">
        <v>12731.753575512839</v>
      </c>
      <c r="BO118" s="24">
        <v>14348.574433533251</v>
      </c>
      <c r="BP118" s="24">
        <v>14107.297926838874</v>
      </c>
    </row>
    <row r="119" spans="1:68" x14ac:dyDescent="0.45">
      <c r="A119" s="24" t="s">
        <v>126</v>
      </c>
      <c r="B119" s="24" t="s">
        <v>399</v>
      </c>
      <c r="C119" s="24" t="s">
        <v>229</v>
      </c>
      <c r="D119" s="24" t="s">
        <v>230</v>
      </c>
      <c r="AI119" s="24">
        <v>21970.442346840122</v>
      </c>
      <c r="AJ119" s="24">
        <v>22401.482777160792</v>
      </c>
      <c r="AK119" s="24">
        <v>21862.501577599181</v>
      </c>
      <c r="AL119" s="24">
        <v>22445.285694254551</v>
      </c>
      <c r="AM119" s="24">
        <v>23546.903870972237</v>
      </c>
      <c r="AN119" s="24">
        <v>23938.474203938425</v>
      </c>
      <c r="AO119" s="24">
        <v>24767.074283006124</v>
      </c>
      <c r="AP119" s="24">
        <v>26868.111498574592</v>
      </c>
      <c r="AQ119" s="24">
        <v>28720.912968418565</v>
      </c>
      <c r="AR119" s="24">
        <v>29557.541826884619</v>
      </c>
      <c r="AS119" s="24">
        <v>29782.873810421461</v>
      </c>
      <c r="AT119" s="24">
        <v>31885.451073426448</v>
      </c>
      <c r="AU119" s="24">
        <v>32607.105879656829</v>
      </c>
      <c r="AV119" s="24">
        <v>32701.048947489209</v>
      </c>
      <c r="AW119" s="24">
        <v>35617.213597967588</v>
      </c>
      <c r="AX119" s="24">
        <v>37322.739927279254</v>
      </c>
      <c r="AY119" s="24">
        <v>39700.081709912534</v>
      </c>
      <c r="AZ119" s="24">
        <v>41472.844935018387</v>
      </c>
      <c r="BA119" s="24">
        <v>43728.114056412305</v>
      </c>
      <c r="BB119" s="24">
        <v>41862.959925390642</v>
      </c>
      <c r="BC119" s="24">
        <v>39768.416959913891</v>
      </c>
      <c r="BD119" s="24">
        <v>40936.867830513031</v>
      </c>
      <c r="BE119" s="24">
        <v>42004.447611059659</v>
      </c>
      <c r="BF119" s="24">
        <v>44409.668953090353</v>
      </c>
      <c r="BG119" s="24">
        <v>45996.968747690131</v>
      </c>
      <c r="BH119" s="24">
        <v>49214.264861458367</v>
      </c>
      <c r="BI119" s="24">
        <v>53480.397194676443</v>
      </c>
      <c r="BJ119" s="24">
        <v>55638.492059179618</v>
      </c>
      <c r="BK119" s="24">
        <v>57197.767624717308</v>
      </c>
      <c r="BL119" s="24">
        <v>60523.817944082693</v>
      </c>
      <c r="BM119" s="24">
        <v>55796.745466763408</v>
      </c>
      <c r="BN119" s="24">
        <v>61685.835611498216</v>
      </c>
      <c r="BO119" s="24">
        <v>73553.089144311743</v>
      </c>
      <c r="BP119" s="24">
        <v>76159.482328838349</v>
      </c>
    </row>
    <row r="120" spans="1:68" x14ac:dyDescent="0.45">
      <c r="A120" s="24" t="s">
        <v>78</v>
      </c>
      <c r="B120" s="24" t="s">
        <v>400</v>
      </c>
      <c r="C120" s="24" t="s">
        <v>229</v>
      </c>
      <c r="D120" s="24" t="s">
        <v>230</v>
      </c>
      <c r="AI120" s="24">
        <v>15668.690695415657</v>
      </c>
      <c r="AJ120" s="24">
        <v>16431.083757167264</v>
      </c>
      <c r="AK120" s="24">
        <v>17494.433519629765</v>
      </c>
      <c r="AL120" s="24">
        <v>18157.276020523212</v>
      </c>
      <c r="AM120" s="24">
        <v>19413.281867674152</v>
      </c>
      <c r="AN120" s="24">
        <v>20572.7581396899</v>
      </c>
      <c r="AO120" s="24">
        <v>21606.173273745928</v>
      </c>
      <c r="AP120" s="24">
        <v>22241.144429521162</v>
      </c>
      <c r="AQ120" s="24">
        <v>22876.512652562164</v>
      </c>
      <c r="AR120" s="24">
        <v>23366.93926360934</v>
      </c>
      <c r="AS120" s="24">
        <v>25728.915551673632</v>
      </c>
      <c r="AT120" s="24">
        <v>25740.361934818971</v>
      </c>
      <c r="AU120" s="24">
        <v>26043.669636469276</v>
      </c>
      <c r="AV120" s="24">
        <v>24660.739244660996</v>
      </c>
      <c r="AW120" s="24">
        <v>26043.366814571851</v>
      </c>
      <c r="AX120" s="24">
        <v>25628.402522806708</v>
      </c>
      <c r="AY120" s="24">
        <v>26336.09676872132</v>
      </c>
      <c r="AZ120" s="24">
        <v>28172.101767167245</v>
      </c>
      <c r="BA120" s="24">
        <v>27997.614816928461</v>
      </c>
      <c r="BB120" s="24">
        <v>27972.174083860595</v>
      </c>
      <c r="BC120" s="24">
        <v>29361.631832757117</v>
      </c>
      <c r="BD120" s="24">
        <v>31233.478363249753</v>
      </c>
      <c r="BE120" s="24">
        <v>32401.018494408268</v>
      </c>
      <c r="BF120" s="24">
        <v>34728.892841268607</v>
      </c>
      <c r="BG120" s="24">
        <v>34713.8099054376</v>
      </c>
      <c r="BH120" s="24">
        <v>35780.707115336663</v>
      </c>
      <c r="BI120" s="24">
        <v>38072.670468224183</v>
      </c>
      <c r="BJ120" s="24">
        <v>39336.005970788938</v>
      </c>
      <c r="BK120" s="24">
        <v>40067.223571990413</v>
      </c>
      <c r="BL120" s="24">
        <v>41222.635087052244</v>
      </c>
      <c r="BM120" s="24">
        <v>41051.022526855275</v>
      </c>
      <c r="BN120" s="24">
        <v>46165.645283669546</v>
      </c>
      <c r="BO120" s="24">
        <v>53567.381890139703</v>
      </c>
      <c r="BP120" s="24">
        <v>54128.281734700176</v>
      </c>
    </row>
    <row r="121" spans="1:68" x14ac:dyDescent="0.45">
      <c r="A121" s="24" t="s">
        <v>72</v>
      </c>
      <c r="B121" s="24" t="s">
        <v>401</v>
      </c>
      <c r="C121" s="24" t="s">
        <v>229</v>
      </c>
      <c r="D121" s="24" t="s">
        <v>230</v>
      </c>
      <c r="AI121" s="24">
        <v>18667.878520318758</v>
      </c>
      <c r="AJ121" s="24">
        <v>19582.532146344605</v>
      </c>
      <c r="AK121" s="24">
        <v>20182.174004969482</v>
      </c>
      <c r="AL121" s="24">
        <v>20471.843549803798</v>
      </c>
      <c r="AM121" s="24">
        <v>21354.405742486128</v>
      </c>
      <c r="AN121" s="24">
        <v>22431.222595300587</v>
      </c>
      <c r="AO121" s="24">
        <v>23092.188569355301</v>
      </c>
      <c r="AP121" s="24">
        <v>23931.168700087128</v>
      </c>
      <c r="AQ121" s="24">
        <v>25073.652766668136</v>
      </c>
      <c r="AR121" s="24">
        <v>25654.681418902888</v>
      </c>
      <c r="AS121" s="24">
        <v>27146.321184003005</v>
      </c>
      <c r="AT121" s="24">
        <v>28138.478664145452</v>
      </c>
      <c r="AU121" s="24">
        <v>28848.594217511112</v>
      </c>
      <c r="AV121" s="24">
        <v>29296.785318234859</v>
      </c>
      <c r="AW121" s="24">
        <v>29658.06648666738</v>
      </c>
      <c r="AX121" s="24">
        <v>30240.339519976624</v>
      </c>
      <c r="AY121" s="24">
        <v>32603.404483958609</v>
      </c>
      <c r="AZ121" s="24">
        <v>34294.343055177924</v>
      </c>
      <c r="BA121" s="24">
        <v>35653.837871871518</v>
      </c>
      <c r="BB121" s="24">
        <v>34752.205377236518</v>
      </c>
      <c r="BC121" s="24">
        <v>35297.807816543187</v>
      </c>
      <c r="BD121" s="24">
        <v>36789.054270593602</v>
      </c>
      <c r="BE121" s="24">
        <v>36678.117520530701</v>
      </c>
      <c r="BF121" s="24">
        <v>36506.305244890835</v>
      </c>
      <c r="BG121" s="24">
        <v>36383.144886578681</v>
      </c>
      <c r="BH121" s="24">
        <v>37085.980231978137</v>
      </c>
      <c r="BI121" s="24">
        <v>40140.503610224448</v>
      </c>
      <c r="BJ121" s="24">
        <v>41770.283828923762</v>
      </c>
      <c r="BK121" s="24">
        <v>43190.595827540637</v>
      </c>
      <c r="BL121" s="24">
        <v>46661.910515961143</v>
      </c>
      <c r="BM121" s="24">
        <v>44435.643439352651</v>
      </c>
      <c r="BN121" s="24">
        <v>49780.338000653814</v>
      </c>
      <c r="BO121" s="24">
        <v>56171.548133664393</v>
      </c>
      <c r="BP121" s="24">
        <v>57651.98557186246</v>
      </c>
    </row>
    <row r="122" spans="1:68" x14ac:dyDescent="0.45">
      <c r="A122" s="24" t="s">
        <v>130</v>
      </c>
      <c r="B122" s="24" t="s">
        <v>402</v>
      </c>
      <c r="C122" s="24" t="s">
        <v>229</v>
      </c>
      <c r="D122" s="24" t="s">
        <v>230</v>
      </c>
      <c r="AI122" s="24">
        <v>4841.1983128743605</v>
      </c>
      <c r="AJ122" s="24">
        <v>5201.1906661412377</v>
      </c>
      <c r="AK122" s="24">
        <v>5370.4384253810813</v>
      </c>
      <c r="AL122" s="24">
        <v>5953.5503476412377</v>
      </c>
      <c r="AM122" s="24">
        <v>6101.7676225998457</v>
      </c>
      <c r="AN122" s="24">
        <v>6312.5168590759422</v>
      </c>
      <c r="AO122" s="24">
        <v>6358.9377796201034</v>
      </c>
      <c r="AP122" s="24">
        <v>6336.128810990077</v>
      </c>
      <c r="AQ122" s="24">
        <v>6204.4545393839508</v>
      </c>
      <c r="AR122" s="24">
        <v>6308.9293357224842</v>
      </c>
      <c r="AS122" s="24">
        <v>6463.5302241873242</v>
      </c>
      <c r="AT122" s="24">
        <v>6655.6486694452669</v>
      </c>
      <c r="AU122" s="24">
        <v>6851.8610742810524</v>
      </c>
      <c r="AV122" s="24">
        <v>7199.5458471945894</v>
      </c>
      <c r="AW122" s="24">
        <v>7447.2760173836414</v>
      </c>
      <c r="AX122" s="24">
        <v>7706.6315622327575</v>
      </c>
      <c r="AY122" s="24">
        <v>8132.5314101923686</v>
      </c>
      <c r="AZ122" s="24">
        <v>8432.4104138154762</v>
      </c>
      <c r="BA122" s="24">
        <v>8488.093753309231</v>
      </c>
      <c r="BB122" s="24">
        <v>8135.4313458503966</v>
      </c>
      <c r="BC122" s="24">
        <v>8080.1485082946147</v>
      </c>
      <c r="BD122" s="24">
        <v>8353.3074771067422</v>
      </c>
      <c r="BE122" s="24">
        <v>8373.4951156294574</v>
      </c>
      <c r="BF122" s="24">
        <v>8630.2420446544111</v>
      </c>
      <c r="BG122" s="24">
        <v>8732.8130233756419</v>
      </c>
      <c r="BH122" s="24">
        <v>8985.5766781795046</v>
      </c>
      <c r="BI122" s="24">
        <v>9399.2579230510273</v>
      </c>
      <c r="BJ122" s="24">
        <v>9820.2073695703766</v>
      </c>
      <c r="BK122" s="24">
        <v>10035.279773817476</v>
      </c>
      <c r="BL122" s="24">
        <v>10083.526830062217</v>
      </c>
      <c r="BM122" s="24">
        <v>8991.16205633754</v>
      </c>
      <c r="BN122" s="24">
        <v>9577.1642113407888</v>
      </c>
      <c r="BO122" s="24">
        <v>10790.133300433392</v>
      </c>
      <c r="BP122" s="24">
        <v>11421.753557005428</v>
      </c>
    </row>
    <row r="123" spans="1:68" x14ac:dyDescent="0.45">
      <c r="A123" s="24" t="s">
        <v>100</v>
      </c>
      <c r="B123" s="24" t="s">
        <v>403</v>
      </c>
      <c r="C123" s="24" t="s">
        <v>229</v>
      </c>
      <c r="D123" s="24" t="s">
        <v>230</v>
      </c>
      <c r="AI123" s="24">
        <v>4317.1615122798039</v>
      </c>
      <c r="AJ123" s="24">
        <v>4195.287484943352</v>
      </c>
      <c r="AK123" s="24">
        <v>4653.9724232675762</v>
      </c>
      <c r="AL123" s="24">
        <v>4725.8067717968261</v>
      </c>
      <c r="AM123" s="24">
        <v>4829.6483158382771</v>
      </c>
      <c r="AN123" s="24">
        <v>5026.5358014169742</v>
      </c>
      <c r="AO123" s="24">
        <v>5054.7483857641791</v>
      </c>
      <c r="AP123" s="24">
        <v>5171.2202985594413</v>
      </c>
      <c r="AQ123" s="24">
        <v>5263.7700265621743</v>
      </c>
      <c r="AR123" s="24">
        <v>5401.8792312502028</v>
      </c>
      <c r="AS123" s="24">
        <v>5640.6572820004649</v>
      </c>
      <c r="AT123" s="24">
        <v>5948.012179236759</v>
      </c>
      <c r="AU123" s="24">
        <v>6256.4964394328708</v>
      </c>
      <c r="AV123" s="24">
        <v>6499.9788779520395</v>
      </c>
      <c r="AW123" s="24">
        <v>7073.8458161591034</v>
      </c>
      <c r="AX123" s="24">
        <v>7696.9450166297365</v>
      </c>
      <c r="AY123" s="24">
        <v>8045.6405619627876</v>
      </c>
      <c r="AZ123" s="24">
        <v>8415.7116600461977</v>
      </c>
      <c r="BA123" s="24">
        <v>8983.2133240900293</v>
      </c>
      <c r="BB123" s="24">
        <v>9290.8085535644059</v>
      </c>
      <c r="BC123" s="24">
        <v>9416.6438679689181</v>
      </c>
      <c r="BD123" s="24">
        <v>9631.9289925535977</v>
      </c>
      <c r="BE123" s="24">
        <v>9738.5374692619353</v>
      </c>
      <c r="BF123" s="24">
        <v>9816.5985565312349</v>
      </c>
      <c r="BG123" s="24">
        <v>9144.6779320499536</v>
      </c>
      <c r="BH123" s="24">
        <v>8967.0799583780827</v>
      </c>
      <c r="BI123" s="24">
        <v>8747.8786093085073</v>
      </c>
      <c r="BJ123" s="24">
        <v>9265.5153672073338</v>
      </c>
      <c r="BK123" s="24">
        <v>9042.3978187119792</v>
      </c>
      <c r="BL123" s="24">
        <v>9429.0727955203674</v>
      </c>
      <c r="BM123" s="24">
        <v>9579.2008131769599</v>
      </c>
      <c r="BN123" s="24">
        <v>9182.4961612560237</v>
      </c>
      <c r="BO123" s="24">
        <v>9927.2341984297927</v>
      </c>
      <c r="BP123" s="24">
        <v>10391.013613568806</v>
      </c>
    </row>
    <row r="124" spans="1:68" x14ac:dyDescent="0.45">
      <c r="A124" s="24" t="s">
        <v>36</v>
      </c>
      <c r="B124" s="24" t="s">
        <v>404</v>
      </c>
      <c r="C124" s="24" t="s">
        <v>229</v>
      </c>
      <c r="D124" s="24" t="s">
        <v>230</v>
      </c>
      <c r="AI124" s="24">
        <v>19912.516605341552</v>
      </c>
      <c r="AJ124" s="24">
        <v>21227.675054188567</v>
      </c>
      <c r="AK124" s="24">
        <v>21825.798819843603</v>
      </c>
      <c r="AL124" s="24">
        <v>22168.560288184413</v>
      </c>
      <c r="AM124" s="24">
        <v>22823.441710753683</v>
      </c>
      <c r="AN124" s="24">
        <v>23859.066053900453</v>
      </c>
      <c r="AO124" s="24">
        <v>25000.533923594008</v>
      </c>
      <c r="AP124" s="24">
        <v>25620.068102379355</v>
      </c>
      <c r="AQ124" s="24">
        <v>25509.899595485978</v>
      </c>
      <c r="AR124" s="24">
        <v>25735.97109115167</v>
      </c>
      <c r="AS124" s="24">
        <v>27287.270191271778</v>
      </c>
      <c r="AT124" s="24">
        <v>27942.346651132983</v>
      </c>
      <c r="AU124" s="24">
        <v>28623.588447936738</v>
      </c>
      <c r="AV124" s="24">
        <v>29392.248991618573</v>
      </c>
      <c r="AW124" s="24">
        <v>30830.658446643396</v>
      </c>
      <c r="AX124" s="24">
        <v>32169.867493646037</v>
      </c>
      <c r="AY124" s="24">
        <v>33634.631706678716</v>
      </c>
      <c r="AZ124" s="24">
        <v>35015.986574512724</v>
      </c>
      <c r="BA124" s="24">
        <v>35273.791152156024</v>
      </c>
      <c r="BB124" s="24">
        <v>33547.283424576701</v>
      </c>
      <c r="BC124" s="24">
        <v>35335.373510381418</v>
      </c>
      <c r="BD124" s="24">
        <v>36214.439774024097</v>
      </c>
      <c r="BE124" s="24">
        <v>37605.974261453928</v>
      </c>
      <c r="BF124" s="24">
        <v>39402.025098802456</v>
      </c>
      <c r="BG124" s="24">
        <v>39555.412008919753</v>
      </c>
      <c r="BH124" s="24">
        <v>40906.594569245994</v>
      </c>
      <c r="BI124" s="24">
        <v>40596.968662899417</v>
      </c>
      <c r="BJ124" s="24">
        <v>41444.215744391382</v>
      </c>
      <c r="BK124" s="24">
        <v>42141.935298775941</v>
      </c>
      <c r="BL124" s="24">
        <v>42678.151144835465</v>
      </c>
      <c r="BM124" s="24">
        <v>42438.446460090039</v>
      </c>
      <c r="BN124" s="24">
        <v>44347.659348839159</v>
      </c>
      <c r="BO124" s="24">
        <v>47366.336894435684</v>
      </c>
      <c r="BP124" s="24">
        <v>49885.197911087984</v>
      </c>
    </row>
    <row r="125" spans="1:68" x14ac:dyDescent="0.45">
      <c r="A125" s="24" t="s">
        <v>62</v>
      </c>
      <c r="B125" s="24" t="s">
        <v>405</v>
      </c>
      <c r="C125" s="24" t="s">
        <v>229</v>
      </c>
      <c r="D125" s="24" t="s">
        <v>230</v>
      </c>
      <c r="AI125" s="24">
        <v>7874.1873632491734</v>
      </c>
      <c r="AJ125" s="24">
        <v>7192.8020799411424</v>
      </c>
      <c r="AK125" s="24">
        <v>6945.0944107381674</v>
      </c>
      <c r="AL125" s="24">
        <v>6477.3485253525305</v>
      </c>
      <c r="AM125" s="24">
        <v>5860.3506684901022</v>
      </c>
      <c r="AN125" s="24">
        <v>5595.4339892579746</v>
      </c>
      <c r="AO125" s="24">
        <v>5836.0719836648341</v>
      </c>
      <c r="AP125" s="24">
        <v>6177.9247501075242</v>
      </c>
      <c r="AQ125" s="24">
        <v>6283.545905467241</v>
      </c>
      <c r="AR125" s="24">
        <v>6625.7821517897892</v>
      </c>
      <c r="AS125" s="24">
        <v>7418.1961207801596</v>
      </c>
      <c r="AT125" s="24">
        <v>8568.0871945480376</v>
      </c>
      <c r="AU125" s="24">
        <v>9504.4508248504208</v>
      </c>
      <c r="AV125" s="24">
        <v>10532.446697259236</v>
      </c>
      <c r="AW125" s="24">
        <v>11777.111957161267</v>
      </c>
      <c r="AX125" s="24">
        <v>13226.146696236026</v>
      </c>
      <c r="AY125" s="24">
        <v>14965.772319219235</v>
      </c>
      <c r="AZ125" s="24">
        <v>16581.224052867139</v>
      </c>
      <c r="BA125" s="24">
        <v>17278.472167836622</v>
      </c>
      <c r="BB125" s="24">
        <v>17389.014583912296</v>
      </c>
      <c r="BC125" s="24">
        <v>18641.806147525564</v>
      </c>
      <c r="BD125" s="24">
        <v>20159.932942641302</v>
      </c>
      <c r="BE125" s="24">
        <v>21367.218059537212</v>
      </c>
      <c r="BF125" s="24">
        <v>23754.134195211693</v>
      </c>
      <c r="BG125" s="24">
        <v>23958.112889060256</v>
      </c>
      <c r="BH125" s="24">
        <v>22484.365138260669</v>
      </c>
      <c r="BI125" s="24">
        <v>23023.087229389857</v>
      </c>
      <c r="BJ125" s="24">
        <v>23973.060229565079</v>
      </c>
      <c r="BK125" s="24">
        <v>25096.128586261526</v>
      </c>
      <c r="BL125" s="24">
        <v>28689.271083837393</v>
      </c>
      <c r="BM125" s="24">
        <v>29039.822962450911</v>
      </c>
      <c r="BN125" s="24">
        <v>32945.851572582309</v>
      </c>
      <c r="BO125" s="24">
        <v>35895.08398716693</v>
      </c>
      <c r="BP125" s="24">
        <v>38515.183600997727</v>
      </c>
    </row>
    <row r="126" spans="1:68" x14ac:dyDescent="0.45">
      <c r="A126" s="24" t="s">
        <v>21</v>
      </c>
      <c r="B126" s="24" t="s">
        <v>406</v>
      </c>
      <c r="C126" s="24" t="s">
        <v>229</v>
      </c>
      <c r="D126" s="24" t="s">
        <v>230</v>
      </c>
      <c r="AI126" s="24">
        <v>1729.2734459591543</v>
      </c>
      <c r="AJ126" s="24">
        <v>1755.6540162521005</v>
      </c>
      <c r="AK126" s="24">
        <v>1727.5406754278072</v>
      </c>
      <c r="AL126" s="24">
        <v>1722.8206988693128</v>
      </c>
      <c r="AM126" s="24">
        <v>1754.2534007306326</v>
      </c>
      <c r="AN126" s="24">
        <v>1817.6088808802219</v>
      </c>
      <c r="AO126" s="24">
        <v>1875.2983095015975</v>
      </c>
      <c r="AP126" s="24">
        <v>1865.0266727440296</v>
      </c>
      <c r="AQ126" s="24">
        <v>1895.0173820628443</v>
      </c>
      <c r="AR126" s="24">
        <v>1910.2401302419544</v>
      </c>
      <c r="AS126" s="24">
        <v>1906.8979409629696</v>
      </c>
      <c r="AT126" s="24">
        <v>1961.0581686094283</v>
      </c>
      <c r="AU126" s="24">
        <v>1940.4030326017087</v>
      </c>
      <c r="AV126" s="24">
        <v>1974.8582021075511</v>
      </c>
      <c r="AW126" s="24">
        <v>2066.3154064122505</v>
      </c>
      <c r="AX126" s="24">
        <v>2188.6956101521528</v>
      </c>
      <c r="AY126" s="24">
        <v>2330.1302893574089</v>
      </c>
      <c r="AZ126" s="24">
        <v>2481.0870614324626</v>
      </c>
      <c r="BA126" s="24">
        <v>2459.1217452025617</v>
      </c>
      <c r="BB126" s="24">
        <v>2480.0442906916155</v>
      </c>
      <c r="BC126" s="24">
        <v>2634.8927132125664</v>
      </c>
      <c r="BD126" s="24">
        <v>2750.2866378769336</v>
      </c>
      <c r="BE126" s="24">
        <v>2847.2706828684618</v>
      </c>
      <c r="BF126" s="24">
        <v>3106.3939446488512</v>
      </c>
      <c r="BG126" s="24">
        <v>3359.4895066509312</v>
      </c>
      <c r="BH126" s="24">
        <v>3678.3261414601934</v>
      </c>
      <c r="BI126" s="24">
        <v>3916.6531567309462</v>
      </c>
      <c r="BJ126" s="24">
        <v>4177.2499358026744</v>
      </c>
      <c r="BK126" s="24">
        <v>4411.5610412088572</v>
      </c>
      <c r="BL126" s="24">
        <v>4687.3778232530594</v>
      </c>
      <c r="BM126" s="24">
        <v>4792.5731584718242</v>
      </c>
      <c r="BN126" s="24">
        <v>5338.852433827813</v>
      </c>
      <c r="BO126" s="24">
        <v>5883.2230396192417</v>
      </c>
      <c r="BP126" s="24">
        <v>6307.2324941929728</v>
      </c>
    </row>
    <row r="127" spans="1:68" x14ac:dyDescent="0.45">
      <c r="A127" s="24" t="s">
        <v>407</v>
      </c>
      <c r="B127" s="24" t="s">
        <v>408</v>
      </c>
      <c r="C127" s="24" t="s">
        <v>229</v>
      </c>
      <c r="D127" s="24" t="s">
        <v>230</v>
      </c>
      <c r="AI127" s="24">
        <v>2543.7413102693913</v>
      </c>
      <c r="AJ127" s="24">
        <v>2381.5940359613487</v>
      </c>
      <c r="AK127" s="24">
        <v>2074.7347166975119</v>
      </c>
      <c r="AL127" s="24">
        <v>1795.0224359269898</v>
      </c>
      <c r="AM127" s="24">
        <v>1465.6729221447133</v>
      </c>
      <c r="AN127" s="24">
        <v>1401.1568174385898</v>
      </c>
      <c r="AO127" s="24">
        <v>1505.4490000271755</v>
      </c>
      <c r="AP127" s="24">
        <v>1658.886928896967</v>
      </c>
      <c r="AQ127" s="24">
        <v>1687.047813653357</v>
      </c>
      <c r="AR127" s="24">
        <v>1747.3060741523743</v>
      </c>
      <c r="AS127" s="24">
        <v>1861.8657871697246</v>
      </c>
      <c r="AT127" s="24">
        <v>1986.1615589702731</v>
      </c>
      <c r="AU127" s="24">
        <v>1998.2378806157074</v>
      </c>
      <c r="AV127" s="24">
        <v>2158.1966740269277</v>
      </c>
      <c r="AW127" s="24">
        <v>2343.4306697154443</v>
      </c>
      <c r="AX127" s="24">
        <v>2385.5946961944542</v>
      </c>
      <c r="AY127" s="24">
        <v>2508.3884483696534</v>
      </c>
      <c r="AZ127" s="24">
        <v>2769.8953473562005</v>
      </c>
      <c r="BA127" s="24">
        <v>3031.4940704533778</v>
      </c>
      <c r="BB127" s="24">
        <v>3096.9381411631011</v>
      </c>
      <c r="BC127" s="24">
        <v>3075.6155432945598</v>
      </c>
      <c r="BD127" s="24">
        <v>3278.3513177295604</v>
      </c>
      <c r="BE127" s="24">
        <v>3588.679888240255</v>
      </c>
      <c r="BF127" s="24">
        <v>4000.9629576510742</v>
      </c>
      <c r="BG127" s="24">
        <v>4228.19550626604</v>
      </c>
      <c r="BH127" s="24">
        <v>4153.3770428577564</v>
      </c>
      <c r="BI127" s="24">
        <v>4603.760015232463</v>
      </c>
      <c r="BJ127" s="24">
        <v>4953.7179435867838</v>
      </c>
      <c r="BK127" s="24">
        <v>4777.9421246791753</v>
      </c>
      <c r="BL127" s="24">
        <v>5304.2275831440465</v>
      </c>
      <c r="BM127" s="24">
        <v>5178.5623519722722</v>
      </c>
      <c r="BN127" s="24">
        <v>5736.4788341515405</v>
      </c>
      <c r="BO127" s="24">
        <v>6577.512648775335</v>
      </c>
      <c r="BP127" s="24">
        <v>7106.4911428930345</v>
      </c>
    </row>
    <row r="128" spans="1:68" x14ac:dyDescent="0.45">
      <c r="A128" s="24" t="s">
        <v>26</v>
      </c>
      <c r="B128" s="24" t="s">
        <v>409</v>
      </c>
      <c r="C128" s="24" t="s">
        <v>229</v>
      </c>
      <c r="D128" s="24" t="s">
        <v>230</v>
      </c>
      <c r="AI128" s="24">
        <v>1409.7139168261274</v>
      </c>
      <c r="AJ128" s="24">
        <v>1504.3582944216407</v>
      </c>
      <c r="AK128" s="24">
        <v>1560.1077135419989</v>
      </c>
      <c r="AL128" s="24">
        <v>1565.4298929608594</v>
      </c>
      <c r="AM128" s="24">
        <v>972.05630450236447</v>
      </c>
      <c r="AN128" s="24">
        <v>1005.8760953712621</v>
      </c>
      <c r="AO128" s="24">
        <v>1006.0903245912324</v>
      </c>
      <c r="AP128" s="24">
        <v>993.63734539322172</v>
      </c>
      <c r="AQ128" s="24">
        <v>1009.3476157176644</v>
      </c>
      <c r="AR128" s="24">
        <v>1134.1646401197988</v>
      </c>
      <c r="AS128" s="24">
        <v>1255.6403784256793</v>
      </c>
      <c r="AT128" s="24">
        <v>1357.4261110036746</v>
      </c>
      <c r="AU128" s="24">
        <v>1442.46481429555</v>
      </c>
      <c r="AV128" s="24">
        <v>1597.8822644492334</v>
      </c>
      <c r="AW128" s="24">
        <v>1769.7623502746696</v>
      </c>
      <c r="AX128" s="24">
        <v>2038.1459862276142</v>
      </c>
      <c r="AY128" s="24">
        <v>2296.7685786992629</v>
      </c>
      <c r="AZ128" s="24">
        <v>2566.1475972867456</v>
      </c>
      <c r="BA128" s="24">
        <v>2768.7923761322008</v>
      </c>
      <c r="BB128" s="24">
        <v>2854.0328837787438</v>
      </c>
      <c r="BC128" s="24">
        <v>2988.5040143654328</v>
      </c>
      <c r="BD128" s="24">
        <v>3223.1020935163779</v>
      </c>
      <c r="BE128" s="24">
        <v>3583.4822973943692</v>
      </c>
      <c r="BF128" s="24">
        <v>3890.9484120522075</v>
      </c>
      <c r="BG128" s="24">
        <v>4117.7886830900597</v>
      </c>
      <c r="BH128" s="24">
        <v>4433.6439350057199</v>
      </c>
      <c r="BI128" s="24">
        <v>4748.1242852152782</v>
      </c>
      <c r="BJ128" s="24">
        <v>5050.0635661511278</v>
      </c>
      <c r="BK128" s="24">
        <v>5616.9808702330311</v>
      </c>
      <c r="BL128" s="24">
        <v>6153.9943952842723</v>
      </c>
      <c r="BM128" s="24">
        <v>5942.4538037392867</v>
      </c>
      <c r="BN128" s="24">
        <v>6225.5326547474051</v>
      </c>
      <c r="BO128" s="24">
        <v>6917.0701291242149</v>
      </c>
      <c r="BP128" s="24">
        <v>7425.5117906311925</v>
      </c>
    </row>
    <row r="129" spans="1:68" x14ac:dyDescent="0.45">
      <c r="A129" s="24" t="s">
        <v>410</v>
      </c>
      <c r="B129" s="24" t="s">
        <v>411</v>
      </c>
      <c r="C129" s="24" t="s">
        <v>229</v>
      </c>
      <c r="D129" s="24" t="s">
        <v>230</v>
      </c>
      <c r="AI129" s="24">
        <v>1191.530403882397</v>
      </c>
      <c r="AJ129" s="24">
        <v>1139.2323186398814</v>
      </c>
      <c r="AK129" s="24">
        <v>1420.6652741320308</v>
      </c>
      <c r="AL129" s="24">
        <v>1430.7141627400124</v>
      </c>
      <c r="AM129" s="24">
        <v>1469.1604717784555</v>
      </c>
      <c r="AN129" s="24">
        <v>1518.2322272803217</v>
      </c>
      <c r="AO129" s="24">
        <v>1519.2458402546981</v>
      </c>
      <c r="AP129" s="24">
        <v>1535.3172641888216</v>
      </c>
      <c r="AQ129" s="24">
        <v>1592.9563378538182</v>
      </c>
      <c r="AR129" s="24">
        <v>1526.0913480430479</v>
      </c>
      <c r="AS129" s="24">
        <v>1637.9352357078958</v>
      </c>
      <c r="AT129" s="24">
        <v>1591.2360174557357</v>
      </c>
      <c r="AU129" s="24">
        <v>1605.0747383644464</v>
      </c>
      <c r="AV129" s="24">
        <v>1578.2876848556766</v>
      </c>
      <c r="AW129" s="24">
        <v>1578.838449149363</v>
      </c>
      <c r="AX129" s="24">
        <v>1616.579542351699</v>
      </c>
      <c r="AY129" s="24">
        <v>1727.7697953450688</v>
      </c>
      <c r="AZ129" s="24">
        <v>1792.0460688949508</v>
      </c>
      <c r="BA129" s="24">
        <v>1735.4313455288582</v>
      </c>
      <c r="BB129" s="24">
        <v>1718.4909208667389</v>
      </c>
      <c r="BC129" s="24">
        <v>1724.4664903941739</v>
      </c>
      <c r="BD129" s="24">
        <v>1785.5717571542414</v>
      </c>
      <c r="BE129" s="24">
        <v>1896.3242169022301</v>
      </c>
      <c r="BF129" s="24">
        <v>2049.332993858161</v>
      </c>
      <c r="BG129" s="24">
        <v>2084.1302844974703</v>
      </c>
      <c r="BH129" s="24">
        <v>2310.6024184689472</v>
      </c>
      <c r="BI129" s="24">
        <v>2462.8318470773852</v>
      </c>
      <c r="BJ129" s="24">
        <v>2562.0648303285811</v>
      </c>
      <c r="BK129" s="24">
        <v>2671.7619065313411</v>
      </c>
      <c r="BL129" s="24">
        <v>2762.9371194366868</v>
      </c>
      <c r="BM129" s="24">
        <v>2735.8332072344829</v>
      </c>
      <c r="BN129" s="24">
        <v>3049.4738012728894</v>
      </c>
      <c r="BO129" s="24">
        <v>3340.0403787370938</v>
      </c>
      <c r="BP129" s="24">
        <v>3546.9181883262904</v>
      </c>
    </row>
    <row r="130" spans="1:68" x14ac:dyDescent="0.45">
      <c r="A130" s="24" t="s">
        <v>203</v>
      </c>
      <c r="B130" s="24" t="s">
        <v>412</v>
      </c>
      <c r="C130" s="24" t="s">
        <v>229</v>
      </c>
      <c r="D130" s="24" t="s">
        <v>230</v>
      </c>
      <c r="AI130" s="24">
        <v>8983.4906939626799</v>
      </c>
      <c r="AJ130" s="24">
        <v>9130.8277595750733</v>
      </c>
      <c r="AK130" s="24">
        <v>9652.1997620590355</v>
      </c>
      <c r="AL130" s="24">
        <v>10418.238225272033</v>
      </c>
      <c r="AM130" s="24">
        <v>11061.602432426789</v>
      </c>
      <c r="AN130" s="24">
        <v>11746.824322478928</v>
      </c>
      <c r="AO130" s="24">
        <v>12498.094123532388</v>
      </c>
      <c r="AP130" s="24">
        <v>13408.876650360437</v>
      </c>
      <c r="AQ130" s="24">
        <v>13318.762689190029</v>
      </c>
      <c r="AR130" s="24">
        <v>13753.657719780449</v>
      </c>
      <c r="AS130" s="24">
        <v>15256.430590436956</v>
      </c>
      <c r="AT130" s="24">
        <v>16235.424657753703</v>
      </c>
      <c r="AU130" s="24">
        <v>16619.165512613177</v>
      </c>
      <c r="AV130" s="24">
        <v>16225.674408967903</v>
      </c>
      <c r="AW130" s="24">
        <v>17275.8639874656</v>
      </c>
      <c r="AX130" s="24">
        <v>19500.323656058874</v>
      </c>
      <c r="AY130" s="24">
        <v>20676.188080801388</v>
      </c>
      <c r="AZ130" s="24">
        <v>21301.240025484567</v>
      </c>
      <c r="BA130" s="24">
        <v>24102.199383976818</v>
      </c>
      <c r="BB130" s="24">
        <v>23384.735098430268</v>
      </c>
      <c r="BC130" s="24">
        <v>23691.447793384068</v>
      </c>
      <c r="BD130" s="24">
        <v>24550.165191456221</v>
      </c>
      <c r="BE130" s="24">
        <v>23457.893887807608</v>
      </c>
      <c r="BF130" s="24">
        <v>24624.43623090626</v>
      </c>
      <c r="BG130" s="24">
        <v>26755.596978077065</v>
      </c>
      <c r="BH130" s="24">
        <v>26877.466503110063</v>
      </c>
      <c r="BI130" s="24">
        <v>28214.709934442955</v>
      </c>
      <c r="BJ130" s="24">
        <v>29578.631162572732</v>
      </c>
      <c r="BK130" s="24">
        <v>30794.898648263428</v>
      </c>
      <c r="BL130" s="24">
        <v>32482.094417214961</v>
      </c>
      <c r="BM130" s="24">
        <v>27326.036057423233</v>
      </c>
      <c r="BN130" s="24">
        <v>26896.61770659795</v>
      </c>
      <c r="BO130" s="24">
        <v>31883.099780056084</v>
      </c>
      <c r="BP130" s="24">
        <v>33749.700420686007</v>
      </c>
    </row>
    <row r="131" spans="1:68" x14ac:dyDescent="0.45">
      <c r="A131" s="24" t="s">
        <v>413</v>
      </c>
      <c r="B131" s="24" t="s">
        <v>414</v>
      </c>
      <c r="C131" s="24" t="s">
        <v>229</v>
      </c>
      <c r="D131" s="24" t="s">
        <v>230</v>
      </c>
      <c r="AI131" s="24">
        <v>8355.3327739747037</v>
      </c>
      <c r="AJ131" s="24">
        <v>9474.6425964704504</v>
      </c>
      <c r="AK131" s="24">
        <v>10184.855664589293</v>
      </c>
      <c r="AL131" s="24">
        <v>11030.711948460079</v>
      </c>
      <c r="AM131" s="24">
        <v>12187.254965927339</v>
      </c>
      <c r="AN131" s="24">
        <v>13502.582742079396</v>
      </c>
      <c r="AO131" s="24">
        <v>14694.096244500832</v>
      </c>
      <c r="AP131" s="24">
        <v>15721.705657692119</v>
      </c>
      <c r="AQ131" s="24">
        <v>14974.659574711835</v>
      </c>
      <c r="AR131" s="24">
        <v>16807.12947641953</v>
      </c>
      <c r="AS131" s="24">
        <v>18538.835532559173</v>
      </c>
      <c r="AT131" s="24">
        <v>19724.425945722855</v>
      </c>
      <c r="AU131" s="24">
        <v>21396.83774553693</v>
      </c>
      <c r="AV131" s="24">
        <v>22095.870826346974</v>
      </c>
      <c r="AW131" s="24">
        <v>23773.82865367812</v>
      </c>
      <c r="AX131" s="24">
        <v>25186.867566809233</v>
      </c>
      <c r="AY131" s="24">
        <v>26884.267328335838</v>
      </c>
      <c r="AZ131" s="24">
        <v>29064.918084686658</v>
      </c>
      <c r="BA131" s="24">
        <v>29946.077489130246</v>
      </c>
      <c r="BB131" s="24">
        <v>29508.381506061505</v>
      </c>
      <c r="BC131" s="24">
        <v>31736.628437092539</v>
      </c>
      <c r="BD131" s="24">
        <v>32546.753653123364</v>
      </c>
      <c r="BE131" s="24">
        <v>33557.128719643435</v>
      </c>
      <c r="BF131" s="24">
        <v>34244.31213931174</v>
      </c>
      <c r="BG131" s="24">
        <v>35324.497670477314</v>
      </c>
      <c r="BH131" s="24">
        <v>37907.500310201576</v>
      </c>
      <c r="BI131" s="24">
        <v>39575.454283003121</v>
      </c>
      <c r="BJ131" s="24">
        <v>40957.418058714524</v>
      </c>
      <c r="BK131" s="24">
        <v>43044.29176333706</v>
      </c>
      <c r="BL131" s="24">
        <v>43865.041636674527</v>
      </c>
      <c r="BM131" s="24">
        <v>45142.763450540268</v>
      </c>
      <c r="BN131" s="24">
        <v>48017.488714004867</v>
      </c>
      <c r="BO131" s="24">
        <v>50792.011404479759</v>
      </c>
      <c r="BP131" s="24">
        <v>51713.241485754756</v>
      </c>
    </row>
    <row r="132" spans="1:68" x14ac:dyDescent="0.45">
      <c r="A132" s="24" t="s">
        <v>120</v>
      </c>
      <c r="B132" s="24" t="s">
        <v>415</v>
      </c>
      <c r="C132" s="24" t="s">
        <v>229</v>
      </c>
      <c r="D132" s="24" t="s">
        <v>230</v>
      </c>
      <c r="AI132" s="24">
        <v>30763.066960068114</v>
      </c>
      <c r="AJ132" s="24">
        <v>23390.423629703597</v>
      </c>
      <c r="AK132" s="24">
        <v>36149.183515100842</v>
      </c>
      <c r="AL132" s="24">
        <v>48481.760423844673</v>
      </c>
      <c r="AM132" s="24">
        <v>53945.588175118755</v>
      </c>
      <c r="AN132" s="24">
        <v>57163.349210316868</v>
      </c>
      <c r="AO132" s="24">
        <v>56912.696191824056</v>
      </c>
      <c r="AP132" s="24">
        <v>57419.932161210643</v>
      </c>
      <c r="AQ132" s="24">
        <v>58343.788185681566</v>
      </c>
      <c r="AR132" s="24">
        <v>56406.468578288252</v>
      </c>
      <c r="AS132" s="24">
        <v>58702.867324887338</v>
      </c>
      <c r="AT132" s="24">
        <v>58552.783915227985</v>
      </c>
      <c r="AU132" s="24">
        <v>59713.172223995825</v>
      </c>
      <c r="AV132" s="24">
        <v>69752.384177659973</v>
      </c>
      <c r="AW132" s="24">
        <v>77226.636838604783</v>
      </c>
      <c r="AX132" s="24">
        <v>84968.019838866821</v>
      </c>
      <c r="AY132" s="24">
        <v>89075.224604233881</v>
      </c>
      <c r="AZ132" s="24">
        <v>91434.904472298105</v>
      </c>
      <c r="BA132" s="24">
        <v>90337.356878899387</v>
      </c>
      <c r="BB132" s="24">
        <v>80110.069885675926</v>
      </c>
      <c r="BC132" s="24">
        <v>75184.125869713171</v>
      </c>
      <c r="BD132" s="24">
        <v>79036.785771451687</v>
      </c>
      <c r="BE132" s="24">
        <v>82089.726074366525</v>
      </c>
      <c r="BF132" s="24">
        <v>76812.53880024419</v>
      </c>
      <c r="BG132" s="24">
        <v>68336.599195309507</v>
      </c>
      <c r="BH132" s="24">
        <v>45267.308591002577</v>
      </c>
      <c r="BI132" s="24">
        <v>41862.173911505932</v>
      </c>
      <c r="BJ132" s="24">
        <v>46565.549900301448</v>
      </c>
      <c r="BK132" s="24">
        <v>51370.732048732061</v>
      </c>
      <c r="BL132" s="24">
        <v>50703.000137746654</v>
      </c>
      <c r="BM132" s="24">
        <v>41461.723510321892</v>
      </c>
      <c r="BN132" s="24">
        <v>50689.044078482926</v>
      </c>
      <c r="BO132" s="24">
        <v>54619.218524107157</v>
      </c>
      <c r="BP132" s="24">
        <v>51561.363812791657</v>
      </c>
    </row>
    <row r="133" spans="1:68" x14ac:dyDescent="0.45">
      <c r="A133" s="24" t="s">
        <v>416</v>
      </c>
      <c r="B133" s="24" t="s">
        <v>417</v>
      </c>
      <c r="C133" s="24" t="s">
        <v>229</v>
      </c>
      <c r="D133" s="24" t="s">
        <v>230</v>
      </c>
      <c r="AI133" s="24">
        <v>6190.3074196879707</v>
      </c>
      <c r="AJ133" s="24">
        <v>6476.0858416195524</v>
      </c>
      <c r="AK133" s="24">
        <v>6661.789351434245</v>
      </c>
      <c r="AL133" s="24">
        <v>6849.9545495206321</v>
      </c>
      <c r="AM133" s="24">
        <v>7245.6571943390136</v>
      </c>
      <c r="AN133" s="24">
        <v>7332.2709243729087</v>
      </c>
      <c r="AO133" s="24">
        <v>7615.8814247934606</v>
      </c>
      <c r="AP133" s="24">
        <v>8018.7310454542348</v>
      </c>
      <c r="AQ133" s="24">
        <v>8194.4564562166433</v>
      </c>
      <c r="AR133" s="24">
        <v>8218.9278800750417</v>
      </c>
      <c r="AS133" s="24">
        <v>8591.6442936912335</v>
      </c>
      <c r="AT133" s="24">
        <v>8688.6693043689447</v>
      </c>
      <c r="AU133" s="24">
        <v>8776.111853881599</v>
      </c>
      <c r="AV133" s="24">
        <v>9058.8107784067161</v>
      </c>
      <c r="AW133" s="24">
        <v>9664.5623535007308</v>
      </c>
      <c r="AX133" s="24">
        <v>10247.743954907175</v>
      </c>
      <c r="AY133" s="24">
        <v>11060.04192157404</v>
      </c>
      <c r="AZ133" s="24">
        <v>11819.110679561627</v>
      </c>
      <c r="BA133" s="24">
        <v>12454.216061378707</v>
      </c>
      <c r="BB133" s="24">
        <v>12244.780784801987</v>
      </c>
      <c r="BC133" s="24">
        <v>13069.534499770665</v>
      </c>
      <c r="BD133" s="24">
        <v>13939.794933329629</v>
      </c>
      <c r="BE133" s="24">
        <v>14218.130653646154</v>
      </c>
      <c r="BF133" s="24">
        <v>14682.452313791789</v>
      </c>
      <c r="BG133" s="24">
        <v>14983.850464745137</v>
      </c>
      <c r="BH133" s="24">
        <v>14749.380868043774</v>
      </c>
      <c r="BI133" s="24">
        <v>14976.120880389977</v>
      </c>
      <c r="BJ133" s="24">
        <v>15587.198449406893</v>
      </c>
      <c r="BK133" s="24">
        <v>16255.624599001514</v>
      </c>
      <c r="BL133" s="24">
        <v>16622.882419919293</v>
      </c>
      <c r="BM133" s="24">
        <v>15983.88732692206</v>
      </c>
      <c r="BN133" s="24">
        <v>17879.542826456534</v>
      </c>
      <c r="BO133" s="24">
        <v>19954.406731612478</v>
      </c>
      <c r="BP133" s="24">
        <v>20909.999721191769</v>
      </c>
    </row>
    <row r="134" spans="1:68" x14ac:dyDescent="0.45">
      <c r="A134" s="24" t="s">
        <v>418</v>
      </c>
      <c r="B134" s="24" t="s">
        <v>419</v>
      </c>
      <c r="C134" s="24" t="s">
        <v>229</v>
      </c>
      <c r="D134" s="24" t="s">
        <v>230</v>
      </c>
      <c r="AI134" s="24">
        <v>1012.0145941604628</v>
      </c>
      <c r="AJ134" s="24">
        <v>1060.8890158946824</v>
      </c>
      <c r="AK134" s="24">
        <v>1114.1114989610749</v>
      </c>
      <c r="AL134" s="24">
        <v>1175.6178150247845</v>
      </c>
      <c r="AM134" s="24">
        <v>1265.1582326197783</v>
      </c>
      <c r="AN134" s="24">
        <v>1348.7979826636729</v>
      </c>
      <c r="AO134" s="24">
        <v>1434.8086718410912</v>
      </c>
      <c r="AP134" s="24">
        <v>1527.6588921785483</v>
      </c>
      <c r="AQ134" s="24">
        <v>1576.6636350615324</v>
      </c>
      <c r="AR134" s="24">
        <v>1686.0793864212062</v>
      </c>
      <c r="AS134" s="24">
        <v>1793.8858260761292</v>
      </c>
      <c r="AT134" s="24">
        <v>1908.0623657912261</v>
      </c>
      <c r="AU134" s="24">
        <v>2019.697748486522</v>
      </c>
      <c r="AV134" s="24">
        <v>2151.1509959395448</v>
      </c>
      <c r="AW134" s="24">
        <v>2315.433795303009</v>
      </c>
      <c r="AX134" s="24">
        <v>2519.461350970992</v>
      </c>
      <c r="AY134" s="24">
        <v>2776.6975232206196</v>
      </c>
      <c r="AZ134" s="24">
        <v>3021.44173109446</v>
      </c>
      <c r="BA134" s="24">
        <v>3270.5575101808727</v>
      </c>
      <c r="BB134" s="24">
        <v>3485.0682774188581</v>
      </c>
      <c r="BC134" s="24">
        <v>3772.2660516872602</v>
      </c>
      <c r="BD134" s="24">
        <v>4099.7845733074128</v>
      </c>
      <c r="BE134" s="24">
        <v>4780.9473300016653</v>
      </c>
      <c r="BF134" s="24">
        <v>5221.5985578333903</v>
      </c>
      <c r="BG134" s="24">
        <v>5798.5043673009077</v>
      </c>
      <c r="BH134" s="24">
        <v>6086.0673044621963</v>
      </c>
      <c r="BI134" s="24">
        <v>6743.0105395303681</v>
      </c>
      <c r="BJ134" s="24">
        <v>7141.9065270176652</v>
      </c>
      <c r="BK134" s="24">
        <v>7486.8645270043253</v>
      </c>
      <c r="BL134" s="24">
        <v>7743.2190653426051</v>
      </c>
      <c r="BM134" s="24">
        <v>7913.3866065027587</v>
      </c>
      <c r="BN134" s="24">
        <v>8080.4355324992312</v>
      </c>
      <c r="BO134" s="24">
        <v>8766.4406261109962</v>
      </c>
      <c r="BP134" s="24">
        <v>9291.7885900113106</v>
      </c>
    </row>
    <row r="135" spans="1:68" x14ac:dyDescent="0.45">
      <c r="A135" s="24" t="s">
        <v>44</v>
      </c>
      <c r="B135" s="24" t="s">
        <v>420</v>
      </c>
      <c r="C135" s="24" t="s">
        <v>229</v>
      </c>
      <c r="D135" s="24" t="s">
        <v>230</v>
      </c>
      <c r="AI135" s="24">
        <v>2990.3360850067916</v>
      </c>
      <c r="AJ135" s="24">
        <v>4527.2573444687987</v>
      </c>
      <c r="AK135" s="24">
        <v>5278.7083390852122</v>
      </c>
      <c r="AL135" s="24">
        <v>5870.7921376765144</v>
      </c>
      <c r="AM135" s="24">
        <v>6366.9090727608454</v>
      </c>
      <c r="AN135" s="24">
        <v>6795.6766007666965</v>
      </c>
      <c r="AO135" s="24">
        <v>7559.7565240258091</v>
      </c>
      <c r="AP135" s="24">
        <v>7631.9854062476206</v>
      </c>
      <c r="AQ135" s="24">
        <v>7861.2258301087686</v>
      </c>
      <c r="AR135" s="24">
        <v>7792.6613265811857</v>
      </c>
      <c r="AS135" s="24">
        <v>7937.9565300796985</v>
      </c>
      <c r="AT135" s="24">
        <v>8289.3838899191196</v>
      </c>
      <c r="AU135" s="24">
        <v>8586.2404068367487</v>
      </c>
      <c r="AV135" s="24">
        <v>8914.4827791018906</v>
      </c>
      <c r="AW135" s="24">
        <v>9609.0128264569084</v>
      </c>
      <c r="AX135" s="24">
        <v>10019.994153928032</v>
      </c>
      <c r="AY135" s="24">
        <v>10312.353331015058</v>
      </c>
      <c r="AZ135" s="24">
        <v>11355.662975453346</v>
      </c>
      <c r="BA135" s="24">
        <v>12415.940006227571</v>
      </c>
      <c r="BB135" s="24">
        <v>13586.14448310664</v>
      </c>
      <c r="BC135" s="24">
        <v>14703.615321365041</v>
      </c>
      <c r="BD135" s="24">
        <v>14974.553438992973</v>
      </c>
      <c r="BE135" s="24">
        <v>16121.335238646026</v>
      </c>
      <c r="BF135" s="24">
        <v>16315.613774876314</v>
      </c>
      <c r="BG135" s="24">
        <v>16139.864996695527</v>
      </c>
      <c r="BH135" s="24">
        <v>17045.898285301035</v>
      </c>
      <c r="BI135" s="24">
        <v>18940.590100045334</v>
      </c>
      <c r="BJ135" s="24">
        <v>20963.824947253335</v>
      </c>
      <c r="BK135" s="24">
        <v>21985.488470224082</v>
      </c>
      <c r="BL135" s="24">
        <v>21710.464875080721</v>
      </c>
      <c r="BM135" s="24">
        <v>16259.705131228053</v>
      </c>
      <c r="BN135" s="24">
        <v>11599.775508376539</v>
      </c>
      <c r="BO135" s="24">
        <v>12292.840730550173</v>
      </c>
    </row>
    <row r="136" spans="1:68" x14ac:dyDescent="0.45">
      <c r="A136" s="24" t="s">
        <v>421</v>
      </c>
      <c r="B136" s="24" t="s">
        <v>422</v>
      </c>
      <c r="C136" s="24" t="s">
        <v>229</v>
      </c>
      <c r="D136" s="24" t="s">
        <v>230</v>
      </c>
      <c r="AI136" s="24">
        <v>786.5258094263213</v>
      </c>
      <c r="AJ136" s="24">
        <v>792.68868978934199</v>
      </c>
      <c r="AK136" s="24">
        <v>496.85140639299397</v>
      </c>
      <c r="AL136" s="24">
        <v>327.82990408100835</v>
      </c>
      <c r="AM136" s="24">
        <v>262.59628139696582</v>
      </c>
      <c r="AN136" s="24">
        <v>254.3884745706562</v>
      </c>
      <c r="AO136" s="24">
        <v>282.23167651718433</v>
      </c>
      <c r="AP136" s="24">
        <v>547.87679488625827</v>
      </c>
      <c r="AQ136" s="24">
        <v>651.92640864169755</v>
      </c>
      <c r="AR136" s="24">
        <v>761.66272600045409</v>
      </c>
      <c r="AS136" s="24">
        <v>965.39552333205268</v>
      </c>
      <c r="AT136" s="24">
        <v>986.5727986357781</v>
      </c>
      <c r="AU136" s="24">
        <v>1012.9189129190703</v>
      </c>
      <c r="AV136" s="24">
        <v>715.81824680676914</v>
      </c>
      <c r="AW136" s="24">
        <v>745.39786182601313</v>
      </c>
      <c r="AX136" s="24">
        <v>774.03256778132209</v>
      </c>
      <c r="AY136" s="24">
        <v>815.21891701785853</v>
      </c>
      <c r="AZ136" s="24">
        <v>872.58464592902953</v>
      </c>
      <c r="BA136" s="24">
        <v>915.05359969945584</v>
      </c>
      <c r="BB136" s="24">
        <v>939.49629025057664</v>
      </c>
      <c r="BC136" s="24">
        <v>980.11813976454539</v>
      </c>
      <c r="BD136" s="24">
        <v>1040.761414040184</v>
      </c>
      <c r="BE136" s="24">
        <v>1156.9531944800356</v>
      </c>
      <c r="BF136" s="24">
        <v>1360.1291037015458</v>
      </c>
      <c r="BG136" s="24">
        <v>1418.7735551589146</v>
      </c>
      <c r="BH136" s="24">
        <v>1340.4327974119658</v>
      </c>
      <c r="BI136" s="24">
        <v>1490.3358141002595</v>
      </c>
      <c r="BJ136" s="24">
        <v>1664.944813235657</v>
      </c>
      <c r="BK136" s="24">
        <v>1799.7275139774838</v>
      </c>
      <c r="BL136" s="24">
        <v>1899.5220097285514</v>
      </c>
      <c r="BM136" s="24">
        <v>1659.5210914599143</v>
      </c>
      <c r="BN136" s="24">
        <v>1539.20892304674</v>
      </c>
      <c r="BO136" s="24">
        <v>1691.5727572185185</v>
      </c>
      <c r="BP136" s="24">
        <v>1794.53340863361</v>
      </c>
    </row>
    <row r="137" spans="1:68" x14ac:dyDescent="0.45">
      <c r="A137" s="24" t="s">
        <v>127</v>
      </c>
      <c r="B137" s="24" t="s">
        <v>423</v>
      </c>
      <c r="C137" s="24" t="s">
        <v>229</v>
      </c>
      <c r="D137" s="24" t="s">
        <v>230</v>
      </c>
      <c r="AI137" s="24">
        <v>17172.603308909394</v>
      </c>
      <c r="AJ137" s="24">
        <v>20084.625905763172</v>
      </c>
      <c r="AK137" s="24">
        <v>19571.913113196268</v>
      </c>
      <c r="AL137" s="24">
        <v>18904.224212025889</v>
      </c>
      <c r="AM137" s="24">
        <v>19318.20677696474</v>
      </c>
      <c r="AN137" s="24">
        <v>18952.000870547014</v>
      </c>
      <c r="AO137" s="24">
        <v>19392.486963752744</v>
      </c>
      <c r="AP137" s="24">
        <v>20438.639916949996</v>
      </c>
      <c r="AQ137" s="24">
        <v>19639.194732373089</v>
      </c>
      <c r="AR137" s="24">
        <v>19769.024431337228</v>
      </c>
      <c r="AS137" s="24">
        <v>20616.984868391948</v>
      </c>
      <c r="AT137" s="24">
        <v>20331.631517216931</v>
      </c>
      <c r="AU137" s="24">
        <v>20060.639691358039</v>
      </c>
      <c r="AV137" s="24">
        <v>22662.724213906426</v>
      </c>
      <c r="AW137" s="24">
        <v>23813.401150748472</v>
      </c>
      <c r="AX137" s="24">
        <v>26902.898587577929</v>
      </c>
      <c r="AY137" s="24">
        <v>28935.661581356875</v>
      </c>
      <c r="AZ137" s="24">
        <v>30928.942280615382</v>
      </c>
      <c r="BA137" s="24">
        <v>30812.283728374499</v>
      </c>
      <c r="BB137" s="24">
        <v>29027.146807257544</v>
      </c>
      <c r="BC137" s="24">
        <v>30234.091872585792</v>
      </c>
      <c r="BD137" s="24">
        <v>15698.051907261164</v>
      </c>
      <c r="BE137" s="24">
        <v>26826.072975673305</v>
      </c>
      <c r="BF137" s="24">
        <v>21151.005191163284</v>
      </c>
      <c r="BG137" s="24">
        <v>17509.52850878449</v>
      </c>
      <c r="BH137" s="24">
        <v>17903.256539580278</v>
      </c>
      <c r="BI137" s="24">
        <v>16961.017711171677</v>
      </c>
      <c r="BJ137" s="24">
        <v>18026.018783400814</v>
      </c>
      <c r="BK137" s="24">
        <v>18879.315130198378</v>
      </c>
      <c r="BL137" s="24">
        <v>16194.108206114559</v>
      </c>
      <c r="BM137" s="24">
        <v>10954.799045264959</v>
      </c>
      <c r="BN137" s="24">
        <v>12641.509771407456</v>
      </c>
      <c r="BO137" s="24">
        <v>12272.835618133498</v>
      </c>
      <c r="BP137" s="24">
        <v>13848.795002550487</v>
      </c>
    </row>
    <row r="138" spans="1:68" x14ac:dyDescent="0.45">
      <c r="A138" s="24" t="s">
        <v>204</v>
      </c>
      <c r="B138" s="24" t="s">
        <v>424</v>
      </c>
      <c r="C138" s="24" t="s">
        <v>229</v>
      </c>
      <c r="D138" s="24" t="s">
        <v>230</v>
      </c>
      <c r="AI138" s="24">
        <v>6950.8443589950712</v>
      </c>
      <c r="AJ138" s="24">
        <v>7126.9309117789189</v>
      </c>
      <c r="AK138" s="24">
        <v>7752.5486451717334</v>
      </c>
      <c r="AL138" s="24">
        <v>7865.4591483747681</v>
      </c>
      <c r="AM138" s="24">
        <v>8040.7560220774158</v>
      </c>
      <c r="AN138" s="24">
        <v>8222.2232308787006</v>
      </c>
      <c r="AO138" s="24">
        <v>8489.8268987808005</v>
      </c>
      <c r="AP138" s="24">
        <v>8456.381638607545</v>
      </c>
      <c r="AQ138" s="24">
        <v>8965.1340011125994</v>
      </c>
      <c r="AR138" s="24">
        <v>9214.1805122777205</v>
      </c>
      <c r="AS138" s="24">
        <v>9313.7327969693033</v>
      </c>
      <c r="AT138" s="24">
        <v>9105.8255895218681</v>
      </c>
      <c r="AU138" s="24">
        <v>9205.1841634406483</v>
      </c>
      <c r="AV138" s="24">
        <v>9707.0681891013865</v>
      </c>
      <c r="AW138" s="24">
        <v>10610.296689548766</v>
      </c>
      <c r="AX138" s="24">
        <v>10818.310425343016</v>
      </c>
      <c r="AY138" s="24">
        <v>11758.319472680376</v>
      </c>
      <c r="AZ138" s="24">
        <v>12199.258114912938</v>
      </c>
      <c r="BA138" s="24">
        <v>12968.545726506056</v>
      </c>
      <c r="BB138" s="24">
        <v>12600.207897671986</v>
      </c>
      <c r="BC138" s="24">
        <v>12717.786596566217</v>
      </c>
      <c r="BD138" s="24">
        <v>13471.266635579885</v>
      </c>
      <c r="BE138" s="24">
        <v>13443.426251246676</v>
      </c>
      <c r="BF138" s="24">
        <v>14008.546912717662</v>
      </c>
      <c r="BG138" s="24">
        <v>14403.083273250584</v>
      </c>
      <c r="BH138" s="24">
        <v>14353.134258950815</v>
      </c>
      <c r="BI138" s="24">
        <v>15306.816825772028</v>
      </c>
      <c r="BJ138" s="24">
        <v>16131.091687845517</v>
      </c>
      <c r="BK138" s="24">
        <v>17433.363690975559</v>
      </c>
      <c r="BL138" s="24">
        <v>18710.142566869006</v>
      </c>
      <c r="BM138" s="24">
        <v>14912.38061208434</v>
      </c>
      <c r="BN138" s="24">
        <v>19101.16529566759</v>
      </c>
      <c r="BO138" s="24">
        <v>24599.030917548538</v>
      </c>
      <c r="BP138" s="24">
        <v>25974.196027444825</v>
      </c>
    </row>
    <row r="139" spans="1:68" x14ac:dyDescent="0.45">
      <c r="A139" s="24" t="s">
        <v>425</v>
      </c>
      <c r="B139" s="24" t="s">
        <v>426</v>
      </c>
      <c r="C139" s="24" t="s">
        <v>229</v>
      </c>
      <c r="D139" s="24" t="s">
        <v>230</v>
      </c>
      <c r="AI139" s="24">
        <v>6286.0072997311427</v>
      </c>
      <c r="AJ139" s="24">
        <v>6612.3194617232366</v>
      </c>
      <c r="AK139" s="24">
        <v>6843.1156404834346</v>
      </c>
      <c r="AL139" s="24">
        <v>7040.3671274342059</v>
      </c>
      <c r="AM139" s="24">
        <v>7408.2814575779366</v>
      </c>
      <c r="AN139" s="24">
        <v>7539.1018081556203</v>
      </c>
      <c r="AO139" s="24">
        <v>7819.453687828739</v>
      </c>
      <c r="AP139" s="24">
        <v>8247.8313478170458</v>
      </c>
      <c r="AQ139" s="24">
        <v>8429.1306541959111</v>
      </c>
      <c r="AR139" s="24">
        <v>8429.3503365354336</v>
      </c>
      <c r="AS139" s="24">
        <v>8811.9679967984139</v>
      </c>
      <c r="AT139" s="24">
        <v>8946.7349112477241</v>
      </c>
      <c r="AU139" s="24">
        <v>8986.9354049451704</v>
      </c>
      <c r="AV139" s="24">
        <v>9228.1285428570154</v>
      </c>
      <c r="AW139" s="24">
        <v>9921.9492630903296</v>
      </c>
      <c r="AX139" s="24">
        <v>10557.223604741821</v>
      </c>
      <c r="AY139" s="24">
        <v>11466.254964968513</v>
      </c>
      <c r="AZ139" s="24">
        <v>12273.938766349191</v>
      </c>
      <c r="BA139" s="24">
        <v>12893.009710565289</v>
      </c>
      <c r="BB139" s="24">
        <v>12656.145159648831</v>
      </c>
      <c r="BC139" s="24">
        <v>13448.04100709163</v>
      </c>
      <c r="BD139" s="24">
        <v>14347.818814273302</v>
      </c>
      <c r="BE139" s="24">
        <v>14663.275008324465</v>
      </c>
      <c r="BF139" s="24">
        <v>15147.264615006436</v>
      </c>
      <c r="BG139" s="24">
        <v>15465.057422066599</v>
      </c>
      <c r="BH139" s="24">
        <v>15254.883280710392</v>
      </c>
      <c r="BI139" s="24">
        <v>15515.698145853656</v>
      </c>
      <c r="BJ139" s="24">
        <v>16164.672008489757</v>
      </c>
      <c r="BK139" s="24">
        <v>16865.363513279481</v>
      </c>
      <c r="BL139" s="24">
        <v>17285.606920324823</v>
      </c>
      <c r="BM139" s="24">
        <v>16631.55552161255</v>
      </c>
      <c r="BN139" s="24">
        <v>18650.013293805026</v>
      </c>
      <c r="BO139" s="24">
        <v>20802.671633586902</v>
      </c>
      <c r="BP139" s="24">
        <v>21845.739566563152</v>
      </c>
    </row>
    <row r="140" spans="1:68" x14ac:dyDescent="0.45">
      <c r="A140" s="24" t="s">
        <v>427</v>
      </c>
      <c r="B140" s="24" t="s">
        <v>428</v>
      </c>
      <c r="C140" s="24" t="s">
        <v>229</v>
      </c>
      <c r="D140" s="24" t="s">
        <v>230</v>
      </c>
      <c r="AI140" s="24">
        <v>937.25546546944599</v>
      </c>
      <c r="AJ140" s="24">
        <v>966.14762719961595</v>
      </c>
      <c r="AK140" s="24">
        <v>973.68080287616579</v>
      </c>
      <c r="AL140" s="24">
        <v>976.5754916654123</v>
      </c>
      <c r="AM140" s="24">
        <v>978.49592695956721</v>
      </c>
      <c r="AN140" s="24">
        <v>1029.3231871003798</v>
      </c>
      <c r="AO140" s="24">
        <v>1078.9640335158365</v>
      </c>
      <c r="AP140" s="24">
        <v>1130.7565519870127</v>
      </c>
      <c r="AQ140" s="24">
        <v>1160.8109393160632</v>
      </c>
      <c r="AR140" s="24">
        <v>1199.0825999969809</v>
      </c>
      <c r="AS140" s="24">
        <v>1253.9735887059696</v>
      </c>
      <c r="AT140" s="24">
        <v>1315.9872504630107</v>
      </c>
      <c r="AU140" s="24">
        <v>1373.8731474926115</v>
      </c>
      <c r="AV140" s="24">
        <v>1441.2668303692578</v>
      </c>
      <c r="AW140" s="24">
        <v>1538.976301797328</v>
      </c>
      <c r="AX140" s="24">
        <v>1666.3824609751525</v>
      </c>
      <c r="AY140" s="24">
        <v>1796.25008448876</v>
      </c>
      <c r="AZ140" s="24">
        <v>1937.2967919697794</v>
      </c>
      <c r="BA140" s="24">
        <v>2055.5920631992999</v>
      </c>
      <c r="BB140" s="24">
        <v>2112.0328289510967</v>
      </c>
      <c r="BC140" s="24">
        <v>2219.7969531050289</v>
      </c>
      <c r="BD140" s="24">
        <v>2298.1728235847245</v>
      </c>
      <c r="BE140" s="24">
        <v>2363.9358534821968</v>
      </c>
      <c r="BF140" s="24">
        <v>2491.2754255740338</v>
      </c>
      <c r="BG140" s="24">
        <v>2651.3143870886352</v>
      </c>
      <c r="BH140" s="24">
        <v>2715.0005028239611</v>
      </c>
      <c r="BI140" s="24">
        <v>2844.1489520105329</v>
      </c>
      <c r="BJ140" s="24">
        <v>2971.4737446304466</v>
      </c>
      <c r="BK140" s="24">
        <v>3194.8749927830518</v>
      </c>
      <c r="BL140" s="24">
        <v>3397.7009590833413</v>
      </c>
      <c r="BM140" s="24">
        <v>3434.1149435320622</v>
      </c>
      <c r="BN140" s="24">
        <v>3645.5777515467153</v>
      </c>
      <c r="BO140" s="24">
        <v>4004.9950889812285</v>
      </c>
      <c r="BP140" s="24">
        <v>4205.9620292411118</v>
      </c>
    </row>
    <row r="141" spans="1:68" x14ac:dyDescent="0.45">
      <c r="A141" s="24" t="s">
        <v>429</v>
      </c>
      <c r="B141" s="24" t="s">
        <v>430</v>
      </c>
      <c r="C141" s="24" t="s">
        <v>229</v>
      </c>
      <c r="D141" s="24" t="s">
        <v>230</v>
      </c>
      <c r="AI141" s="24">
        <v>763.69992393559846</v>
      </c>
      <c r="AJ141" s="24">
        <v>779.66564090675661</v>
      </c>
      <c r="AK141" s="24">
        <v>768.84477370138359</v>
      </c>
      <c r="AL141" s="24">
        <v>774.13431752223221</v>
      </c>
      <c r="AM141" s="24">
        <v>774.41822903161381</v>
      </c>
      <c r="AN141" s="24">
        <v>807.0468728258744</v>
      </c>
      <c r="AO141" s="24">
        <v>842.94900524738159</v>
      </c>
      <c r="AP141" s="24">
        <v>894.03077121362026</v>
      </c>
      <c r="AQ141" s="24">
        <v>911.89236369722437</v>
      </c>
      <c r="AR141" s="24">
        <v>931.84986846440347</v>
      </c>
      <c r="AS141" s="24">
        <v>962.02363426830038</v>
      </c>
      <c r="AT141" s="24">
        <v>1003.2197041974138</v>
      </c>
      <c r="AU141" s="24">
        <v>1040.5138289599834</v>
      </c>
      <c r="AV141" s="24">
        <v>1082.837760532959</v>
      </c>
      <c r="AW141" s="24">
        <v>1146.393176242904</v>
      </c>
      <c r="AX141" s="24">
        <v>1225.4659330522859</v>
      </c>
      <c r="AY141" s="24">
        <v>1302.6321532745922</v>
      </c>
      <c r="AZ141" s="24">
        <v>1382.933794330577</v>
      </c>
      <c r="BA141" s="24">
        <v>1447.8762499640738</v>
      </c>
      <c r="BB141" s="24">
        <v>1470.0366985614667</v>
      </c>
      <c r="BC141" s="24">
        <v>1548.593414636073</v>
      </c>
      <c r="BD141" s="24">
        <v>1557.3891649133675</v>
      </c>
      <c r="BE141" s="24">
        <v>1482.6970716810783</v>
      </c>
      <c r="BF141" s="24">
        <v>1552.6855557434328</v>
      </c>
      <c r="BG141" s="24">
        <v>1685.4511805221689</v>
      </c>
      <c r="BH141" s="24">
        <v>1752.826996279292</v>
      </c>
      <c r="BI141" s="24">
        <v>1853.6367491671372</v>
      </c>
      <c r="BJ141" s="24">
        <v>1904.5508409952022</v>
      </c>
      <c r="BK141" s="24">
        <v>1971.4846300083786</v>
      </c>
      <c r="BL141" s="24">
        <v>2055.9755250322019</v>
      </c>
      <c r="BM141" s="24">
        <v>2049.4063745702365</v>
      </c>
      <c r="BN141" s="24">
        <v>2160.8678938854096</v>
      </c>
      <c r="BO141" s="24">
        <v>2333.9596258422762</v>
      </c>
      <c r="BP141" s="24">
        <v>2411.336327000085</v>
      </c>
    </row>
    <row r="142" spans="1:68" x14ac:dyDescent="0.45">
      <c r="A142" s="24" t="s">
        <v>431</v>
      </c>
      <c r="B142" s="24" t="s">
        <v>432</v>
      </c>
      <c r="C142" s="24" t="s">
        <v>229</v>
      </c>
      <c r="D142" s="24" t="s">
        <v>230</v>
      </c>
    </row>
    <row r="143" spans="1:68" x14ac:dyDescent="0.45">
      <c r="A143" s="24" t="s">
        <v>49</v>
      </c>
      <c r="B143" s="24" t="s">
        <v>433</v>
      </c>
      <c r="C143" s="24" t="s">
        <v>229</v>
      </c>
      <c r="D143" s="24" t="s">
        <v>230</v>
      </c>
      <c r="AI143" s="24">
        <v>2527.4429524256693</v>
      </c>
      <c r="AJ143" s="24">
        <v>2712.7228021850779</v>
      </c>
      <c r="AK143" s="24">
        <v>2850.9500749151257</v>
      </c>
      <c r="AL143" s="24">
        <v>3067.3829268960158</v>
      </c>
      <c r="AM143" s="24">
        <v>3260.4689250573606</v>
      </c>
      <c r="AN143" s="24">
        <v>3454.2750114236514</v>
      </c>
      <c r="AO143" s="24">
        <v>3581.6527659904532</v>
      </c>
      <c r="AP143" s="24">
        <v>3803.8835959036446</v>
      </c>
      <c r="AQ143" s="24">
        <v>3952.0410444227196</v>
      </c>
      <c r="AR143" s="24">
        <v>4103.3804508512176</v>
      </c>
      <c r="AS143" s="24">
        <v>4367.8035898336775</v>
      </c>
      <c r="AT143" s="24">
        <v>4328.1914109302261</v>
      </c>
      <c r="AU143" s="24">
        <v>4522.3276963836042</v>
      </c>
      <c r="AV143" s="24">
        <v>4849.8602344551409</v>
      </c>
      <c r="AW143" s="24">
        <v>5215.8802444277144</v>
      </c>
      <c r="AX143" s="24">
        <v>5678.7464777092373</v>
      </c>
      <c r="AY143" s="24">
        <v>6260.6799013911505</v>
      </c>
      <c r="AZ143" s="24">
        <v>6820.3931001184656</v>
      </c>
      <c r="BA143" s="24">
        <v>7316.5862649787396</v>
      </c>
      <c r="BB143" s="24">
        <v>7575.5798872709756</v>
      </c>
      <c r="BC143" s="24">
        <v>8233.6266380333436</v>
      </c>
      <c r="BD143" s="24">
        <v>9075.5454958392693</v>
      </c>
      <c r="BE143" s="24">
        <v>10249.167063748733</v>
      </c>
      <c r="BF143" s="24">
        <v>11252.631149214827</v>
      </c>
      <c r="BG143" s="24">
        <v>11720.597811420148</v>
      </c>
      <c r="BH143" s="24">
        <v>12227.171484859307</v>
      </c>
      <c r="BI143" s="24">
        <v>13078.560508697003</v>
      </c>
      <c r="BJ143" s="24">
        <v>13616.184598775299</v>
      </c>
      <c r="BK143" s="24">
        <v>14178.022536552897</v>
      </c>
      <c r="BL143" s="24">
        <v>14112.952504615236</v>
      </c>
      <c r="BM143" s="24">
        <v>12940.904505772172</v>
      </c>
      <c r="BN143" s="24">
        <v>14316.135222568293</v>
      </c>
      <c r="BO143" s="24">
        <v>14194.022562353168</v>
      </c>
      <c r="BP143" s="24">
        <v>14460.741418815747</v>
      </c>
    </row>
    <row r="144" spans="1:68" x14ac:dyDescent="0.45">
      <c r="A144" s="24" t="s">
        <v>434</v>
      </c>
      <c r="B144" s="24" t="s">
        <v>435</v>
      </c>
      <c r="C144" s="24" t="s">
        <v>229</v>
      </c>
      <c r="D144" s="24" t="s">
        <v>230</v>
      </c>
      <c r="AI144" s="24">
        <v>1539.3814993211063</v>
      </c>
      <c r="AJ144" s="24">
        <v>1585.0707546005926</v>
      </c>
      <c r="AK144" s="24">
        <v>1647.6219990161626</v>
      </c>
      <c r="AL144" s="24">
        <v>1694.3059710131711</v>
      </c>
      <c r="AM144" s="24">
        <v>1766.6679608724278</v>
      </c>
      <c r="AN144" s="24">
        <v>1861.8555711567203</v>
      </c>
      <c r="AO144" s="24">
        <v>1975.5502307594084</v>
      </c>
      <c r="AP144" s="24">
        <v>2046.5709194059159</v>
      </c>
      <c r="AQ144" s="24">
        <v>2123.7607956902334</v>
      </c>
      <c r="AR144" s="24">
        <v>2235.7346833194215</v>
      </c>
      <c r="AS144" s="24">
        <v>2337.0188587683992</v>
      </c>
      <c r="AT144" s="24">
        <v>2446.6278255496004</v>
      </c>
      <c r="AU144" s="24">
        <v>2542.4690455757641</v>
      </c>
      <c r="AV144" s="24">
        <v>2703.919674893963</v>
      </c>
      <c r="AW144" s="24">
        <v>2921.4426804254599</v>
      </c>
      <c r="AX144" s="24">
        <v>3163.9953692501385</v>
      </c>
      <c r="AY144" s="24">
        <v>3434.1952060633794</v>
      </c>
      <c r="AZ144" s="24">
        <v>3707.5192919760507</v>
      </c>
      <c r="BA144" s="24">
        <v>3877.4656678708675</v>
      </c>
      <c r="BB144" s="24">
        <v>4070.9833037147773</v>
      </c>
      <c r="BC144" s="24">
        <v>4332.5085067028886</v>
      </c>
      <c r="BD144" s="24">
        <v>4557.2923187936076</v>
      </c>
      <c r="BE144" s="24">
        <v>4907.5131135945649</v>
      </c>
      <c r="BF144" s="24">
        <v>5123.550929896559</v>
      </c>
      <c r="BG144" s="24">
        <v>5316.188497907403</v>
      </c>
      <c r="BH144" s="24">
        <v>5515.2479083781682</v>
      </c>
      <c r="BI144" s="24">
        <v>5778.1546550561661</v>
      </c>
      <c r="BJ144" s="24">
        <v>6110.4114839498889</v>
      </c>
      <c r="BK144" s="24">
        <v>6561.6818375720368</v>
      </c>
      <c r="BL144" s="24">
        <v>6975.9457428709775</v>
      </c>
      <c r="BM144" s="24">
        <v>6936.8115252425168</v>
      </c>
      <c r="BN144" s="24">
        <v>7650.3039907181128</v>
      </c>
      <c r="BO144" s="24">
        <v>8586.8668748661494</v>
      </c>
      <c r="BP144" s="24">
        <v>9300.4659836346509</v>
      </c>
    </row>
    <row r="145" spans="1:68" x14ac:dyDescent="0.45">
      <c r="A145" s="24" t="s">
        <v>436</v>
      </c>
      <c r="B145" s="24" t="s">
        <v>437</v>
      </c>
      <c r="C145" s="24" t="s">
        <v>229</v>
      </c>
      <c r="D145" s="24" t="s">
        <v>230</v>
      </c>
      <c r="AI145" s="24">
        <v>2325.2268365195423</v>
      </c>
      <c r="AJ145" s="24">
        <v>2433.7661066249543</v>
      </c>
      <c r="AK145" s="24">
        <v>2539.4269198233092</v>
      </c>
      <c r="AL145" s="24">
        <v>2648.8495602885978</v>
      </c>
      <c r="AM145" s="24">
        <v>2770.2227099879742</v>
      </c>
      <c r="AN145" s="24">
        <v>2910.9030479801286</v>
      </c>
      <c r="AO145" s="24">
        <v>3091.3915913739033</v>
      </c>
      <c r="AP145" s="24">
        <v>3252.7174044311951</v>
      </c>
      <c r="AQ145" s="24">
        <v>3285.6203689912741</v>
      </c>
      <c r="AR145" s="24">
        <v>3407.287635795406</v>
      </c>
      <c r="AS145" s="24">
        <v>3620.8684554688489</v>
      </c>
      <c r="AT145" s="24">
        <v>3784.2600237764509</v>
      </c>
      <c r="AU145" s="24">
        <v>3960.9647406721356</v>
      </c>
      <c r="AV145" s="24">
        <v>4208.2160963088618</v>
      </c>
      <c r="AW145" s="24">
        <v>4584.8648799930961</v>
      </c>
      <c r="AX145" s="24">
        <v>4989.9463661399668</v>
      </c>
      <c r="AY145" s="24">
        <v>5488.1538131186844</v>
      </c>
      <c r="AZ145" s="24">
        <v>6030.9596357757782</v>
      </c>
      <c r="BA145" s="24">
        <v>6417.7052995879276</v>
      </c>
      <c r="BB145" s="24">
        <v>6634.2234055037998</v>
      </c>
      <c r="BC145" s="24">
        <v>7148.4340790231154</v>
      </c>
      <c r="BD145" s="24">
        <v>7642.9837725398347</v>
      </c>
      <c r="BE145" s="24">
        <v>8089.0737439089353</v>
      </c>
      <c r="BF145" s="24">
        <v>8458.621601603254</v>
      </c>
      <c r="BG145" s="24">
        <v>8747.8090161699693</v>
      </c>
      <c r="BH145" s="24">
        <v>8878.2594717263219</v>
      </c>
      <c r="BI145" s="24">
        <v>9214.1712415181373</v>
      </c>
      <c r="BJ145" s="24">
        <v>9681.966025892536</v>
      </c>
      <c r="BK145" s="24">
        <v>10293.82459119582</v>
      </c>
      <c r="BL145" s="24">
        <v>10837.132732757698</v>
      </c>
      <c r="BM145" s="24">
        <v>10827.449753364794</v>
      </c>
      <c r="BN145" s="24">
        <v>12049.030538831996</v>
      </c>
      <c r="BO145" s="24">
        <v>13364.173572558278</v>
      </c>
      <c r="BP145" s="24">
        <v>14354.759365156011</v>
      </c>
    </row>
    <row r="146" spans="1:68" x14ac:dyDescent="0.45">
      <c r="A146" s="24" t="s">
        <v>438</v>
      </c>
      <c r="B146" s="24" t="s">
        <v>439</v>
      </c>
      <c r="C146" s="24" t="s">
        <v>229</v>
      </c>
      <c r="D146" s="24" t="s">
        <v>230</v>
      </c>
      <c r="AI146" s="24">
        <v>764.05731534249423</v>
      </c>
      <c r="AJ146" s="24">
        <v>829.93665924452955</v>
      </c>
      <c r="AK146" s="24">
        <v>892.92525575313232</v>
      </c>
      <c r="AL146" s="24">
        <v>931.98425738879439</v>
      </c>
      <c r="AM146" s="24">
        <v>995.24414323179099</v>
      </c>
      <c r="AN146" s="24">
        <v>1036.7880851766972</v>
      </c>
      <c r="AO146" s="24">
        <v>1103.0020217749509</v>
      </c>
      <c r="AP146" s="24">
        <v>1154.3823446510137</v>
      </c>
      <c r="AQ146" s="24">
        <v>1179.4217050698321</v>
      </c>
      <c r="AR146" s="24">
        <v>1198.6948198967928</v>
      </c>
      <c r="AS146" s="24">
        <v>1272.9244339929789</v>
      </c>
      <c r="AT146" s="24">
        <v>1350.0052970066911</v>
      </c>
      <c r="AU146" s="24">
        <v>1385.1822206717563</v>
      </c>
      <c r="AV146" s="24">
        <v>1484.0958444799066</v>
      </c>
      <c r="AW146" s="24">
        <v>1560.7487754988354</v>
      </c>
      <c r="AX146" s="24">
        <v>1680.8736407796443</v>
      </c>
      <c r="AY146" s="24">
        <v>1813.444407192286</v>
      </c>
      <c r="AZ146" s="24">
        <v>1932.4266622301966</v>
      </c>
      <c r="BA146" s="24">
        <v>2064.4231121087214</v>
      </c>
      <c r="BB146" s="24">
        <v>2036.263085685993</v>
      </c>
      <c r="BC146" s="24">
        <v>2152.9152828766923</v>
      </c>
      <c r="BD146" s="24">
        <v>2278.5014279106581</v>
      </c>
      <c r="BE146" s="24">
        <v>2291.4956531127013</v>
      </c>
      <c r="BF146" s="24">
        <v>2538.2631030604939</v>
      </c>
      <c r="BG146" s="24">
        <v>2771.24496867163</v>
      </c>
      <c r="BH146" s="24">
        <v>3034.6469292484821</v>
      </c>
      <c r="BI146" s="24">
        <v>2942.1815366392129</v>
      </c>
      <c r="BJ146" s="24">
        <v>2618.818207701453</v>
      </c>
      <c r="BK146" s="24">
        <v>2632.2877522300387</v>
      </c>
      <c r="BL146" s="24">
        <v>2568.3411436271931</v>
      </c>
      <c r="BM146" s="24">
        <v>2559.0977683492902</v>
      </c>
      <c r="BN146" s="24">
        <v>2544.7824955121414</v>
      </c>
      <c r="BO146" s="24">
        <v>2761.3110500221655</v>
      </c>
      <c r="BP146" s="24">
        <v>2880.9663100511671</v>
      </c>
    </row>
    <row r="147" spans="1:68" x14ac:dyDescent="0.45">
      <c r="A147" s="24" t="s">
        <v>440</v>
      </c>
      <c r="B147" s="24" t="s">
        <v>441</v>
      </c>
      <c r="C147" s="24" t="s">
        <v>229</v>
      </c>
      <c r="D147" s="24" t="s">
        <v>230</v>
      </c>
      <c r="AI147" s="24">
        <v>2906.2392061575833</v>
      </c>
      <c r="AJ147" s="24">
        <v>2981.7699946541829</v>
      </c>
      <c r="AK147" s="24">
        <v>3047.6723518187932</v>
      </c>
      <c r="AL147" s="24">
        <v>3224.0427243645772</v>
      </c>
      <c r="AM147" s="24">
        <v>3408.608321475459</v>
      </c>
      <c r="AN147" s="24">
        <v>3640.5447354717776</v>
      </c>
      <c r="AO147" s="24">
        <v>3862.2414915320442</v>
      </c>
      <c r="AP147" s="24">
        <v>4101.2232875702985</v>
      </c>
      <c r="AQ147" s="24">
        <v>4212.9891152839145</v>
      </c>
      <c r="AR147" s="24">
        <v>4421.8957800615126</v>
      </c>
      <c r="AS147" s="24">
        <v>4804.9603396405755</v>
      </c>
      <c r="AT147" s="24">
        <v>5128.8079548539672</v>
      </c>
      <c r="AU147" s="24">
        <v>5501.8178587683624</v>
      </c>
      <c r="AV147" s="24">
        <v>5983.3921093802146</v>
      </c>
      <c r="AW147" s="24">
        <v>6604.8145202601372</v>
      </c>
      <c r="AX147" s="24">
        <v>7315.0636777260588</v>
      </c>
      <c r="AY147" s="24">
        <v>8327.5942004489789</v>
      </c>
      <c r="AZ147" s="24">
        <v>9362.6625478257156</v>
      </c>
      <c r="BA147" s="24">
        <v>10304.23089217403</v>
      </c>
      <c r="BB147" s="24">
        <v>10689.421405788506</v>
      </c>
      <c r="BC147" s="24">
        <v>11631.570800498168</v>
      </c>
      <c r="BD147" s="24">
        <v>12706.072124582592</v>
      </c>
      <c r="BE147" s="24">
        <v>13585.040122850298</v>
      </c>
      <c r="BF147" s="24">
        <v>14352.283212813289</v>
      </c>
      <c r="BG147" s="24">
        <v>14886.084099484267</v>
      </c>
      <c r="BH147" s="24">
        <v>14968.283920554592</v>
      </c>
      <c r="BI147" s="24">
        <v>15482.39225780063</v>
      </c>
      <c r="BJ147" s="24">
        <v>16386.994879549646</v>
      </c>
      <c r="BK147" s="24">
        <v>17717.393611817628</v>
      </c>
      <c r="BL147" s="24">
        <v>18998.773112096114</v>
      </c>
      <c r="BM147" s="24">
        <v>19265.691394353154</v>
      </c>
      <c r="BN147" s="24">
        <v>21934.001875526566</v>
      </c>
      <c r="BO147" s="24">
        <v>24157.503820260587</v>
      </c>
      <c r="BP147" s="24">
        <v>25975.273330263863</v>
      </c>
    </row>
    <row r="148" spans="1:68" x14ac:dyDescent="0.45">
      <c r="A148" s="24" t="s">
        <v>58</v>
      </c>
      <c r="B148" s="24" t="s">
        <v>442</v>
      </c>
      <c r="C148" s="24" t="s">
        <v>229</v>
      </c>
      <c r="D148" s="24" t="s">
        <v>230</v>
      </c>
      <c r="AI148" s="24">
        <v>8946.8858133194226</v>
      </c>
      <c r="AJ148" s="24">
        <v>8709.6556492029213</v>
      </c>
      <c r="AK148" s="24">
        <v>7021.9787726042941</v>
      </c>
      <c r="AL148" s="24">
        <v>6050.5854439236891</v>
      </c>
      <c r="AM148" s="24">
        <v>5615.0912119665654</v>
      </c>
      <c r="AN148" s="24">
        <v>5967.1914542830082</v>
      </c>
      <c r="AO148" s="24">
        <v>6419.6640634433597</v>
      </c>
      <c r="AP148" s="24">
        <v>7102.8812426818986</v>
      </c>
      <c r="AQ148" s="24">
        <v>7796.7871819472457</v>
      </c>
      <c r="AR148" s="24">
        <v>7856.7065911387481</v>
      </c>
      <c r="AS148" s="24">
        <v>8465.9432959400492</v>
      </c>
      <c r="AT148" s="24">
        <v>9456.8732807001797</v>
      </c>
      <c r="AU148" s="24">
        <v>10497.266620019855</v>
      </c>
      <c r="AV148" s="24">
        <v>12085.956675289903</v>
      </c>
      <c r="AW148" s="24">
        <v>13097.437566294846</v>
      </c>
      <c r="AX148" s="24">
        <v>14514.783294216641</v>
      </c>
      <c r="AY148" s="24">
        <v>16446.977802261026</v>
      </c>
      <c r="AZ148" s="24">
        <v>19113.986138616441</v>
      </c>
      <c r="BA148" s="24">
        <v>20735.707977609563</v>
      </c>
      <c r="BB148" s="24">
        <v>18167.63790382717</v>
      </c>
      <c r="BC148" s="24">
        <v>19827.948684183993</v>
      </c>
      <c r="BD148" s="24">
        <v>22701.554605976657</v>
      </c>
      <c r="BE148" s="24">
        <v>24578.130608531515</v>
      </c>
      <c r="BF148" s="24">
        <v>26595.356684010912</v>
      </c>
      <c r="BG148" s="24">
        <v>28052.456524354144</v>
      </c>
      <c r="BH148" s="24">
        <v>28915.571513353269</v>
      </c>
      <c r="BI148" s="24">
        <v>30870.240539753959</v>
      </c>
      <c r="BJ148" s="24">
        <v>33760.629397940022</v>
      </c>
      <c r="BK148" s="24">
        <v>36721.932550120611</v>
      </c>
      <c r="BL148" s="24">
        <v>40809.930824423463</v>
      </c>
      <c r="BM148" s="24">
        <v>41491.32818242738</v>
      </c>
      <c r="BN148" s="24">
        <v>45955.568950724162</v>
      </c>
      <c r="BO148" s="24">
        <v>50455.92035613575</v>
      </c>
      <c r="BP148" s="24">
        <v>50783.256400270875</v>
      </c>
    </row>
    <row r="149" spans="1:68" x14ac:dyDescent="0.45">
      <c r="A149" s="24" t="s">
        <v>86</v>
      </c>
      <c r="B149" s="24" t="s">
        <v>443</v>
      </c>
      <c r="C149" s="24" t="s">
        <v>229</v>
      </c>
      <c r="D149" s="24" t="s">
        <v>230</v>
      </c>
      <c r="AI149" s="24">
        <v>29929.052156185462</v>
      </c>
      <c r="AJ149" s="24">
        <v>33168.428788489553</v>
      </c>
      <c r="AK149" s="24">
        <v>34085.823828080436</v>
      </c>
      <c r="AL149" s="24">
        <v>35874.704762949266</v>
      </c>
      <c r="AM149" s="24">
        <v>37526.261914143935</v>
      </c>
      <c r="AN149" s="24">
        <v>38319.76301241351</v>
      </c>
      <c r="AO149" s="24">
        <v>39707.461526776991</v>
      </c>
      <c r="AP149" s="24">
        <v>42477.73983149563</v>
      </c>
      <c r="AQ149" s="24">
        <v>44267.176858683801</v>
      </c>
      <c r="AR149" s="24">
        <v>49844.676962797588</v>
      </c>
      <c r="AS149" s="24">
        <v>55124.292251269428</v>
      </c>
      <c r="AT149" s="24">
        <v>56141.775166448591</v>
      </c>
      <c r="AU149" s="24">
        <v>58575.679271754409</v>
      </c>
      <c r="AV149" s="24">
        <v>60199.850796778795</v>
      </c>
      <c r="AW149" s="24">
        <v>64694.433416102816</v>
      </c>
      <c r="AX149" s="24">
        <v>68787.854749426595</v>
      </c>
      <c r="AY149" s="24">
        <v>78878.027516148664</v>
      </c>
      <c r="AZ149" s="24">
        <v>85129.188816961163</v>
      </c>
      <c r="BA149" s="24">
        <v>90970.721198014711</v>
      </c>
      <c r="BB149" s="24">
        <v>86873.256241956289</v>
      </c>
      <c r="BC149" s="24">
        <v>90346.068826800823</v>
      </c>
      <c r="BD149" s="24">
        <v>94475.030226502349</v>
      </c>
      <c r="BE149" s="24">
        <v>96636.426643956001</v>
      </c>
      <c r="BF149" s="24">
        <v>100925.01199224053</v>
      </c>
      <c r="BG149" s="24">
        <v>105296.28458823191</v>
      </c>
      <c r="BH149" s="24">
        <v>107888.57835298181</v>
      </c>
      <c r="BI149" s="24">
        <v>113365.17608226545</v>
      </c>
      <c r="BJ149" s="24">
        <v>114985.84223598881</v>
      </c>
      <c r="BK149" s="24">
        <v>116498.51208091943</v>
      </c>
      <c r="BL149" s="24">
        <v>121403.8237190457</v>
      </c>
      <c r="BM149" s="24">
        <v>122114.10159932592</v>
      </c>
      <c r="BN149" s="24">
        <v>135379.29120102368</v>
      </c>
      <c r="BO149" s="24">
        <v>144750.80491609441</v>
      </c>
      <c r="BP149" s="24">
        <v>139105.96166680739</v>
      </c>
    </row>
    <row r="150" spans="1:68" x14ac:dyDescent="0.45">
      <c r="A150" s="24" t="s">
        <v>76</v>
      </c>
      <c r="B150" s="24" t="s">
        <v>444</v>
      </c>
      <c r="C150" s="24" t="s">
        <v>229</v>
      </c>
      <c r="D150" s="24" t="s">
        <v>230</v>
      </c>
      <c r="AI150" s="24">
        <v>7447.948528747901</v>
      </c>
      <c r="AJ150" s="24">
        <v>6761.930300273144</v>
      </c>
      <c r="AK150" s="24">
        <v>4759.7798846594233</v>
      </c>
      <c r="AL150" s="24">
        <v>4722.0039851741649</v>
      </c>
      <c r="AM150" s="24">
        <v>5011.6317985193782</v>
      </c>
      <c r="AN150" s="24">
        <v>5341.5481059568037</v>
      </c>
      <c r="AO150" s="24">
        <v>5636.1015816372619</v>
      </c>
      <c r="AP150" s="24">
        <v>6308.9271112472888</v>
      </c>
      <c r="AQ150" s="24">
        <v>6878.6430839567183</v>
      </c>
      <c r="AR150" s="24">
        <v>7199.812115877573</v>
      </c>
      <c r="AS150" s="24">
        <v>7840.8814785735794</v>
      </c>
      <c r="AT150" s="24">
        <v>8861.6534570833228</v>
      </c>
      <c r="AU150" s="24">
        <v>9756.2980079234603</v>
      </c>
      <c r="AV150" s="24">
        <v>10565.73351091213</v>
      </c>
      <c r="AW150" s="24">
        <v>11761.314151213972</v>
      </c>
      <c r="AX150" s="24">
        <v>13343.889448178355</v>
      </c>
      <c r="AY150" s="24">
        <v>15024.636147562187</v>
      </c>
      <c r="AZ150" s="24">
        <v>17281.042264027561</v>
      </c>
      <c r="BA150" s="24">
        <v>18634.730960853933</v>
      </c>
      <c r="BB150" s="24">
        <v>16559.522777987542</v>
      </c>
      <c r="BC150" s="24">
        <v>17343.465866661259</v>
      </c>
      <c r="BD150" s="24">
        <v>18618.701540902501</v>
      </c>
      <c r="BE150" s="24">
        <v>20494.046480647619</v>
      </c>
      <c r="BF150" s="24">
        <v>21850.126636247256</v>
      </c>
      <c r="BG150" s="24">
        <v>22973.693280582014</v>
      </c>
      <c r="BH150" s="24">
        <v>24137.876435859955</v>
      </c>
      <c r="BI150" s="24">
        <v>25802.155578417452</v>
      </c>
      <c r="BJ150" s="24">
        <v>27645.822624965287</v>
      </c>
      <c r="BK150" s="24">
        <v>29817.804726318187</v>
      </c>
      <c r="BL150" s="24">
        <v>32199.096037709012</v>
      </c>
      <c r="BM150" s="24">
        <v>32741.420769198656</v>
      </c>
      <c r="BN150" s="24">
        <v>36880.456461087517</v>
      </c>
      <c r="BO150" s="24">
        <v>39931.606301361826</v>
      </c>
      <c r="BP150" s="24">
        <v>41384.251625580771</v>
      </c>
    </row>
    <row r="151" spans="1:68" x14ac:dyDescent="0.45">
      <c r="A151" s="24" t="s">
        <v>445</v>
      </c>
      <c r="B151" s="24" t="s">
        <v>446</v>
      </c>
      <c r="C151" s="24" t="s">
        <v>229</v>
      </c>
      <c r="D151" s="24" t="s">
        <v>230</v>
      </c>
      <c r="AI151" s="24">
        <v>27941.05415910187</v>
      </c>
      <c r="AJ151" s="24">
        <v>28520.865176516374</v>
      </c>
      <c r="AK151" s="24">
        <v>31334.914440500514</v>
      </c>
      <c r="AL151" s="24">
        <v>32590.36527279664</v>
      </c>
      <c r="AM151" s="24">
        <v>33582.41777873291</v>
      </c>
      <c r="AN151" s="24">
        <v>34334.935767734692</v>
      </c>
      <c r="AO151" s="24">
        <v>34330.539846305306</v>
      </c>
      <c r="AP151" s="24">
        <v>34641.467686919525</v>
      </c>
      <c r="AQ151" s="24">
        <v>33033.582265844554</v>
      </c>
      <c r="AR151" s="24">
        <v>32320.756280002995</v>
      </c>
      <c r="AS151" s="24">
        <v>34692.435805677087</v>
      </c>
      <c r="AT151" s="24">
        <v>36220.776385240286</v>
      </c>
      <c r="AU151" s="24">
        <v>39649.914564312203</v>
      </c>
      <c r="AV151" s="24">
        <v>44610.345726769505</v>
      </c>
      <c r="AW151" s="24">
        <v>56593.146557998669</v>
      </c>
      <c r="AX151" s="24">
        <v>60576.543539387938</v>
      </c>
      <c r="AY151" s="24">
        <v>67201.503369397615</v>
      </c>
      <c r="AZ151" s="24">
        <v>75676.920824553017</v>
      </c>
      <c r="BA151" s="24">
        <v>76830.718381453815</v>
      </c>
      <c r="BB151" s="24">
        <v>79123.570934552903</v>
      </c>
      <c r="BC151" s="24">
        <v>99831.5856511491</v>
      </c>
      <c r="BD151" s="24">
        <v>121075.84370986691</v>
      </c>
      <c r="BE151" s="24">
        <v>133100.43108419108</v>
      </c>
      <c r="BF151" s="24">
        <v>149793.69512308933</v>
      </c>
      <c r="BG151" s="24">
        <v>145113.94735717328</v>
      </c>
      <c r="BH151" s="24">
        <v>108916.86260992962</v>
      </c>
      <c r="BI151" s="24">
        <v>107906.81567424595</v>
      </c>
      <c r="BJ151" s="24">
        <v>120983.49289433744</v>
      </c>
      <c r="BK151" s="24">
        <v>129726.75401551698</v>
      </c>
      <c r="BL151" s="24">
        <v>126160.45417335036</v>
      </c>
      <c r="BM151" s="24">
        <v>57220.817061870977</v>
      </c>
      <c r="BN151" s="24">
        <v>74177.782524827679</v>
      </c>
      <c r="BO151" s="24">
        <v>64373.932544547912</v>
      </c>
      <c r="BP151" s="24">
        <v>116491.07001744112</v>
      </c>
    </row>
    <row r="152" spans="1:68" x14ac:dyDescent="0.45">
      <c r="A152" s="24" t="s">
        <v>447</v>
      </c>
      <c r="B152" s="24" t="s">
        <v>448</v>
      </c>
      <c r="C152" s="24" t="s">
        <v>229</v>
      </c>
      <c r="D152" s="24" t="s">
        <v>230</v>
      </c>
    </row>
    <row r="153" spans="1:68" x14ac:dyDescent="0.45">
      <c r="A153" s="24" t="s">
        <v>47</v>
      </c>
      <c r="B153" s="24" t="s">
        <v>449</v>
      </c>
      <c r="C153" s="24" t="s">
        <v>229</v>
      </c>
      <c r="D153" s="24" t="s">
        <v>230</v>
      </c>
      <c r="AI153" s="24">
        <v>2776.82250976563</v>
      </c>
      <c r="AJ153" s="24">
        <v>3025.00708007813</v>
      </c>
      <c r="AK153" s="24">
        <v>2979.068359375</v>
      </c>
      <c r="AL153" s="24">
        <v>2979.28686523438</v>
      </c>
      <c r="AM153" s="24">
        <v>3314.78149414063</v>
      </c>
      <c r="AN153" s="24">
        <v>3152.42724609375</v>
      </c>
      <c r="AO153" s="24">
        <v>3551.25610351563</v>
      </c>
      <c r="AP153" s="24">
        <v>3502.00805664063</v>
      </c>
      <c r="AQ153" s="24">
        <v>3740.35913085938</v>
      </c>
      <c r="AR153" s="24">
        <v>3800.6298828125</v>
      </c>
      <c r="AS153" s="24">
        <v>3930.22314453125</v>
      </c>
      <c r="AT153" s="24">
        <v>4268.86962890625</v>
      </c>
      <c r="AU153" s="24">
        <v>4436.4287109375</v>
      </c>
      <c r="AV153" s="24">
        <v>4741.0615234375</v>
      </c>
      <c r="AW153" s="24">
        <v>5024.6943359375</v>
      </c>
      <c r="AX153" s="24">
        <v>5274.74169921875</v>
      </c>
      <c r="AY153" s="24">
        <v>5780.6181640625</v>
      </c>
      <c r="AZ153" s="24">
        <v>6057.935546875</v>
      </c>
      <c r="BA153" s="24">
        <v>6437.0634765625</v>
      </c>
      <c r="BB153" s="24">
        <v>6628.57666015625</v>
      </c>
      <c r="BC153" s="24">
        <v>6848.66748046875</v>
      </c>
      <c r="BD153" s="24">
        <v>7274.1474609375</v>
      </c>
      <c r="BE153" s="24">
        <v>7307.6123046875</v>
      </c>
      <c r="BF153" s="24">
        <v>7542.0986328125</v>
      </c>
      <c r="BG153" s="24">
        <v>7237.27734375</v>
      </c>
      <c r="BH153" s="24">
        <v>7799.09228515625</v>
      </c>
      <c r="BI153" s="24">
        <v>7853.17626953125</v>
      </c>
      <c r="BJ153" s="24">
        <v>8115.12060546875</v>
      </c>
      <c r="BK153" s="24">
        <v>7801.0986328125</v>
      </c>
      <c r="BL153" s="24">
        <v>8046.22900390625</v>
      </c>
      <c r="BM153" s="24">
        <v>7704.84912109375</v>
      </c>
      <c r="BN153" s="24">
        <v>8623.265625</v>
      </c>
      <c r="BO153" s="24">
        <v>9283.92578125</v>
      </c>
      <c r="BP153" s="24">
        <v>9842.888671875</v>
      </c>
    </row>
    <row r="154" spans="1:68" x14ac:dyDescent="0.45">
      <c r="A154" s="24" t="s">
        <v>450</v>
      </c>
      <c r="B154" s="24" t="s">
        <v>451</v>
      </c>
      <c r="C154" s="24" t="s">
        <v>229</v>
      </c>
      <c r="D154" s="24" t="s">
        <v>230</v>
      </c>
    </row>
    <row r="155" spans="1:68" x14ac:dyDescent="0.45">
      <c r="A155" s="24" t="s">
        <v>33</v>
      </c>
      <c r="B155" s="24" t="s">
        <v>452</v>
      </c>
      <c r="C155" s="24" t="s">
        <v>229</v>
      </c>
      <c r="D155" s="24" t="s">
        <v>230</v>
      </c>
      <c r="AI155" s="24">
        <v>6894.513723115012</v>
      </c>
      <c r="AJ155" s="24">
        <v>5979.9078914970269</v>
      </c>
      <c r="AK155" s="24">
        <v>4337.2468014233154</v>
      </c>
      <c r="AL155" s="24">
        <v>4394.1418593434382</v>
      </c>
      <c r="AM155" s="24">
        <v>3110.8230081100196</v>
      </c>
      <c r="AN155" s="24">
        <v>3145.9458050607573</v>
      </c>
      <c r="AO155" s="24">
        <v>3021.3098832891233</v>
      </c>
      <c r="AP155" s="24">
        <v>3135.6070253820121</v>
      </c>
      <c r="AQ155" s="24">
        <v>2964.6015165576928</v>
      </c>
      <c r="AR155" s="24">
        <v>2909.8503499491562</v>
      </c>
      <c r="AS155" s="24">
        <v>3044.670505778286</v>
      </c>
      <c r="AT155" s="24">
        <v>3310.52882631493</v>
      </c>
      <c r="AU155" s="24">
        <v>3632.6109182473947</v>
      </c>
      <c r="AV155" s="24">
        <v>3959.9515099265163</v>
      </c>
      <c r="AW155" s="24">
        <v>4378.1747578796285</v>
      </c>
      <c r="AX155" s="24">
        <v>4865.9345642469762</v>
      </c>
      <c r="AY155" s="24">
        <v>5271.3897042306398</v>
      </c>
      <c r="AZ155" s="24">
        <v>5589.5685076520167</v>
      </c>
      <c r="BA155" s="24">
        <v>6153.351521380805</v>
      </c>
      <c r="BB155" s="24">
        <v>5827.1788888556293</v>
      </c>
      <c r="BC155" s="24">
        <v>6323.0628789904094</v>
      </c>
      <c r="BD155" s="24">
        <v>6832.9415650296114</v>
      </c>
      <c r="BE155" s="24">
        <v>7254.662490323135</v>
      </c>
      <c r="BF155" s="24">
        <v>8232.5238047368039</v>
      </c>
      <c r="BG155" s="24">
        <v>8643.0643143534344</v>
      </c>
      <c r="BH155" s="24">
        <v>9197.6183820427232</v>
      </c>
      <c r="BI155" s="24">
        <v>10325.840489612647</v>
      </c>
      <c r="BJ155" s="24">
        <v>11252.113546528273</v>
      </c>
      <c r="BK155" s="24">
        <v>11868.19554632228</v>
      </c>
      <c r="BL155" s="24">
        <v>13413.223293512599</v>
      </c>
      <c r="BM155" s="24">
        <v>13527.441313096733</v>
      </c>
      <c r="BN155" s="24">
        <v>15682.070328465348</v>
      </c>
      <c r="BO155" s="24">
        <v>16381.306831554148</v>
      </c>
      <c r="BP155" s="24">
        <v>17596.883416766723</v>
      </c>
    </row>
    <row r="156" spans="1:68" x14ac:dyDescent="0.45">
      <c r="A156" s="24" t="s">
        <v>453</v>
      </c>
      <c r="B156" s="24" t="s">
        <v>454</v>
      </c>
      <c r="C156" s="24" t="s">
        <v>229</v>
      </c>
      <c r="D156" s="24" t="s">
        <v>230</v>
      </c>
      <c r="AI156" s="24">
        <v>1165.8209241597356</v>
      </c>
      <c r="AJ156" s="24">
        <v>1095.9869962176374</v>
      </c>
      <c r="AK156" s="24">
        <v>1100.5789684578481</v>
      </c>
      <c r="AL156" s="24">
        <v>1115.7672842539298</v>
      </c>
      <c r="AM156" s="24">
        <v>1104.2611339977907</v>
      </c>
      <c r="AN156" s="24">
        <v>1110.6524922042222</v>
      </c>
      <c r="AO156" s="24">
        <v>1118.7691621220672</v>
      </c>
      <c r="AP156" s="24">
        <v>1142.3016609486813</v>
      </c>
      <c r="AQ156" s="24">
        <v>1161.7508884895574</v>
      </c>
      <c r="AR156" s="24">
        <v>1194.1502466673107</v>
      </c>
      <c r="AS156" s="24">
        <v>1235.7873394210073</v>
      </c>
      <c r="AT156" s="24">
        <v>1298.5637886752218</v>
      </c>
      <c r="AU156" s="24">
        <v>1121.0874955254774</v>
      </c>
      <c r="AV156" s="24">
        <v>1218.8356316775589</v>
      </c>
      <c r="AW156" s="24">
        <v>1279.5461106017162</v>
      </c>
      <c r="AX156" s="24">
        <v>1342.5192993559037</v>
      </c>
      <c r="AY156" s="24">
        <v>1416.4046594570066</v>
      </c>
      <c r="AZ156" s="24">
        <v>1493.3754500271532</v>
      </c>
      <c r="BA156" s="24">
        <v>1577.3383892608024</v>
      </c>
      <c r="BB156" s="24">
        <v>1479.8298002663355</v>
      </c>
      <c r="BC156" s="24">
        <v>1463.8764678496361</v>
      </c>
      <c r="BD156" s="24">
        <v>1475.1705517811379</v>
      </c>
      <c r="BE156" s="24">
        <v>1463.6175692644745</v>
      </c>
      <c r="BF156" s="24">
        <v>1473.4039807725528</v>
      </c>
      <c r="BG156" s="24">
        <v>1498.8397690821869</v>
      </c>
      <c r="BH156" s="24">
        <v>1496.611724128411</v>
      </c>
      <c r="BI156" s="24">
        <v>1561.5196237460782</v>
      </c>
      <c r="BJ156" s="24">
        <v>1546.8800189081667</v>
      </c>
      <c r="BK156" s="24">
        <v>1546.595635497951</v>
      </c>
      <c r="BL156" s="24">
        <v>1612.2977271562625</v>
      </c>
      <c r="BM156" s="24">
        <v>1490.3231283786608</v>
      </c>
      <c r="BN156" s="24">
        <v>1599.4127689767045</v>
      </c>
      <c r="BO156" s="24">
        <v>1738.2945525216144</v>
      </c>
      <c r="BP156" s="24">
        <v>1823.8173294130468</v>
      </c>
    </row>
    <row r="157" spans="1:68" x14ac:dyDescent="0.45">
      <c r="A157" s="24" t="s">
        <v>191</v>
      </c>
      <c r="B157" s="24" t="s">
        <v>455</v>
      </c>
      <c r="C157" s="24" t="s">
        <v>229</v>
      </c>
      <c r="D157" s="24" t="s">
        <v>230</v>
      </c>
      <c r="AI157" s="24">
        <v>4531.3679527660133</v>
      </c>
      <c r="AJ157" s="24">
        <v>4607.8672428058926</v>
      </c>
      <c r="AK157" s="24">
        <v>4885.1957442670928</v>
      </c>
      <c r="AL157" s="24">
        <v>5142.1933916376556</v>
      </c>
      <c r="AM157" s="24">
        <v>5525.0197520851752</v>
      </c>
      <c r="AN157" s="24">
        <v>6228.670350472672</v>
      </c>
      <c r="AO157" s="24">
        <v>6692.5680244340929</v>
      </c>
      <c r="AP157" s="24">
        <v>7231.9521268408862</v>
      </c>
      <c r="AQ157" s="24">
        <v>7716.7450336805341</v>
      </c>
      <c r="AR157" s="24">
        <v>8168.7995763333029</v>
      </c>
      <c r="AS157" s="24">
        <v>8533.3969144088715</v>
      </c>
      <c r="AT157" s="24">
        <v>8242.6676132312732</v>
      </c>
      <c r="AU157" s="24">
        <v>8829.871239559845</v>
      </c>
      <c r="AV157" s="24">
        <v>10073.875857522882</v>
      </c>
      <c r="AW157" s="24">
        <v>10767.708044919655</v>
      </c>
      <c r="AX157" s="24">
        <v>9697.5723011875616</v>
      </c>
      <c r="AY157" s="24">
        <v>12064.207312639637</v>
      </c>
      <c r="AZ157" s="24">
        <v>12838.957691439929</v>
      </c>
      <c r="BA157" s="24">
        <v>13765.484038915349</v>
      </c>
      <c r="BB157" s="24">
        <v>12278.378313606872</v>
      </c>
      <c r="BC157" s="24">
        <v>12816.457218239068</v>
      </c>
      <c r="BD157" s="24">
        <v>13712.651552702046</v>
      </c>
      <c r="BE157" s="24">
        <v>13974.661445982156</v>
      </c>
      <c r="BF157" s="24">
        <v>15248.884074375259</v>
      </c>
      <c r="BG157" s="24">
        <v>16705.864276823293</v>
      </c>
      <c r="BH157" s="24">
        <v>17875.098941926222</v>
      </c>
      <c r="BI157" s="24">
        <v>18769.506060762935</v>
      </c>
      <c r="BJ157" s="24">
        <v>19767.889361346763</v>
      </c>
      <c r="BK157" s="24">
        <v>21899.429299384294</v>
      </c>
      <c r="BL157" s="24">
        <v>23077.211223665174</v>
      </c>
      <c r="BM157" s="24">
        <v>13425.367445960113</v>
      </c>
      <c r="BN157" s="24">
        <v>19052.622490431062</v>
      </c>
      <c r="BO157" s="24">
        <v>22880.512315142023</v>
      </c>
      <c r="BP157" s="24">
        <v>24735.075416965774</v>
      </c>
    </row>
    <row r="158" spans="1:68" x14ac:dyDescent="0.45">
      <c r="A158" s="24" t="s">
        <v>456</v>
      </c>
      <c r="B158" s="24" t="s">
        <v>457</v>
      </c>
      <c r="C158" s="24" t="s">
        <v>229</v>
      </c>
      <c r="D158" s="24" t="s">
        <v>230</v>
      </c>
      <c r="AI158" s="24">
        <v>7717.9021668181686</v>
      </c>
      <c r="AJ158" s="24">
        <v>8212.4141582896336</v>
      </c>
      <c r="AK158" s="24">
        <v>8646.6930752145199</v>
      </c>
      <c r="AL158" s="24">
        <v>8836.8491735422413</v>
      </c>
      <c r="AM158" s="24">
        <v>9031.8253419671109</v>
      </c>
      <c r="AN158" s="24">
        <v>9257.2505648436072</v>
      </c>
      <c r="AO158" s="24">
        <v>9695.9352926939846</v>
      </c>
      <c r="AP158" s="24">
        <v>10061.631221943351</v>
      </c>
      <c r="AQ158" s="24">
        <v>10409.36634531352</v>
      </c>
      <c r="AR158" s="24">
        <v>10631.083569809689</v>
      </c>
      <c r="AS158" s="24">
        <v>11335.225135183962</v>
      </c>
      <c r="AT158" s="24">
        <v>11565.169442722025</v>
      </c>
      <c r="AU158" s="24">
        <v>11774.421541473059</v>
      </c>
      <c r="AV158" s="24">
        <v>12245.60622745217</v>
      </c>
      <c r="AW158" s="24">
        <v>13304.584346972546</v>
      </c>
      <c r="AX158" s="24">
        <v>14033.444339959513</v>
      </c>
      <c r="AY158" s="24">
        <v>14924.022509462686</v>
      </c>
      <c r="AZ158" s="24">
        <v>15761.464836898334</v>
      </c>
      <c r="BA158" s="24">
        <v>16385.091149376869</v>
      </c>
      <c r="BB158" s="24">
        <v>16262.13864636849</v>
      </c>
      <c r="BC158" s="24">
        <v>16989.406587007394</v>
      </c>
      <c r="BD158" s="24">
        <v>17628.156731490653</v>
      </c>
      <c r="BE158" s="24">
        <v>18068.67521554972</v>
      </c>
      <c r="BF158" s="24">
        <v>17870.174169259331</v>
      </c>
      <c r="BG158" s="24">
        <v>17576.744039824272</v>
      </c>
      <c r="BH158" s="24">
        <v>15897.190960769434</v>
      </c>
      <c r="BI158" s="24">
        <v>15663.794014089179</v>
      </c>
      <c r="BJ158" s="24">
        <v>16379.161804961286</v>
      </c>
      <c r="BK158" s="24">
        <v>17354.429120100409</v>
      </c>
      <c r="BL158" s="24">
        <v>17284.849366599246</v>
      </c>
      <c r="BM158" s="24">
        <v>16260.642133364485</v>
      </c>
      <c r="BN158" s="24">
        <v>17882.852026093424</v>
      </c>
      <c r="BO158" s="24">
        <v>19862.16023860576</v>
      </c>
      <c r="BP158" s="24">
        <v>20565.663327800681</v>
      </c>
    </row>
    <row r="159" spans="1:68" x14ac:dyDescent="0.45">
      <c r="A159" s="24" t="s">
        <v>119</v>
      </c>
      <c r="B159" s="24" t="s">
        <v>458</v>
      </c>
      <c r="C159" s="24" t="s">
        <v>229</v>
      </c>
      <c r="D159" s="24" t="s">
        <v>230</v>
      </c>
      <c r="AI159" s="24">
        <v>8578.1611358096852</v>
      </c>
      <c r="AJ159" s="24">
        <v>9078.9215744616085</v>
      </c>
      <c r="AK159" s="24">
        <v>9470.0045385016147</v>
      </c>
      <c r="AL159" s="24">
        <v>9040.8264985237693</v>
      </c>
      <c r="AM159" s="24">
        <v>9466.25763571475</v>
      </c>
      <c r="AN159" s="24">
        <v>8933.0869278243626</v>
      </c>
      <c r="AO159" s="24">
        <v>9496.1061338039399</v>
      </c>
      <c r="AP159" s="24">
        <v>10182.508572289533</v>
      </c>
      <c r="AQ159" s="24">
        <v>10756.217497320278</v>
      </c>
      <c r="AR159" s="24">
        <v>11030.521432538433</v>
      </c>
      <c r="AS159" s="24">
        <v>11704.38110358367</v>
      </c>
      <c r="AT159" s="24">
        <v>11738.725944492751</v>
      </c>
      <c r="AU159" s="24">
        <v>11761.886591669228</v>
      </c>
      <c r="AV159" s="24">
        <v>12066.160123313586</v>
      </c>
      <c r="AW159" s="24">
        <v>12657.815609230685</v>
      </c>
      <c r="AX159" s="24">
        <v>13260.238818666867</v>
      </c>
      <c r="AY159" s="24">
        <v>14541.671629560773</v>
      </c>
      <c r="AZ159" s="24">
        <v>15031.861959297767</v>
      </c>
      <c r="BA159" s="24">
        <v>15680.576189688121</v>
      </c>
      <c r="BB159" s="24">
        <v>15192.624150205571</v>
      </c>
      <c r="BC159" s="24">
        <v>15908.860321457794</v>
      </c>
      <c r="BD159" s="24">
        <v>17266.812910654899</v>
      </c>
      <c r="BE159" s="24">
        <v>18004.793560754235</v>
      </c>
      <c r="BF159" s="24">
        <v>18170.264789912017</v>
      </c>
      <c r="BG159" s="24">
        <v>18820.799109858384</v>
      </c>
      <c r="BH159" s="24">
        <v>19075.33847013766</v>
      </c>
      <c r="BI159" s="24">
        <v>20104.583978747152</v>
      </c>
      <c r="BJ159" s="24">
        <v>20488.715080044138</v>
      </c>
      <c r="BK159" s="24">
        <v>20921.477527757168</v>
      </c>
      <c r="BL159" s="24">
        <v>20964.277481369241</v>
      </c>
      <c r="BM159" s="24">
        <v>19354.124869820789</v>
      </c>
      <c r="BN159" s="24">
        <v>20776.592784298868</v>
      </c>
      <c r="BO159" s="24">
        <v>23340.66340220844</v>
      </c>
      <c r="BP159" s="24">
        <v>24766.608349817699</v>
      </c>
    </row>
    <row r="160" spans="1:68" x14ac:dyDescent="0.45">
      <c r="A160" s="24" t="s">
        <v>459</v>
      </c>
      <c r="B160" s="24" t="s">
        <v>460</v>
      </c>
      <c r="C160" s="24" t="s">
        <v>229</v>
      </c>
      <c r="D160" s="24" t="s">
        <v>230</v>
      </c>
      <c r="AI160" s="24">
        <v>2102.3452264046859</v>
      </c>
      <c r="AJ160" s="24">
        <v>2130.5243324766288</v>
      </c>
      <c r="AK160" s="24">
        <v>2293.4109747865436</v>
      </c>
      <c r="AL160" s="24">
        <v>2451.527274535063</v>
      </c>
      <c r="AM160" s="24">
        <v>2616.6485195097839</v>
      </c>
      <c r="AN160" s="24">
        <v>2857.7483168691788</v>
      </c>
      <c r="AO160" s="24">
        <v>2583.0043539818239</v>
      </c>
      <c r="AP160" s="24">
        <v>2434.030601278937</v>
      </c>
      <c r="AQ160" s="24">
        <v>2422.2719475550311</v>
      </c>
      <c r="AR160" s="24">
        <v>2400.3454912103671</v>
      </c>
      <c r="AS160" s="24">
        <v>2489.9694378119416</v>
      </c>
      <c r="AT160" s="24">
        <v>2700.2705457133534</v>
      </c>
      <c r="AU160" s="24">
        <v>2825.244799264864</v>
      </c>
      <c r="AV160" s="24">
        <v>2824.2788336473463</v>
      </c>
      <c r="AW160" s="24">
        <v>2879.9058967482088</v>
      </c>
      <c r="AX160" s="24">
        <v>3016.7032436908039</v>
      </c>
      <c r="AY160" s="24">
        <v>3110.0522554632821</v>
      </c>
      <c r="AZ160" s="24">
        <v>3309.3975410776352</v>
      </c>
      <c r="BA160" s="24">
        <v>3118.2346709742442</v>
      </c>
      <c r="BB160" s="24">
        <v>3253.1508594188249</v>
      </c>
      <c r="BC160" s="24">
        <v>3473.4046989277304</v>
      </c>
      <c r="BD160" s="24">
        <v>3536.5600423524456</v>
      </c>
      <c r="BE160" s="24">
        <v>3589.6688037897134</v>
      </c>
      <c r="BF160" s="24">
        <v>3845.003574820289</v>
      </c>
      <c r="BG160" s="24">
        <v>3931.3441063639357</v>
      </c>
      <c r="BH160" s="24">
        <v>4125.1616926775832</v>
      </c>
      <c r="BI160" s="24">
        <v>4366.2576421412532</v>
      </c>
      <c r="BJ160" s="24">
        <v>4719.3130491699831</v>
      </c>
      <c r="BK160" s="24">
        <v>5232.2052486186376</v>
      </c>
      <c r="BL160" s="24">
        <v>6045.0624077832799</v>
      </c>
      <c r="BM160" s="24">
        <v>6136.9711969042328</v>
      </c>
      <c r="BN160" s="24">
        <v>6705.8752915043988</v>
      </c>
      <c r="BO160" s="24">
        <v>7332.3002083295569</v>
      </c>
      <c r="BP160" s="24">
        <v>7532.1747730782563</v>
      </c>
    </row>
    <row r="161" spans="1:68" x14ac:dyDescent="0.45">
      <c r="A161" s="24" t="s">
        <v>461</v>
      </c>
      <c r="B161" s="24" t="s">
        <v>462</v>
      </c>
      <c r="C161" s="24" t="s">
        <v>229</v>
      </c>
      <c r="D161" s="24" t="s">
        <v>230</v>
      </c>
      <c r="AI161" s="24">
        <v>2447.1041465527614</v>
      </c>
      <c r="AJ161" s="24">
        <v>2563.6304569170838</v>
      </c>
      <c r="AK161" s="24">
        <v>2679.6765738240588</v>
      </c>
      <c r="AL161" s="24">
        <v>2799.2836897450984</v>
      </c>
      <c r="AM161" s="24">
        <v>2932.1240230694802</v>
      </c>
      <c r="AN161" s="24">
        <v>3083.6474110818949</v>
      </c>
      <c r="AO161" s="24">
        <v>3278.3673589321147</v>
      </c>
      <c r="AP161" s="24">
        <v>3451.4140040895754</v>
      </c>
      <c r="AQ161" s="24">
        <v>3488.2440295148626</v>
      </c>
      <c r="AR161" s="24">
        <v>3621.3349251124705</v>
      </c>
      <c r="AS161" s="24">
        <v>3853.3723043130935</v>
      </c>
      <c r="AT161" s="24">
        <v>4030.5292629022401</v>
      </c>
      <c r="AU161" s="24">
        <v>4223.5933330135886</v>
      </c>
      <c r="AV161" s="24">
        <v>4493.7639272923016</v>
      </c>
      <c r="AW161" s="24">
        <v>4903.6512402949384</v>
      </c>
      <c r="AX161" s="24">
        <v>5344.3767678619943</v>
      </c>
      <c r="AY161" s="24">
        <v>5888.7148935882697</v>
      </c>
      <c r="AZ161" s="24">
        <v>6483.0791864630701</v>
      </c>
      <c r="BA161" s="24">
        <v>6908.8428957243259</v>
      </c>
      <c r="BB161" s="24">
        <v>7152.6408250253735</v>
      </c>
      <c r="BC161" s="24">
        <v>7719.3620243782834</v>
      </c>
      <c r="BD161" s="24">
        <v>8272.7762751182454</v>
      </c>
      <c r="BE161" s="24">
        <v>8781.9370747397643</v>
      </c>
      <c r="BF161" s="24">
        <v>9192.1593300166805</v>
      </c>
      <c r="BG161" s="24">
        <v>9508.6280816041453</v>
      </c>
      <c r="BH161" s="24">
        <v>9656.8971710263122</v>
      </c>
      <c r="BI161" s="24">
        <v>10031.285539692386</v>
      </c>
      <c r="BJ161" s="24">
        <v>10558.619602011604</v>
      </c>
      <c r="BK161" s="24">
        <v>11247.523098495825</v>
      </c>
      <c r="BL161" s="24">
        <v>11861.846042978708</v>
      </c>
      <c r="BM161" s="24">
        <v>11871.198448225472</v>
      </c>
      <c r="BN161" s="24">
        <v>13245.644449837771</v>
      </c>
      <c r="BO161" s="24">
        <v>14723.816745912447</v>
      </c>
      <c r="BP161" s="24">
        <v>15854.448578061967</v>
      </c>
    </row>
    <row r="162" spans="1:68" x14ac:dyDescent="0.45">
      <c r="A162" s="24" t="s">
        <v>46</v>
      </c>
      <c r="B162" s="24" t="s">
        <v>463</v>
      </c>
      <c r="C162" s="24" t="s">
        <v>229</v>
      </c>
      <c r="D162" s="24" t="s">
        <v>230</v>
      </c>
      <c r="AI162" s="24">
        <v>5346.5130009926079</v>
      </c>
      <c r="AJ162" s="24">
        <v>5205.654420434561</v>
      </c>
      <c r="AK162" s="24">
        <v>5032.1807174840433</v>
      </c>
      <c r="AL162" s="24">
        <v>4827.6522965945624</v>
      </c>
      <c r="AM162" s="24">
        <v>4878.5318927676235</v>
      </c>
      <c r="AN162" s="24">
        <v>4910.8355133833438</v>
      </c>
      <c r="AO162" s="24">
        <v>5024.7584494138846</v>
      </c>
      <c r="AP162" s="24">
        <v>5225.7357234511746</v>
      </c>
      <c r="AQ162" s="24">
        <v>5448.057220027642</v>
      </c>
      <c r="AR162" s="24">
        <v>5724.4717358788248</v>
      </c>
      <c r="AS162" s="24">
        <v>6152.5882611830975</v>
      </c>
      <c r="AT162" s="24">
        <v>6051.6910151743241</v>
      </c>
      <c r="AU162" s="24">
        <v>6395.1934747628875</v>
      </c>
      <c r="AV162" s="24">
        <v>6609.043278199636</v>
      </c>
      <c r="AW162" s="24">
        <v>7230.3950499008306</v>
      </c>
      <c r="AX162" s="24">
        <v>7972.3107703440965</v>
      </c>
      <c r="AY162" s="24">
        <v>8890.3397954005904</v>
      </c>
      <c r="AZ162" s="24">
        <v>9639.005487598346</v>
      </c>
      <c r="BA162" s="24">
        <v>10924.327671310166</v>
      </c>
      <c r="BB162" s="24">
        <v>11526.124481785901</v>
      </c>
      <c r="BC162" s="24">
        <v>11993.531514520211</v>
      </c>
      <c r="BD162" s="24">
        <v>12420.831671823711</v>
      </c>
      <c r="BE162" s="24">
        <v>12725.925831398637</v>
      </c>
      <c r="BF162" s="24">
        <v>13662.810582700668</v>
      </c>
      <c r="BG162" s="24">
        <v>14485.124260876335</v>
      </c>
      <c r="BH162" s="24">
        <v>15038.18595431187</v>
      </c>
      <c r="BI162" s="24">
        <v>16457.556045196783</v>
      </c>
      <c r="BJ162" s="24">
        <v>17161.137983765737</v>
      </c>
      <c r="BK162" s="24">
        <v>18460.515663438833</v>
      </c>
      <c r="BL162" s="24">
        <v>20222.557383491156</v>
      </c>
      <c r="BM162" s="24">
        <v>19962.246957797091</v>
      </c>
      <c r="BN162" s="24">
        <v>22124.242386647544</v>
      </c>
      <c r="BO162" s="24">
        <v>24047.296551911317</v>
      </c>
      <c r="BP162" s="24">
        <v>24327.414690129975</v>
      </c>
    </row>
    <row r="163" spans="1:68" x14ac:dyDescent="0.45">
      <c r="A163" s="24" t="s">
        <v>464</v>
      </c>
      <c r="B163" s="24" t="s">
        <v>465</v>
      </c>
      <c r="C163" s="24" t="s">
        <v>229</v>
      </c>
      <c r="D163" s="24" t="s">
        <v>230</v>
      </c>
      <c r="AI163" s="24">
        <v>739.61198009574332</v>
      </c>
      <c r="AJ163" s="24">
        <v>837.6343220368035</v>
      </c>
      <c r="AK163" s="24">
        <v>812.60116517325275</v>
      </c>
      <c r="AL163" s="24">
        <v>840.54440078473488</v>
      </c>
      <c r="AM163" s="24">
        <v>871.96976052256321</v>
      </c>
      <c r="AN163" s="24">
        <v>879.1924171568138</v>
      </c>
      <c r="AO163" s="24">
        <v>938.02091406195109</v>
      </c>
      <c r="AP163" s="24">
        <v>977.79971891045579</v>
      </c>
      <c r="AQ163" s="24">
        <v>1037.0566263155729</v>
      </c>
      <c r="AR163" s="24">
        <v>1081.2094445225014</v>
      </c>
      <c r="AS163" s="24">
        <v>1073.3021893423688</v>
      </c>
      <c r="AT163" s="24">
        <v>1228.7105958798943</v>
      </c>
      <c r="AU163" s="24">
        <v>1247.2092612797755</v>
      </c>
      <c r="AV163" s="24">
        <v>1344.3882433367226</v>
      </c>
      <c r="AW163" s="24">
        <v>1357.4050680327114</v>
      </c>
      <c r="AX163" s="24">
        <v>1443.3935126637432</v>
      </c>
      <c r="AY163" s="24">
        <v>1507.0177365998761</v>
      </c>
      <c r="AZ163" s="24">
        <v>1550.1084719608041</v>
      </c>
      <c r="BA163" s="24">
        <v>1601.8734683836681</v>
      </c>
      <c r="BB163" s="24">
        <v>1635.0748452130513</v>
      </c>
      <c r="BC163" s="24">
        <v>1687.1802038107292</v>
      </c>
      <c r="BD163" s="24">
        <v>1720.7850557232384</v>
      </c>
      <c r="BE163" s="24">
        <v>1673.6262653707104</v>
      </c>
      <c r="BF163" s="24">
        <v>1731.7665959469978</v>
      </c>
      <c r="BG163" s="24">
        <v>1837.3843416514221</v>
      </c>
      <c r="BH163" s="24">
        <v>1959.6309849806084</v>
      </c>
      <c r="BI163" s="24">
        <v>2120.8582082786511</v>
      </c>
      <c r="BJ163" s="24">
        <v>2187.7295125842625</v>
      </c>
      <c r="BK163" s="24">
        <v>2249.8622295924806</v>
      </c>
      <c r="BL163" s="24">
        <v>2379.5958761971524</v>
      </c>
      <c r="BM163" s="24">
        <v>2298.2518913994054</v>
      </c>
      <c r="BN163" s="24">
        <v>2347.6275291396882</v>
      </c>
      <c r="BO163" s="24">
        <v>2525.2457890370001</v>
      </c>
      <c r="BP163" s="24">
        <v>2657.7129840798475</v>
      </c>
    </row>
    <row r="164" spans="1:68" x14ac:dyDescent="0.45">
      <c r="A164" s="24" t="s">
        <v>93</v>
      </c>
      <c r="B164" s="24" t="s">
        <v>466</v>
      </c>
      <c r="C164" s="24" t="s">
        <v>229</v>
      </c>
      <c r="D164" s="24" t="s">
        <v>230</v>
      </c>
      <c r="AI164" s="24">
        <v>10078.767011366177</v>
      </c>
      <c r="AJ164" s="24">
        <v>10777.111531713088</v>
      </c>
      <c r="AK164" s="24">
        <v>11421.336923018669</v>
      </c>
      <c r="AL164" s="24">
        <v>12094.551410124575</v>
      </c>
      <c r="AM164" s="24">
        <v>12929.372411679606</v>
      </c>
      <c r="AN164" s="24">
        <v>13940.176909107689</v>
      </c>
      <c r="AO164" s="24">
        <v>14655.333431469013</v>
      </c>
      <c r="AP164" s="24">
        <v>15461.815783808774</v>
      </c>
      <c r="AQ164" s="24">
        <v>16217.799071738114</v>
      </c>
      <c r="AR164" s="24">
        <v>16898.540281301011</v>
      </c>
      <c r="AS164" s="24">
        <v>18210.606112586382</v>
      </c>
      <c r="AT164" s="24">
        <v>18437.077165837349</v>
      </c>
      <c r="AU164" s="24">
        <v>19532.028033746228</v>
      </c>
      <c r="AV164" s="24">
        <v>20815.410848010408</v>
      </c>
      <c r="AW164" s="24">
        <v>21568.698807776203</v>
      </c>
      <c r="AX164" s="24">
        <v>22227.414961543775</v>
      </c>
      <c r="AY164" s="24">
        <v>23224.018687671763</v>
      </c>
      <c r="AZ164" s="24">
        <v>25012.58338005099</v>
      </c>
      <c r="BA164" s="24">
        <v>26653.896450333021</v>
      </c>
      <c r="BB164" s="24">
        <v>26767.977608536796</v>
      </c>
      <c r="BC164" s="24">
        <v>28912.367239065446</v>
      </c>
      <c r="BD164" s="24">
        <v>29426.03142231554</v>
      </c>
      <c r="BE164" s="24">
        <v>30716.193703776677</v>
      </c>
      <c r="BF164" s="24">
        <v>33048.157288068855</v>
      </c>
      <c r="BG164" s="24">
        <v>35118.536929187227</v>
      </c>
      <c r="BH164" s="24">
        <v>38307.269045002417</v>
      </c>
      <c r="BI164" s="24">
        <v>40923.335132104919</v>
      </c>
      <c r="BJ164" s="24">
        <v>45676.583573712873</v>
      </c>
      <c r="BK164" s="24">
        <v>48106.140435729023</v>
      </c>
      <c r="BL164" s="24">
        <v>51377.386074563619</v>
      </c>
      <c r="BM164" s="24">
        <v>49930.207342991809</v>
      </c>
      <c r="BN164" s="24">
        <v>56697.298357375214</v>
      </c>
      <c r="BO164" s="24">
        <v>60301.847486320665</v>
      </c>
      <c r="BP164" s="24">
        <v>63255.822989272448</v>
      </c>
    </row>
    <row r="165" spans="1:68" x14ac:dyDescent="0.45">
      <c r="A165" s="24" t="s">
        <v>23</v>
      </c>
      <c r="B165" s="24" t="s">
        <v>467</v>
      </c>
      <c r="C165" s="24" t="s">
        <v>229</v>
      </c>
      <c r="D165" s="24" t="s">
        <v>230</v>
      </c>
      <c r="AI165" s="24">
        <v>441.10328753359516</v>
      </c>
      <c r="AJ165" s="24">
        <v>446.58318050924601</v>
      </c>
      <c r="AK165" s="24">
        <v>494.08443745543229</v>
      </c>
      <c r="AL165" s="24">
        <v>529.20821554837721</v>
      </c>
      <c r="AM165" s="24">
        <v>573.2919239495468</v>
      </c>
      <c r="AN165" s="24">
        <v>617.89610140391198</v>
      </c>
      <c r="AO165" s="24">
        <v>661.21806056809794</v>
      </c>
      <c r="AP165" s="24">
        <v>701.62799012450785</v>
      </c>
      <c r="AQ165" s="24">
        <v>741.81747160124553</v>
      </c>
      <c r="AR165" s="24">
        <v>824.78105398776438</v>
      </c>
      <c r="AS165" s="24">
        <v>948.74828517952471</v>
      </c>
      <c r="AT165" s="24">
        <v>1068.8259051730827</v>
      </c>
      <c r="AU165" s="24">
        <v>1203.8263073404798</v>
      </c>
      <c r="AV165" s="24">
        <v>1384.5285182476603</v>
      </c>
      <c r="AW165" s="24">
        <v>1600.8410561059347</v>
      </c>
      <c r="AX165" s="24">
        <v>1860.4541315547726</v>
      </c>
      <c r="AY165" s="24">
        <v>2152.8673094201404</v>
      </c>
      <c r="AZ165" s="24">
        <v>2458.8574643642255</v>
      </c>
      <c r="BA165" s="24">
        <v>2748.0792133406808</v>
      </c>
      <c r="BB165" s="24">
        <v>3039.799823391219</v>
      </c>
      <c r="BC165" s="24">
        <v>3348.1288949378436</v>
      </c>
      <c r="BD165" s="24">
        <v>3579.4048297062623</v>
      </c>
      <c r="BE165" s="24">
        <v>3845.1528415367125</v>
      </c>
      <c r="BF165" s="24">
        <v>4143.6301273195859</v>
      </c>
      <c r="BG165" s="24">
        <v>4376.3883328132652</v>
      </c>
      <c r="BH165" s="24">
        <v>4458.6905444247323</v>
      </c>
      <c r="BI165" s="24">
        <v>4459.5398142747126</v>
      </c>
      <c r="BJ165" s="24">
        <v>4706.4324894959836</v>
      </c>
      <c r="BK165" s="24">
        <v>5581.2769545814954</v>
      </c>
      <c r="BL165" s="24">
        <v>6101.3724576570867</v>
      </c>
      <c r="BM165" s="24">
        <v>5740.9904584399173</v>
      </c>
      <c r="BN165" s="24">
        <v>5178.4471821716361</v>
      </c>
      <c r="BO165" s="24">
        <v>5731.9378787206397</v>
      </c>
      <c r="BP165" s="24">
        <v>5953.3573516588676</v>
      </c>
    </row>
    <row r="166" spans="1:68" x14ac:dyDescent="0.45">
      <c r="A166" s="24" t="s">
        <v>468</v>
      </c>
      <c r="B166" s="24" t="s">
        <v>469</v>
      </c>
      <c r="C166" s="24" t="s">
        <v>229</v>
      </c>
      <c r="D166" s="24" t="s">
        <v>230</v>
      </c>
      <c r="AI166" s="24">
        <v>4727.6777927532639</v>
      </c>
      <c r="AJ166" s="24">
        <v>5119.2834452528004</v>
      </c>
      <c r="AK166" s="24">
        <v>5325.132760510427</v>
      </c>
      <c r="AL166" s="24">
        <v>5400.8752738033218</v>
      </c>
      <c r="AM166" s="24">
        <v>5480.6256700457943</v>
      </c>
      <c r="AN166" s="24">
        <v>5615.2323171006637</v>
      </c>
      <c r="AO166" s="24">
        <v>5948.0387192336384</v>
      </c>
      <c r="AP166" s="24">
        <v>6158.4636643018439</v>
      </c>
      <c r="AQ166" s="24">
        <v>6474.4085297099809</v>
      </c>
      <c r="AR166" s="24">
        <v>6734.0985096880977</v>
      </c>
      <c r="AS166" s="24">
        <v>7185.1975311179849</v>
      </c>
      <c r="AT166" s="24">
        <v>7405.1932143826834</v>
      </c>
      <c r="AU166" s="24">
        <v>7636.9288365238972</v>
      </c>
      <c r="AV166" s="24">
        <v>7796.9599204094193</v>
      </c>
      <c r="AW166" s="24">
        <v>8464.7046471305148</v>
      </c>
      <c r="AX166" s="24">
        <v>8908.8875342753108</v>
      </c>
      <c r="AY166" s="24">
        <v>9469.6947913976437</v>
      </c>
      <c r="AZ166" s="24">
        <v>10119.791500104113</v>
      </c>
      <c r="BA166" s="24">
        <v>10467.538320959651</v>
      </c>
      <c r="BB166" s="24">
        <v>10565.383949168854</v>
      </c>
      <c r="BC166" s="24">
        <v>11051.062319821242</v>
      </c>
      <c r="BD166" s="24">
        <v>11060.466802867542</v>
      </c>
      <c r="BE166" s="24">
        <v>11270.675385406712</v>
      </c>
      <c r="BF166" s="24">
        <v>11155.975544703095</v>
      </c>
      <c r="BG166" s="24">
        <v>10891.755064469502</v>
      </c>
      <c r="BH166" s="24">
        <v>10298.10741586995</v>
      </c>
      <c r="BI166" s="24">
        <v>10386.482441877391</v>
      </c>
      <c r="BJ166" s="24">
        <v>10824.885802575225</v>
      </c>
      <c r="BK166" s="24">
        <v>11304.608230658177</v>
      </c>
      <c r="BL166" s="24">
        <v>11275.412923153732</v>
      </c>
      <c r="BM166" s="24">
        <v>11402.843429081284</v>
      </c>
      <c r="BN166" s="24">
        <v>12155.769705005228</v>
      </c>
      <c r="BO166" s="24">
        <v>13392.399672184152</v>
      </c>
      <c r="BP166" s="24">
        <v>14072.765026701536</v>
      </c>
    </row>
    <row r="167" spans="1:68" x14ac:dyDescent="0.45">
      <c r="A167" s="24" t="s">
        <v>42</v>
      </c>
      <c r="B167" s="24" t="s">
        <v>470</v>
      </c>
      <c r="C167" s="24" t="s">
        <v>229</v>
      </c>
      <c r="D167" s="24" t="s">
        <v>230</v>
      </c>
      <c r="AP167" s="24">
        <v>5797.2590007114732</v>
      </c>
      <c r="AQ167" s="24">
        <v>6168.4743143494006</v>
      </c>
      <c r="AR167" s="24">
        <v>5683.2573250691294</v>
      </c>
      <c r="AS167" s="24">
        <v>6002.5764111389044</v>
      </c>
      <c r="AT167" s="24">
        <v>6772.2881845510274</v>
      </c>
      <c r="AU167" s="24">
        <v>7100.306351774685</v>
      </c>
      <c r="AV167" s="24">
        <v>7341.2784409437672</v>
      </c>
      <c r="AW167" s="24">
        <v>7842.5075301510615</v>
      </c>
      <c r="AX167" s="24">
        <v>8313.6541633503402</v>
      </c>
      <c r="AY167" s="24">
        <v>10458.662450148759</v>
      </c>
      <c r="AZ167" s="24">
        <v>12462.208137587415</v>
      </c>
      <c r="BA167" s="24">
        <v>13816.572919236663</v>
      </c>
      <c r="BB167" s="24">
        <v>13021.759488788139</v>
      </c>
      <c r="BC167" s="24">
        <v>13633.69883046486</v>
      </c>
      <c r="BD167" s="24">
        <v>14472.448980298741</v>
      </c>
      <c r="BE167" s="24">
        <v>13863.917517501606</v>
      </c>
      <c r="BF167" s="24">
        <v>14870.187607896984</v>
      </c>
      <c r="BG167" s="24">
        <v>15371.15163654804</v>
      </c>
      <c r="BH167" s="24">
        <v>16337.194750772464</v>
      </c>
      <c r="BI167" s="24">
        <v>18199.342601572287</v>
      </c>
      <c r="BJ167" s="24">
        <v>19682.28697342212</v>
      </c>
      <c r="BK167" s="24">
        <v>21513.350133780823</v>
      </c>
      <c r="BL167" s="24">
        <v>24140.696122514953</v>
      </c>
      <c r="BM167" s="24">
        <v>21004.656466274468</v>
      </c>
      <c r="BN167" s="24">
        <v>24046.619817080285</v>
      </c>
      <c r="BO167" s="24">
        <v>27858.841368724912</v>
      </c>
      <c r="BP167" s="24">
        <v>30886.595368223323</v>
      </c>
    </row>
    <row r="168" spans="1:68" x14ac:dyDescent="0.45">
      <c r="A168" s="24" t="s">
        <v>146</v>
      </c>
      <c r="B168" s="24" t="s">
        <v>471</v>
      </c>
      <c r="C168" s="24" t="s">
        <v>229</v>
      </c>
      <c r="D168" s="24" t="s">
        <v>230</v>
      </c>
      <c r="AI168" s="24">
        <v>3479.2873450338625</v>
      </c>
      <c r="AJ168" s="24">
        <v>3183.1847786353947</v>
      </c>
      <c r="AK168" s="24">
        <v>2951.0236199513761</v>
      </c>
      <c r="AL168" s="24">
        <v>2928.8379941159592</v>
      </c>
      <c r="AM168" s="24">
        <v>3021.3609425774712</v>
      </c>
      <c r="AN168" s="24">
        <v>3228.9736975562887</v>
      </c>
      <c r="AO168" s="24">
        <v>3310.1608704483106</v>
      </c>
      <c r="AP168" s="24">
        <v>3449.234359623963</v>
      </c>
      <c r="AQ168" s="24">
        <v>3554.768867374984</v>
      </c>
      <c r="AR168" s="24">
        <v>3663.7271122737816</v>
      </c>
      <c r="AS168" s="24">
        <v>3739.6966685163452</v>
      </c>
      <c r="AT168" s="24">
        <v>3888.8552856443821</v>
      </c>
      <c r="AU168" s="24">
        <v>4083.3842216525068</v>
      </c>
      <c r="AV168" s="24">
        <v>4399.3653792126042</v>
      </c>
      <c r="AW168" s="24">
        <v>4941.8266370046285</v>
      </c>
      <c r="AX168" s="24">
        <v>5406.1434197401595</v>
      </c>
      <c r="AY168" s="24">
        <v>5977.1968871603676</v>
      </c>
      <c r="AZ168" s="24">
        <v>6678.054743475449</v>
      </c>
      <c r="BA168" s="24">
        <v>7296.5807365988221</v>
      </c>
      <c r="BB168" s="24">
        <v>7119.3942421518896</v>
      </c>
      <c r="BC168" s="24">
        <v>7531.6255743530564</v>
      </c>
      <c r="BD168" s="24">
        <v>8861.8205286930424</v>
      </c>
      <c r="BE168" s="24">
        <v>10151.721799816532</v>
      </c>
      <c r="BF168" s="24">
        <v>10442.385050449348</v>
      </c>
      <c r="BG168" s="24">
        <v>10900.230519785749</v>
      </c>
      <c r="BH168" s="24">
        <v>10458.302724052422</v>
      </c>
      <c r="BI168" s="24">
        <v>10511.383106314077</v>
      </c>
      <c r="BJ168" s="24">
        <v>11096.037560423851</v>
      </c>
      <c r="BK168" s="24">
        <v>12317.482427769468</v>
      </c>
      <c r="BL168" s="24">
        <v>13604.97894319405</v>
      </c>
      <c r="BM168" s="24">
        <v>13693.179806942995</v>
      </c>
      <c r="BN168" s="24">
        <v>14792.250908642214</v>
      </c>
      <c r="BO168" s="24">
        <v>16401.989475153117</v>
      </c>
      <c r="BP168" s="24">
        <v>18004.851205835472</v>
      </c>
    </row>
    <row r="169" spans="1:68" x14ac:dyDescent="0.45">
      <c r="A169" s="24" t="s">
        <v>472</v>
      </c>
      <c r="B169" s="24" t="s">
        <v>473</v>
      </c>
      <c r="C169" s="24" t="s">
        <v>229</v>
      </c>
      <c r="D169" s="24" t="s">
        <v>230</v>
      </c>
    </row>
    <row r="170" spans="1:68" x14ac:dyDescent="0.45">
      <c r="A170" s="24" t="s">
        <v>122</v>
      </c>
      <c r="B170" s="24" t="s">
        <v>474</v>
      </c>
      <c r="C170" s="24" t="s">
        <v>229</v>
      </c>
      <c r="D170" s="24" t="s">
        <v>230</v>
      </c>
      <c r="AI170" s="24">
        <v>296.03850871096046</v>
      </c>
      <c r="AJ170" s="24">
        <v>314.93003876771428</v>
      </c>
      <c r="AK170" s="24">
        <v>291.98933274023648</v>
      </c>
      <c r="AL170" s="24">
        <v>321.27851896359363</v>
      </c>
      <c r="AM170" s="24">
        <v>326.44168445684534</v>
      </c>
      <c r="AN170" s="24">
        <v>320.59989029141622</v>
      </c>
      <c r="AO170" s="24">
        <v>349.73193868861165</v>
      </c>
      <c r="AP170" s="24">
        <v>387.05904429558001</v>
      </c>
      <c r="AQ170" s="24">
        <v>422.267281581546</v>
      </c>
      <c r="AR170" s="24">
        <v>468.20866852964241</v>
      </c>
      <c r="AS170" s="24">
        <v>471.96732976252872</v>
      </c>
      <c r="AT170" s="24">
        <v>532.62731013731718</v>
      </c>
      <c r="AU170" s="24">
        <v>580.04092142602644</v>
      </c>
      <c r="AV170" s="24">
        <v>619.9875106764822</v>
      </c>
      <c r="AW170" s="24">
        <v>673.34571727723267</v>
      </c>
      <c r="AX170" s="24">
        <v>721.41176193513127</v>
      </c>
      <c r="AY170" s="24">
        <v>798.38766762395733</v>
      </c>
      <c r="AZ170" s="24">
        <v>861.98768273051166</v>
      </c>
      <c r="BA170" s="24">
        <v>916.15585021921254</v>
      </c>
      <c r="BB170" s="24">
        <v>951.48545376827258</v>
      </c>
      <c r="BC170" s="24">
        <v>1000.2411486550506</v>
      </c>
      <c r="BD170" s="24">
        <v>1063.6554329631088</v>
      </c>
      <c r="BE170" s="24">
        <v>1075.8778608536088</v>
      </c>
      <c r="BF170" s="24">
        <v>1113.752527592904</v>
      </c>
      <c r="BG170" s="24">
        <v>1165.8282660750481</v>
      </c>
      <c r="BH170" s="24">
        <v>1317.8878595682165</v>
      </c>
      <c r="BI170" s="24">
        <v>1379.1074002869061</v>
      </c>
      <c r="BJ170" s="24">
        <v>1282.7496599180142</v>
      </c>
      <c r="BK170" s="24">
        <v>1325.5869556895268</v>
      </c>
      <c r="BL170" s="24">
        <v>1388.7970703444616</v>
      </c>
      <c r="BM170" s="24">
        <v>1411.6204022991124</v>
      </c>
      <c r="BN170" s="24">
        <v>1457.2354093092151</v>
      </c>
      <c r="BO170" s="24">
        <v>1581.9441944417968</v>
      </c>
      <c r="BP170" s="24">
        <v>1677.68102292349</v>
      </c>
    </row>
    <row r="171" spans="1:68" x14ac:dyDescent="0.45">
      <c r="A171" s="24" t="s">
        <v>475</v>
      </c>
      <c r="B171" s="24" t="s">
        <v>476</v>
      </c>
      <c r="C171" s="24" t="s">
        <v>229</v>
      </c>
      <c r="D171" s="24" t="s">
        <v>230</v>
      </c>
      <c r="AI171" s="24">
        <v>2070.2906282796789</v>
      </c>
      <c r="AJ171" s="24">
        <v>2115.8536826614741</v>
      </c>
      <c r="AK171" s="24">
        <v>2121.8576875731651</v>
      </c>
      <c r="AL171" s="24">
        <v>2208.5726120042541</v>
      </c>
      <c r="AM171" s="24">
        <v>2113.6583819792158</v>
      </c>
      <c r="AN171" s="24">
        <v>2305.7551945255223</v>
      </c>
      <c r="AO171" s="24">
        <v>2435.9464665964142</v>
      </c>
      <c r="AP171" s="24">
        <v>2325.3491063595784</v>
      </c>
      <c r="AQ171" s="24">
        <v>2354.938289825046</v>
      </c>
      <c r="AR171" s="24">
        <v>2410.6744838256645</v>
      </c>
      <c r="AS171" s="24">
        <v>2303.6663970812742</v>
      </c>
      <c r="AT171" s="24">
        <v>2279.7271146857729</v>
      </c>
      <c r="AU171" s="24">
        <v>2295.8050099486936</v>
      </c>
      <c r="AV171" s="24">
        <v>2446.6981777178407</v>
      </c>
      <c r="AW171" s="24">
        <v>2570.294049152219</v>
      </c>
      <c r="AX171" s="24">
        <v>2809.0350814243643</v>
      </c>
      <c r="AY171" s="24">
        <v>3341.7071834721851</v>
      </c>
      <c r="AZ171" s="24">
        <v>3278.2766138904672</v>
      </c>
      <c r="BA171" s="24">
        <v>3235.9978215582737</v>
      </c>
      <c r="BB171" s="24">
        <v>3158.7441428817128</v>
      </c>
      <c r="BC171" s="24">
        <v>3177.8443655806618</v>
      </c>
      <c r="BD171" s="24">
        <v>3270.862513418881</v>
      </c>
      <c r="BE171" s="24">
        <v>3464.9766109926945</v>
      </c>
      <c r="BF171" s="24">
        <v>3831.0471101234771</v>
      </c>
      <c r="BG171" s="24">
        <v>3865.1425867687049</v>
      </c>
      <c r="BH171" s="24">
        <v>3977.6117127586322</v>
      </c>
      <c r="BI171" s="24">
        <v>4682.7025969003298</v>
      </c>
      <c r="BJ171" s="24">
        <v>5353.0660881040685</v>
      </c>
      <c r="BK171" s="24">
        <v>5429.2322305978414</v>
      </c>
      <c r="BL171" s="24">
        <v>5610.1323671389173</v>
      </c>
      <c r="BM171" s="24">
        <v>5740.7395969012896</v>
      </c>
      <c r="BN171" s="24">
        <v>5836.5658082189693</v>
      </c>
      <c r="BO171" s="24">
        <v>6484.8279272117006</v>
      </c>
      <c r="BP171" s="24">
        <v>6946.1939334054132</v>
      </c>
    </row>
    <row r="172" spans="1:68" x14ac:dyDescent="0.45">
      <c r="A172" s="24" t="s">
        <v>24</v>
      </c>
      <c r="B172" s="24" t="s">
        <v>477</v>
      </c>
      <c r="C172" s="24" t="s">
        <v>229</v>
      </c>
      <c r="D172" s="24" t="s">
        <v>230</v>
      </c>
      <c r="AI172" s="24">
        <v>5008.069468273261</v>
      </c>
      <c r="AJ172" s="24">
        <v>5349.021671774045</v>
      </c>
      <c r="AK172" s="24">
        <v>5751.0534040982602</v>
      </c>
      <c r="AL172" s="24">
        <v>6113.660731966901</v>
      </c>
      <c r="AM172" s="24">
        <v>6412.0641155170078</v>
      </c>
      <c r="AN172" s="24">
        <v>6768.7443342144452</v>
      </c>
      <c r="AO172" s="24">
        <v>7203.7598563483716</v>
      </c>
      <c r="AP172" s="24">
        <v>7648.3950155495932</v>
      </c>
      <c r="AQ172" s="24">
        <v>8118.1714531041644</v>
      </c>
      <c r="AR172" s="24">
        <v>8341.2954799202853</v>
      </c>
      <c r="AS172" s="24">
        <v>9139.7036706353047</v>
      </c>
      <c r="AT172" s="24">
        <v>9582.3410283783051</v>
      </c>
      <c r="AU172" s="24">
        <v>9819.9903600829712</v>
      </c>
      <c r="AV172" s="24">
        <v>10530.750732468086</v>
      </c>
      <c r="AW172" s="24">
        <v>11211.647636233616</v>
      </c>
      <c r="AX172" s="24">
        <v>11699.247630585249</v>
      </c>
      <c r="AY172" s="24">
        <v>12587.971756064535</v>
      </c>
      <c r="AZ172" s="24">
        <v>13607.332694948713</v>
      </c>
      <c r="BA172" s="24">
        <v>14563.88875314534</v>
      </c>
      <c r="BB172" s="24">
        <v>15099.350235814327</v>
      </c>
      <c r="BC172" s="24">
        <v>15913.909920397364</v>
      </c>
      <c r="BD172" s="24">
        <v>16877.465171688429</v>
      </c>
      <c r="BE172" s="24">
        <v>17249.89327829747</v>
      </c>
      <c r="BF172" s="24">
        <v>18225.237570248824</v>
      </c>
      <c r="BG172" s="24">
        <v>19066.443051766364</v>
      </c>
      <c r="BH172" s="24">
        <v>20011.333306800545</v>
      </c>
      <c r="BI172" s="24">
        <v>21670.456600594884</v>
      </c>
      <c r="BJ172" s="24">
        <v>22595.72908176087</v>
      </c>
      <c r="BK172" s="24">
        <v>23068.240967487789</v>
      </c>
      <c r="BL172" s="24">
        <v>24027.118930835382</v>
      </c>
      <c r="BM172" s="24">
        <v>21326.224396378027</v>
      </c>
      <c r="BN172" s="24">
        <v>22737.572941054328</v>
      </c>
      <c r="BO172" s="24">
        <v>26601.720662560518</v>
      </c>
      <c r="BP172" s="24">
        <v>29511.227409955336</v>
      </c>
    </row>
    <row r="173" spans="1:68" x14ac:dyDescent="0.45">
      <c r="A173" s="24" t="s">
        <v>190</v>
      </c>
      <c r="B173" s="24" t="s">
        <v>478</v>
      </c>
      <c r="C173" s="24" t="s">
        <v>229</v>
      </c>
      <c r="D173" s="24" t="s">
        <v>230</v>
      </c>
      <c r="AI173" s="24">
        <v>671.50343028517136</v>
      </c>
      <c r="AJ173" s="24">
        <v>731.94047492721393</v>
      </c>
      <c r="AK173" s="24">
        <v>673.81597719547915</v>
      </c>
      <c r="AL173" s="24">
        <v>745.68218326328667</v>
      </c>
      <c r="AM173" s="24">
        <v>691.62613435644278</v>
      </c>
      <c r="AN173" s="24">
        <v>825.45412569477867</v>
      </c>
      <c r="AO173" s="24">
        <v>884.4563470008535</v>
      </c>
      <c r="AP173" s="24">
        <v>915.27922494545226</v>
      </c>
      <c r="AQ173" s="24">
        <v>941.05149646866437</v>
      </c>
      <c r="AR173" s="24">
        <v>960.71082298817407</v>
      </c>
      <c r="AS173" s="24">
        <v>974.31013749731676</v>
      </c>
      <c r="AT173" s="24">
        <v>924.05636825402087</v>
      </c>
      <c r="AU173" s="24">
        <v>931.28350753269763</v>
      </c>
      <c r="AV173" s="24">
        <v>979.03897794515274</v>
      </c>
      <c r="AW173" s="24">
        <v>1032.8021391179366</v>
      </c>
      <c r="AX173" s="24">
        <v>1070.9359095597338</v>
      </c>
      <c r="AY173" s="24">
        <v>1124.4382691044805</v>
      </c>
      <c r="AZ173" s="24">
        <v>1230.5638543968089</v>
      </c>
      <c r="BA173" s="24">
        <v>1311.44999789966</v>
      </c>
      <c r="BB173" s="24">
        <v>1387.7899156216536</v>
      </c>
      <c r="BC173" s="24">
        <v>1457.6056830772807</v>
      </c>
      <c r="BD173" s="24">
        <v>1516.211183191502</v>
      </c>
      <c r="BE173" s="24">
        <v>1464.0432395779596</v>
      </c>
      <c r="BF173" s="24">
        <v>1558.1122474520328</v>
      </c>
      <c r="BG173" s="24">
        <v>1505.5519040402439</v>
      </c>
      <c r="BH173" s="24">
        <v>1403.0845120923454</v>
      </c>
      <c r="BI173" s="24">
        <v>1409.9580270353256</v>
      </c>
      <c r="BJ173" s="24">
        <v>1380.232636217371</v>
      </c>
      <c r="BK173" s="24">
        <v>1363.7944559508812</v>
      </c>
      <c r="BL173" s="24">
        <v>1450.0100806478351</v>
      </c>
      <c r="BM173" s="24">
        <v>1513.4599080334444</v>
      </c>
      <c r="BN173" s="24">
        <v>1687.5935817965067</v>
      </c>
      <c r="BO173" s="24">
        <v>1778.3058214600128</v>
      </c>
      <c r="BP173" s="24">
        <v>1829.5076892537866</v>
      </c>
    </row>
    <row r="174" spans="1:68" x14ac:dyDescent="0.45">
      <c r="A174" s="24" t="s">
        <v>87</v>
      </c>
      <c r="B174" s="24" t="s">
        <v>479</v>
      </c>
      <c r="C174" s="24" t="s">
        <v>229</v>
      </c>
      <c r="D174" s="24" t="s">
        <v>230</v>
      </c>
      <c r="AI174" s="24">
        <v>6886.6331249235764</v>
      </c>
      <c r="AJ174" s="24">
        <v>7582.569431176008</v>
      </c>
      <c r="AK174" s="24">
        <v>8223.8029590591068</v>
      </c>
      <c r="AL174" s="24">
        <v>9018.062493730562</v>
      </c>
      <c r="AM174" s="24">
        <v>9806.4717910854124</v>
      </c>
      <c r="AN174" s="24">
        <v>10720.253468735753</v>
      </c>
      <c r="AO174" s="24">
        <v>11709.266999614318</v>
      </c>
      <c r="AP174" s="24">
        <v>12469.359005984374</v>
      </c>
      <c r="AQ174" s="24">
        <v>11398.098712415931</v>
      </c>
      <c r="AR174" s="24">
        <v>11979.679713890118</v>
      </c>
      <c r="AS174" s="24">
        <v>13027.273338686002</v>
      </c>
      <c r="AT174" s="24">
        <v>13071.581413329613</v>
      </c>
      <c r="AU174" s="24">
        <v>13656.045890410584</v>
      </c>
      <c r="AV174" s="24">
        <v>14387.248491377137</v>
      </c>
      <c r="AW174" s="24">
        <v>15415.806340455543</v>
      </c>
      <c r="AX174" s="24">
        <v>16371.426081607826</v>
      </c>
      <c r="AY174" s="24">
        <v>17426.361167486335</v>
      </c>
      <c r="AZ174" s="24">
        <v>18616.807076480414</v>
      </c>
      <c r="BA174" s="24">
        <v>19479.879958743073</v>
      </c>
      <c r="BB174" s="24">
        <v>18922.645950929498</v>
      </c>
      <c r="BC174" s="24">
        <v>20193.409294346387</v>
      </c>
      <c r="BD174" s="24">
        <v>21324.359499649818</v>
      </c>
      <c r="BE174" s="24">
        <v>22638.54069440093</v>
      </c>
      <c r="BF174" s="24">
        <v>23160.892451062704</v>
      </c>
      <c r="BG174" s="24">
        <v>24306.521233841464</v>
      </c>
      <c r="BH174" s="24">
        <v>24526.394271601155</v>
      </c>
      <c r="BI174" s="24">
        <v>25285.82135413908</v>
      </c>
      <c r="BJ174" s="24">
        <v>26415.596020328736</v>
      </c>
      <c r="BK174" s="24">
        <v>27793.567422294807</v>
      </c>
      <c r="BL174" s="24">
        <v>28933.928297233011</v>
      </c>
      <c r="BM174" s="24">
        <v>27474.736137823624</v>
      </c>
      <c r="BN174" s="24">
        <v>29822.849183161834</v>
      </c>
      <c r="BO174" s="24">
        <v>34366.228481257669</v>
      </c>
      <c r="BP174" s="24">
        <v>36416.540185309881</v>
      </c>
    </row>
    <row r="175" spans="1:68" x14ac:dyDescent="0.45">
      <c r="A175" s="24" t="s">
        <v>480</v>
      </c>
      <c r="B175" s="24" t="s">
        <v>481</v>
      </c>
      <c r="C175" s="24" t="s">
        <v>229</v>
      </c>
      <c r="D175" s="24" t="s">
        <v>230</v>
      </c>
      <c r="AI175" s="24">
        <v>23525.82460183174</v>
      </c>
      <c r="AJ175" s="24">
        <v>23933.849513938185</v>
      </c>
      <c r="AK175" s="24">
        <v>24943.973874360971</v>
      </c>
      <c r="AL175" s="24">
        <v>25898.007622775811</v>
      </c>
      <c r="AM175" s="24">
        <v>27194.636975870719</v>
      </c>
      <c r="AN175" s="24">
        <v>28177.421317843226</v>
      </c>
      <c r="AO175" s="24">
        <v>29384.335009340921</v>
      </c>
      <c r="AP175" s="24">
        <v>30849.096154970935</v>
      </c>
      <c r="AQ175" s="24">
        <v>32212.704001268903</v>
      </c>
      <c r="AR175" s="24">
        <v>33862.636901857877</v>
      </c>
      <c r="AS175" s="24">
        <v>35650.169565542419</v>
      </c>
      <c r="AT175" s="24">
        <v>36460.403515385988</v>
      </c>
      <c r="AU175" s="24">
        <v>37310.44962100964</v>
      </c>
      <c r="AV175" s="24">
        <v>38792.709870660452</v>
      </c>
      <c r="AW175" s="24">
        <v>40962.39359729123</v>
      </c>
      <c r="AX175" s="24">
        <v>43361.249041525356</v>
      </c>
      <c r="AY175" s="24">
        <v>45502.014346690819</v>
      </c>
      <c r="AZ175" s="24">
        <v>47221.805396635777</v>
      </c>
      <c r="BA175" s="24">
        <v>47768.076905966518</v>
      </c>
      <c r="BB175" s="24">
        <v>46376.931592008135</v>
      </c>
      <c r="BC175" s="24">
        <v>47808.104050582355</v>
      </c>
      <c r="BD175" s="24">
        <v>49236.202411239719</v>
      </c>
      <c r="BE175" s="24">
        <v>50842.477872111398</v>
      </c>
      <c r="BF175" s="24">
        <v>52503.182923460874</v>
      </c>
      <c r="BG175" s="24">
        <v>54351.457121136606</v>
      </c>
      <c r="BH175" s="24">
        <v>55804.630675638335</v>
      </c>
      <c r="BI175" s="24">
        <v>57030.856403360609</v>
      </c>
      <c r="BJ175" s="24">
        <v>59113.885507937237</v>
      </c>
      <c r="BK175" s="24">
        <v>61858.676170878505</v>
      </c>
      <c r="BL175" s="24">
        <v>64056.573436153318</v>
      </c>
      <c r="BM175" s="24">
        <v>62787.260364422116</v>
      </c>
      <c r="BN175" s="24">
        <v>69796.876348479564</v>
      </c>
      <c r="BO175" s="24">
        <v>76436.683399815127</v>
      </c>
      <c r="BP175" s="24">
        <v>80705.251099832909</v>
      </c>
    </row>
    <row r="176" spans="1:68" x14ac:dyDescent="0.45">
      <c r="A176" s="24" t="s">
        <v>117</v>
      </c>
      <c r="B176" s="24" t="s">
        <v>482</v>
      </c>
      <c r="C176" s="24" t="s">
        <v>229</v>
      </c>
      <c r="D176" s="24" t="s">
        <v>230</v>
      </c>
      <c r="AI176" s="24">
        <v>3875.4704319459483</v>
      </c>
      <c r="AJ176" s="24">
        <v>4191.7079343117148</v>
      </c>
      <c r="AK176" s="24">
        <v>4451.9356433811527</v>
      </c>
      <c r="AL176" s="24">
        <v>4344.6245210309671</v>
      </c>
      <c r="AM176" s="24">
        <v>4376.0654523832281</v>
      </c>
      <c r="AN176" s="24">
        <v>4509.1297289173062</v>
      </c>
      <c r="AO176" s="24">
        <v>4611.7580003733165</v>
      </c>
      <c r="AP176" s="24">
        <v>4764.3407805221686</v>
      </c>
      <c r="AQ176" s="24">
        <v>4851.5922939697057</v>
      </c>
      <c r="AR176" s="24">
        <v>4961.1243264789427</v>
      </c>
      <c r="AS176" s="24">
        <v>5128.6143364541858</v>
      </c>
      <c r="AT176" s="24">
        <v>5196.1500981362387</v>
      </c>
      <c r="AU176" s="24">
        <v>5433.2690272275295</v>
      </c>
      <c r="AV176" s="24">
        <v>5692.6337374801642</v>
      </c>
      <c r="AW176" s="24">
        <v>6479.7636897396305</v>
      </c>
      <c r="AX176" s="24">
        <v>6766.5998119821297</v>
      </c>
      <c r="AY176" s="24">
        <v>7373.7582219472133</v>
      </c>
      <c r="AZ176" s="24">
        <v>7874.9314449638532</v>
      </c>
      <c r="BA176" s="24">
        <v>8124.8151787367597</v>
      </c>
      <c r="BB176" s="24">
        <v>8079.383922899704</v>
      </c>
      <c r="BC176" s="24">
        <v>8538.1999538762393</v>
      </c>
      <c r="BD176" s="24">
        <v>9002.2300453705739</v>
      </c>
      <c r="BE176" s="24">
        <v>9363.7663231802926</v>
      </c>
      <c r="BF176" s="24">
        <v>9699.2083777864973</v>
      </c>
      <c r="BG176" s="24">
        <v>10365.309059678071</v>
      </c>
      <c r="BH176" s="24">
        <v>10465.892055851635</v>
      </c>
      <c r="BI176" s="24">
        <v>10200.139260973319</v>
      </c>
      <c r="BJ176" s="24">
        <v>9887.9393548254957</v>
      </c>
      <c r="BK176" s="24">
        <v>9853.7353364607407</v>
      </c>
      <c r="BL176" s="24">
        <v>9609.4855567287359</v>
      </c>
      <c r="BM176" s="24">
        <v>9354.1313671307707</v>
      </c>
      <c r="BN176" s="24">
        <v>9709.0993064677059</v>
      </c>
      <c r="BO176" s="24">
        <v>10657.7384627391</v>
      </c>
      <c r="BP176" s="24">
        <v>11215.546840926092</v>
      </c>
    </row>
    <row r="177" spans="1:68" x14ac:dyDescent="0.45">
      <c r="A177" s="24" t="s">
        <v>483</v>
      </c>
      <c r="B177" s="24" t="s">
        <v>484</v>
      </c>
      <c r="C177" s="24" t="s">
        <v>229</v>
      </c>
      <c r="D177" s="24" t="s">
        <v>230</v>
      </c>
    </row>
    <row r="178" spans="1:68" x14ac:dyDescent="0.45">
      <c r="A178" s="24" t="s">
        <v>485</v>
      </c>
      <c r="B178" s="24" t="s">
        <v>486</v>
      </c>
      <c r="C178" s="24" t="s">
        <v>229</v>
      </c>
      <c r="D178" s="24" t="s">
        <v>230</v>
      </c>
      <c r="AI178" s="24">
        <v>739.10885094421451</v>
      </c>
      <c r="AJ178" s="24">
        <v>737.52892134970887</v>
      </c>
      <c r="AK178" s="24">
        <v>745.8043100785361</v>
      </c>
      <c r="AL178" s="24">
        <v>742.10718080021002</v>
      </c>
      <c r="AM178" s="24">
        <v>747.57567765838132</v>
      </c>
      <c r="AN178" s="24">
        <v>756.54558855144114</v>
      </c>
      <c r="AO178" s="24">
        <v>745.81084402294118</v>
      </c>
      <c r="AP178" s="24">
        <v>745.1055239065621</v>
      </c>
      <c r="AQ178" s="24">
        <v>801.04693971406425</v>
      </c>
      <c r="AR178" s="24">
        <v>783.18387707759518</v>
      </c>
      <c r="AS178" s="24">
        <v>764.28188514435453</v>
      </c>
      <c r="AT178" s="24">
        <v>809.38718687420896</v>
      </c>
      <c r="AU178" s="24">
        <v>832.46936440753768</v>
      </c>
      <c r="AV178" s="24">
        <v>836.97844058609837</v>
      </c>
      <c r="AW178" s="24">
        <v>832.12519660996816</v>
      </c>
      <c r="AX178" s="24">
        <v>888.30426253355324</v>
      </c>
      <c r="AY178" s="24">
        <v>935.1753293325163</v>
      </c>
      <c r="AZ178" s="24">
        <v>954.89228009612282</v>
      </c>
      <c r="BA178" s="24">
        <v>1010.4318461954358</v>
      </c>
      <c r="BB178" s="24">
        <v>998.79250150941505</v>
      </c>
      <c r="BC178" s="24">
        <v>1057.5110025635381</v>
      </c>
      <c r="BD178" s="24">
        <v>1064.4191739036075</v>
      </c>
      <c r="BE178" s="24">
        <v>1161.7890828976665</v>
      </c>
      <c r="BF178" s="24">
        <v>1137.7690412957079</v>
      </c>
      <c r="BG178" s="24">
        <v>1161.3251572379274</v>
      </c>
      <c r="BH178" s="24">
        <v>1172.1917875895499</v>
      </c>
      <c r="BI178" s="24">
        <v>1188.5570922983698</v>
      </c>
      <c r="BJ178" s="24">
        <v>1208.1460995526625</v>
      </c>
      <c r="BK178" s="24">
        <v>1275.9964393532748</v>
      </c>
      <c r="BL178" s="24">
        <v>1419.1680507019307</v>
      </c>
      <c r="BM178" s="24">
        <v>1496.8335002302204</v>
      </c>
      <c r="BN178" s="24">
        <v>1585.5992202118823</v>
      </c>
      <c r="BO178" s="24">
        <v>1839.969096759042</v>
      </c>
      <c r="BP178" s="24">
        <v>1890.5051859208888</v>
      </c>
    </row>
    <row r="179" spans="1:68" x14ac:dyDescent="0.45">
      <c r="A179" s="24" t="s">
        <v>101</v>
      </c>
      <c r="B179" s="24" t="s">
        <v>487</v>
      </c>
      <c r="C179" s="24" t="s">
        <v>229</v>
      </c>
      <c r="D179" s="24" t="s">
        <v>230</v>
      </c>
      <c r="AI179" s="24">
        <v>2016.6342466955364</v>
      </c>
      <c r="AJ179" s="24">
        <v>2037.7675101663572</v>
      </c>
      <c r="AK179" s="24">
        <v>2124.2233875640377</v>
      </c>
      <c r="AL179" s="24">
        <v>2074.6041306785824</v>
      </c>
      <c r="AM179" s="24">
        <v>2026.2120087954888</v>
      </c>
      <c r="AN179" s="24">
        <v>2013.4002198221601</v>
      </c>
      <c r="AO179" s="24">
        <v>2081.1630176493286</v>
      </c>
      <c r="AP179" s="24">
        <v>2123.2361730492503</v>
      </c>
      <c r="AQ179" s="24">
        <v>2145.7060322478342</v>
      </c>
      <c r="AR179" s="24">
        <v>2131.839930903041</v>
      </c>
      <c r="AS179" s="24">
        <v>2229.0657777880606</v>
      </c>
      <c r="AT179" s="24">
        <v>2349.441856183686</v>
      </c>
      <c r="AU179" s="24">
        <v>2677.2860198711101</v>
      </c>
      <c r="AV179" s="24">
        <v>2851.0439880478139</v>
      </c>
      <c r="AW179" s="24">
        <v>3111.1401597557538</v>
      </c>
      <c r="AX179" s="24">
        <v>3322.0141983550593</v>
      </c>
      <c r="AY179" s="24">
        <v>3533.0468472749417</v>
      </c>
      <c r="AZ179" s="24">
        <v>3762.2034635684236</v>
      </c>
      <c r="BA179" s="24">
        <v>3981.6581169142987</v>
      </c>
      <c r="BB179" s="24">
        <v>4209.2185319489627</v>
      </c>
      <c r="BC179" s="24">
        <v>4474.6070507066124</v>
      </c>
      <c r="BD179" s="24">
        <v>4676.4081511928125</v>
      </c>
      <c r="BE179" s="24">
        <v>4737.1067443982511</v>
      </c>
      <c r="BF179" s="24">
        <v>4973.7852755176764</v>
      </c>
      <c r="BG179" s="24">
        <v>5252.1509495675782</v>
      </c>
      <c r="BH179" s="24">
        <v>5189.4539719546074</v>
      </c>
      <c r="BI179" s="24">
        <v>5022.3332670398186</v>
      </c>
      <c r="BJ179" s="24">
        <v>4996.8947279188615</v>
      </c>
      <c r="BK179" s="24">
        <v>5083.1723310220677</v>
      </c>
      <c r="BL179" s="24">
        <v>5362.408307575608</v>
      </c>
      <c r="BM179" s="24">
        <v>5353.7055489938839</v>
      </c>
      <c r="BN179" s="24">
        <v>5491.7003406829663</v>
      </c>
      <c r="BO179" s="24">
        <v>5948.7261470681251</v>
      </c>
      <c r="BP179" s="24">
        <v>6207.4213784506319</v>
      </c>
    </row>
    <row r="180" spans="1:68" x14ac:dyDescent="0.45">
      <c r="A180" s="24" t="s">
        <v>104</v>
      </c>
      <c r="B180" s="24" t="s">
        <v>488</v>
      </c>
      <c r="C180" s="24" t="s">
        <v>229</v>
      </c>
      <c r="D180" s="24" t="s">
        <v>230</v>
      </c>
      <c r="AI180" s="24">
        <v>1978.5535472861618</v>
      </c>
      <c r="AJ180" s="24">
        <v>1995.0644912437092</v>
      </c>
      <c r="AK180" s="24">
        <v>2002.626145730454</v>
      </c>
      <c r="AL180" s="24">
        <v>1997.69955819545</v>
      </c>
      <c r="AM180" s="24">
        <v>2064.155861481659</v>
      </c>
      <c r="AN180" s="24">
        <v>2187.0202769570178</v>
      </c>
      <c r="AO180" s="24">
        <v>2324.7667091893522</v>
      </c>
      <c r="AP180" s="24">
        <v>2417.9705468986722</v>
      </c>
      <c r="AQ180" s="24">
        <v>2497.4332503414662</v>
      </c>
      <c r="AR180" s="24">
        <v>2672.4750025163844</v>
      </c>
      <c r="AS180" s="24">
        <v>2806.241232569756</v>
      </c>
      <c r="AT180" s="24">
        <v>2916.5328230924652</v>
      </c>
      <c r="AU180" s="24">
        <v>2948.2107336064687</v>
      </c>
      <c r="AV180" s="24">
        <v>3046.0889847540693</v>
      </c>
      <c r="AW180" s="24">
        <v>3255.4641068924366</v>
      </c>
      <c r="AX180" s="24">
        <v>3455.9703882907052</v>
      </c>
      <c r="AY180" s="24">
        <v>3657.9527627456732</v>
      </c>
      <c r="AZ180" s="24">
        <v>3891.4643791217532</v>
      </c>
      <c r="BA180" s="24">
        <v>4044.3023171360142</v>
      </c>
      <c r="BB180" s="24">
        <v>3879.6541646847222</v>
      </c>
      <c r="BC180" s="24">
        <v>4042.1867752839357</v>
      </c>
      <c r="BD180" s="24">
        <v>4324.7059328537534</v>
      </c>
      <c r="BE180" s="24">
        <v>4507.9271959435027</v>
      </c>
      <c r="BF180" s="24">
        <v>4710.5580932409193</v>
      </c>
      <c r="BG180" s="24">
        <v>5067.7443624515554</v>
      </c>
      <c r="BH180" s="24">
        <v>5448.8876732256522</v>
      </c>
      <c r="BI180" s="24">
        <v>5882.3699482583306</v>
      </c>
      <c r="BJ180" s="24">
        <v>6225.3611901431987</v>
      </c>
      <c r="BK180" s="24">
        <v>5935.172852886406</v>
      </c>
      <c r="BL180" s="24">
        <v>5981.1112968883017</v>
      </c>
      <c r="BM180" s="24">
        <v>6251.9820840454877</v>
      </c>
      <c r="BN180" s="24">
        <v>7086.6223951540642</v>
      </c>
      <c r="BO180" s="24">
        <v>7776.1880404038884</v>
      </c>
      <c r="BP180" s="24">
        <v>8309.3399128364035</v>
      </c>
    </row>
    <row r="181" spans="1:68" x14ac:dyDescent="0.45">
      <c r="A181" s="24" t="s">
        <v>121</v>
      </c>
      <c r="B181" s="24" t="s">
        <v>489</v>
      </c>
      <c r="C181" s="24" t="s">
        <v>229</v>
      </c>
      <c r="D181" s="24" t="s">
        <v>230</v>
      </c>
      <c r="AI181" s="24">
        <v>19190.228176969355</v>
      </c>
      <c r="AJ181" s="24">
        <v>20163.559644311921</v>
      </c>
      <c r="AK181" s="24">
        <v>20816.937575730644</v>
      </c>
      <c r="AL181" s="24">
        <v>21428.482969851837</v>
      </c>
      <c r="AM181" s="24">
        <v>22398.675698091734</v>
      </c>
      <c r="AN181" s="24">
        <v>23464.76137665283</v>
      </c>
      <c r="AO181" s="24">
        <v>24554.94971068931</v>
      </c>
      <c r="AP181" s="24">
        <v>26055.521727658401</v>
      </c>
      <c r="AQ181" s="24">
        <v>27746.987130064732</v>
      </c>
      <c r="AR181" s="24">
        <v>29316.263477573782</v>
      </c>
      <c r="AS181" s="24">
        <v>31887.853461068687</v>
      </c>
      <c r="AT181" s="24">
        <v>33262.982380920541</v>
      </c>
      <c r="AU181" s="24">
        <v>34568.459326810756</v>
      </c>
      <c r="AV181" s="24">
        <v>34290.755046780716</v>
      </c>
      <c r="AW181" s="24">
        <v>35965.546802113589</v>
      </c>
      <c r="AX181" s="24">
        <v>37778.48643600654</v>
      </c>
      <c r="AY181" s="24">
        <v>41216.8840677591</v>
      </c>
      <c r="AZ181" s="24">
        <v>44205.044983612628</v>
      </c>
      <c r="BA181" s="24">
        <v>46714.345430139198</v>
      </c>
      <c r="BB181" s="24">
        <v>44935.745749648129</v>
      </c>
      <c r="BC181" s="24">
        <v>45306.30780548948</v>
      </c>
      <c r="BD181" s="24">
        <v>47004.137073906204</v>
      </c>
      <c r="BE181" s="24">
        <v>47653.340165137059</v>
      </c>
      <c r="BF181" s="24">
        <v>49622.051961479941</v>
      </c>
      <c r="BG181" s="24">
        <v>49751.309286082163</v>
      </c>
      <c r="BH181" s="24">
        <v>50970.348484390983</v>
      </c>
      <c r="BI181" s="24">
        <v>53162.27915980258</v>
      </c>
      <c r="BJ181" s="24">
        <v>56037.567993605655</v>
      </c>
      <c r="BK181" s="24">
        <v>58819.260914258237</v>
      </c>
      <c r="BL181" s="24">
        <v>62345.253846543201</v>
      </c>
      <c r="BM181" s="24">
        <v>62596.630202752414</v>
      </c>
      <c r="BN181" s="24">
        <v>68511.662454828169</v>
      </c>
      <c r="BO181" s="24">
        <v>77087.394232687031</v>
      </c>
      <c r="BP181" s="24">
        <v>78102.924183914947</v>
      </c>
    </row>
    <row r="182" spans="1:68" x14ac:dyDescent="0.45">
      <c r="A182" s="24" t="s">
        <v>105</v>
      </c>
      <c r="B182" s="24" t="s">
        <v>490</v>
      </c>
      <c r="C182" s="24" t="s">
        <v>229</v>
      </c>
      <c r="D182" s="24" t="s">
        <v>230</v>
      </c>
      <c r="AI182" s="24">
        <v>18448.552644884552</v>
      </c>
      <c r="AJ182" s="24">
        <v>19567.253325862737</v>
      </c>
      <c r="AK182" s="24">
        <v>20609.240678169044</v>
      </c>
      <c r="AL182" s="24">
        <v>21569.250265276885</v>
      </c>
      <c r="AM182" s="24">
        <v>23012.112294649261</v>
      </c>
      <c r="AN182" s="24">
        <v>24344.300467465146</v>
      </c>
      <c r="AO182" s="24">
        <v>26816.313840828116</v>
      </c>
      <c r="AP182" s="24">
        <v>28603.367045819254</v>
      </c>
      <c r="AQ182" s="24">
        <v>28198.431765544326</v>
      </c>
      <c r="AR182" s="24">
        <v>30573.734224244214</v>
      </c>
      <c r="AS182" s="24">
        <v>36986.494198463879</v>
      </c>
      <c r="AT182" s="24">
        <v>37833.480410732445</v>
      </c>
      <c r="AU182" s="24">
        <v>38056.240427810633</v>
      </c>
      <c r="AV182" s="24">
        <v>38684.709682509863</v>
      </c>
      <c r="AW182" s="24">
        <v>42672.93753489355</v>
      </c>
      <c r="AX182" s="24">
        <v>47966.864011260797</v>
      </c>
      <c r="AY182" s="24">
        <v>54369.176646134503</v>
      </c>
      <c r="AZ182" s="24">
        <v>56181.304566685714</v>
      </c>
      <c r="BA182" s="24">
        <v>62072.753985490912</v>
      </c>
      <c r="BB182" s="24">
        <v>55618.633764183571</v>
      </c>
      <c r="BC182" s="24">
        <v>58219.614346352311</v>
      </c>
      <c r="BD182" s="24">
        <v>62460.090815700241</v>
      </c>
      <c r="BE182" s="24">
        <v>65774.35207462238</v>
      </c>
      <c r="BF182" s="24">
        <v>67377.926225877221</v>
      </c>
      <c r="BG182" s="24">
        <v>66332.461437419755</v>
      </c>
      <c r="BH182" s="24">
        <v>60754.181691637677</v>
      </c>
      <c r="BI182" s="24">
        <v>59280.199202882854</v>
      </c>
      <c r="BJ182" s="24">
        <v>64589.555919686303</v>
      </c>
      <c r="BK182" s="24">
        <v>70253.846369338615</v>
      </c>
      <c r="BL182" s="24">
        <v>70939.605518036173</v>
      </c>
      <c r="BM182" s="24">
        <v>67110.60457055</v>
      </c>
      <c r="BN182" s="24">
        <v>88903.801028632864</v>
      </c>
      <c r="BO182" s="24">
        <v>122516.24356081121</v>
      </c>
      <c r="BP182" s="24">
        <v>100667.52928427096</v>
      </c>
    </row>
    <row r="183" spans="1:68" x14ac:dyDescent="0.45">
      <c r="A183" s="24" t="s">
        <v>40</v>
      </c>
      <c r="B183" s="24" t="s">
        <v>491</v>
      </c>
      <c r="C183" s="24" t="s">
        <v>229</v>
      </c>
      <c r="D183" s="24" t="s">
        <v>230</v>
      </c>
      <c r="AI183" s="24">
        <v>829.55410907720955</v>
      </c>
      <c r="AJ183" s="24">
        <v>888.9148212378351</v>
      </c>
      <c r="AK183" s="24">
        <v>920.18150858762488</v>
      </c>
      <c r="AL183" s="24">
        <v>951.91037075718259</v>
      </c>
      <c r="AM183" s="24">
        <v>1026.0837007013015</v>
      </c>
      <c r="AN183" s="24">
        <v>1058.2074764004101</v>
      </c>
      <c r="AO183" s="24">
        <v>1110.2219268988106</v>
      </c>
      <c r="AP183" s="24">
        <v>1161.9817607701523</v>
      </c>
      <c r="AQ183" s="24">
        <v>1186.9248560408498</v>
      </c>
      <c r="AR183" s="24">
        <v>1233.6614109639702</v>
      </c>
      <c r="AS183" s="24">
        <v>1316.8294091397906</v>
      </c>
      <c r="AT183" s="24">
        <v>1388.4704544977703</v>
      </c>
      <c r="AU183" s="24">
        <v>1390.4370697471873</v>
      </c>
      <c r="AV183" s="24">
        <v>1453.1836578446414</v>
      </c>
      <c r="AW183" s="24">
        <v>1542.4494764108492</v>
      </c>
      <c r="AX183" s="24">
        <v>1627.8391559461743</v>
      </c>
      <c r="AY183" s="24">
        <v>1717.7861177543455</v>
      </c>
      <c r="AZ183" s="24">
        <v>1809.3237124465647</v>
      </c>
      <c r="BA183" s="24">
        <v>1942.152996901744</v>
      </c>
      <c r="BB183" s="24">
        <v>2028.9574075456462</v>
      </c>
      <c r="BC183" s="24">
        <v>2139.2274938192759</v>
      </c>
      <c r="BD183" s="24">
        <v>2247.9974293220516</v>
      </c>
      <c r="BE183" s="24">
        <v>2465.8346944913142</v>
      </c>
      <c r="BF183" s="24">
        <v>2658.0219688693333</v>
      </c>
      <c r="BG183" s="24">
        <v>2901.1975208616909</v>
      </c>
      <c r="BH183" s="24">
        <v>2957.3055914550432</v>
      </c>
      <c r="BI183" s="24">
        <v>2976.1251368145099</v>
      </c>
      <c r="BJ183" s="24">
        <v>3604.7082594974659</v>
      </c>
      <c r="BK183" s="24">
        <v>3956.1246109444328</v>
      </c>
      <c r="BL183" s="24">
        <v>4260.673731908505</v>
      </c>
      <c r="BM183" s="24">
        <v>4235.5746232690481</v>
      </c>
      <c r="BN183" s="24">
        <v>4546.2297000628923</v>
      </c>
      <c r="BO183" s="24">
        <v>5102.9923114199437</v>
      </c>
      <c r="BP183" s="24">
        <v>5393.6209021618797</v>
      </c>
    </row>
    <row r="184" spans="1:68" x14ac:dyDescent="0.45">
      <c r="A184" s="24" t="s">
        <v>492</v>
      </c>
      <c r="B184" s="24" t="s">
        <v>493</v>
      </c>
      <c r="C184" s="24" t="s">
        <v>229</v>
      </c>
      <c r="D184" s="24" t="s">
        <v>230</v>
      </c>
      <c r="AI184" s="24">
        <v>16442.826826164135</v>
      </c>
      <c r="AJ184" s="24">
        <v>13451.423020945365</v>
      </c>
      <c r="AK184" s="24">
        <v>11324.281769435647</v>
      </c>
      <c r="AL184" s="24">
        <v>9646.2919093942855</v>
      </c>
      <c r="AM184" s="24">
        <v>9438.6554832764596</v>
      </c>
      <c r="AN184" s="24">
        <v>8848.5659037462719</v>
      </c>
      <c r="AO184" s="24">
        <v>7927.9130869976188</v>
      </c>
      <c r="AP184" s="24">
        <v>7332.4693744643009</v>
      </c>
      <c r="AQ184" s="24">
        <v>6540.1706619193801</v>
      </c>
      <c r="AR184" s="24">
        <v>6203.76019393967</v>
      </c>
      <c r="AS184" s="24">
        <v>5920.3530443984482</v>
      </c>
      <c r="AT184" s="24">
        <v>5665.5392535407118</v>
      </c>
      <c r="AU184" s="24">
        <v>5204.5375393276827</v>
      </c>
      <c r="AV184" s="24">
        <v>5334.5677310024885</v>
      </c>
      <c r="AW184" s="24">
        <v>5241.1265028086264</v>
      </c>
      <c r="AX184" s="24">
        <v>5392.1311546463539</v>
      </c>
      <c r="AY184" s="24">
        <v>6030.3642614874698</v>
      </c>
      <c r="AZ184" s="24">
        <v>4826.3758026681426</v>
      </c>
      <c r="BA184" s="24">
        <v>5928.4858206064491</v>
      </c>
      <c r="BB184" s="24">
        <v>5623.9776267824136</v>
      </c>
      <c r="BC184" s="24">
        <v>5667.9396812805107</v>
      </c>
      <c r="BD184" s="24">
        <v>6581.5435983544339</v>
      </c>
      <c r="BE184" s="24">
        <v>8260.6050459718808</v>
      </c>
      <c r="BF184" s="24">
        <v>8500.6545503779034</v>
      </c>
      <c r="BG184" s="24">
        <v>9858.2033383382568</v>
      </c>
      <c r="BH184" s="24">
        <v>10020.377745016873</v>
      </c>
      <c r="BI184" s="24">
        <v>10371.396298515057</v>
      </c>
      <c r="BJ184" s="24">
        <v>9770.0490445133291</v>
      </c>
      <c r="BK184" s="24">
        <v>9740.4285122276178</v>
      </c>
      <c r="BL184" s="24">
        <v>10639.50580325406</v>
      </c>
      <c r="BM184" s="24">
        <v>10941.66367258892</v>
      </c>
      <c r="BN184" s="24">
        <v>12196.645154535943</v>
      </c>
      <c r="BO184" s="24">
        <v>13356.203998697876</v>
      </c>
      <c r="BP184" s="24">
        <v>13831.81197379263</v>
      </c>
    </row>
    <row r="185" spans="1:68" x14ac:dyDescent="0.45">
      <c r="A185" s="24" t="s">
        <v>110</v>
      </c>
      <c r="B185" s="24" t="s">
        <v>494</v>
      </c>
      <c r="C185" s="24" t="s">
        <v>229</v>
      </c>
      <c r="D185" s="24" t="s">
        <v>230</v>
      </c>
      <c r="AI185" s="24">
        <v>14871.455103405622</v>
      </c>
      <c r="AJ185" s="24">
        <v>14560.450054341396</v>
      </c>
      <c r="AK185" s="24">
        <v>14937.454313669175</v>
      </c>
      <c r="AL185" s="24">
        <v>15964.256244283521</v>
      </c>
      <c r="AM185" s="24">
        <v>17111.150520898551</v>
      </c>
      <c r="AN185" s="24">
        <v>17885.353705654234</v>
      </c>
      <c r="AO185" s="24">
        <v>18441.634545980112</v>
      </c>
      <c r="AP185" s="24">
        <v>19127.300412607434</v>
      </c>
      <c r="AQ185" s="24">
        <v>19319.983564576469</v>
      </c>
      <c r="AR185" s="24">
        <v>20579.365916514038</v>
      </c>
      <c r="AS185" s="24">
        <v>21500.629289809949</v>
      </c>
      <c r="AT185" s="24">
        <v>22521.040938249182</v>
      </c>
      <c r="AU185" s="24">
        <v>23306.279537627735</v>
      </c>
      <c r="AV185" s="24">
        <v>23987.368894492352</v>
      </c>
      <c r="AW185" s="24">
        <v>25096.68587784854</v>
      </c>
      <c r="AX185" s="24">
        <v>25677.419080325202</v>
      </c>
      <c r="AY185" s="24">
        <v>27744.061719832629</v>
      </c>
      <c r="AZ185" s="24">
        <v>29353.500628372287</v>
      </c>
      <c r="BA185" s="24">
        <v>29827.142547538511</v>
      </c>
      <c r="BB185" s="24">
        <v>30682.953875723506</v>
      </c>
      <c r="BC185" s="24">
        <v>31214.051092545073</v>
      </c>
      <c r="BD185" s="24">
        <v>32702.146145002302</v>
      </c>
      <c r="BE185" s="24">
        <v>32989.368156962089</v>
      </c>
      <c r="BF185" s="24">
        <v>36243.243972771634</v>
      </c>
      <c r="BG185" s="24">
        <v>37297.813484897764</v>
      </c>
      <c r="BH185" s="24">
        <v>37552.737297349537</v>
      </c>
      <c r="BI185" s="24">
        <v>39946.234430856319</v>
      </c>
      <c r="BJ185" s="24">
        <v>42206.923421303974</v>
      </c>
      <c r="BK185" s="24">
        <v>42499.377926083631</v>
      </c>
      <c r="BL185" s="24">
        <v>45163.696426988397</v>
      </c>
      <c r="BM185" s="24">
        <v>45283.468049621719</v>
      </c>
      <c r="BN185" s="24">
        <v>47950.853576407462</v>
      </c>
      <c r="BO185" s="24">
        <v>53070.993210214983</v>
      </c>
      <c r="BP185" s="24">
        <v>53480.771832671518</v>
      </c>
    </row>
    <row r="186" spans="1:68" x14ac:dyDescent="0.45">
      <c r="A186" s="24" t="s">
        <v>495</v>
      </c>
      <c r="B186" s="24" t="s">
        <v>496</v>
      </c>
      <c r="C186" s="24" t="s">
        <v>229</v>
      </c>
      <c r="D186" s="24" t="s">
        <v>230</v>
      </c>
      <c r="AI186" s="24">
        <v>16675.377245864449</v>
      </c>
      <c r="AJ186" s="24">
        <v>17288.109710311277</v>
      </c>
      <c r="AK186" s="24">
        <v>17901.492949115483</v>
      </c>
      <c r="AL186" s="24">
        <v>18377.069457281523</v>
      </c>
      <c r="AM186" s="24">
        <v>19190.838613269614</v>
      </c>
      <c r="AN186" s="24">
        <v>19962.684700433187</v>
      </c>
      <c r="AO186" s="24">
        <v>20843.221938289938</v>
      </c>
      <c r="AP186" s="24">
        <v>21790.157110879412</v>
      </c>
      <c r="AQ186" s="24">
        <v>22375.132041519144</v>
      </c>
      <c r="AR186" s="24">
        <v>23249.984054833654</v>
      </c>
      <c r="AS186" s="24">
        <v>24685.360762641511</v>
      </c>
      <c r="AT186" s="24">
        <v>25459.750058056106</v>
      </c>
      <c r="AU186" s="24">
        <v>26244.951681044258</v>
      </c>
      <c r="AV186" s="24">
        <v>27029.473734524694</v>
      </c>
      <c r="AW186" s="24">
        <v>28466.940000124527</v>
      </c>
      <c r="AX186" s="24">
        <v>29816.164042295921</v>
      </c>
      <c r="AY186" s="24">
        <v>31811.001817808759</v>
      </c>
      <c r="AZ186" s="24">
        <v>33376.303369717389</v>
      </c>
      <c r="BA186" s="24">
        <v>34247.933152069389</v>
      </c>
      <c r="BB186" s="24">
        <v>33312.153411450781</v>
      </c>
      <c r="BC186" s="24">
        <v>34584.405349392007</v>
      </c>
      <c r="BD186" s="24">
        <v>36043.679244266255</v>
      </c>
      <c r="BE186" s="24">
        <v>37021.772719365879</v>
      </c>
      <c r="BF186" s="24">
        <v>38356.299653322218</v>
      </c>
      <c r="BG186" s="24">
        <v>39494.351160513557</v>
      </c>
      <c r="BH186" s="24">
        <v>40644.459137331964</v>
      </c>
      <c r="BI186" s="24">
        <v>42028.499846751794</v>
      </c>
      <c r="BJ186" s="24">
        <v>43656.242969080435</v>
      </c>
      <c r="BK186" s="24">
        <v>45334.439878518548</v>
      </c>
      <c r="BL186" s="24">
        <v>47346.331031659611</v>
      </c>
      <c r="BM186" s="24">
        <v>46412.666163481372</v>
      </c>
      <c r="BN186" s="24">
        <v>50731.460191234277</v>
      </c>
      <c r="BO186" s="24">
        <v>56235.038817177199</v>
      </c>
      <c r="BP186" s="24">
        <v>58408.604975403709</v>
      </c>
    </row>
    <row r="187" spans="1:68" x14ac:dyDescent="0.45">
      <c r="A187" s="24" t="s">
        <v>134</v>
      </c>
      <c r="B187" s="24" t="s">
        <v>497</v>
      </c>
      <c r="C187" s="24" t="s">
        <v>229</v>
      </c>
      <c r="D187" s="24" t="s">
        <v>230</v>
      </c>
      <c r="AI187" s="24">
        <v>26904.002209902628</v>
      </c>
      <c r="AJ187" s="24">
        <v>28108.661442628509</v>
      </c>
      <c r="AK187" s="24">
        <v>29772.904424416323</v>
      </c>
      <c r="AL187" s="24">
        <v>30986.526256173747</v>
      </c>
      <c r="AM187" s="24">
        <v>31924.775097982791</v>
      </c>
      <c r="AN187" s="24">
        <v>33598.333145284654</v>
      </c>
      <c r="AO187" s="24">
        <v>34660.624812941525</v>
      </c>
      <c r="AP187" s="24">
        <v>36808.934791455773</v>
      </c>
      <c r="AQ187" s="24">
        <v>36665.641852583693</v>
      </c>
      <c r="AR187" s="24">
        <v>36791.576683118838</v>
      </c>
      <c r="AS187" s="24">
        <v>39443.260739887148</v>
      </c>
      <c r="AT187" s="24">
        <v>41679.015088695</v>
      </c>
      <c r="AU187" s="24">
        <v>41511.028525724723</v>
      </c>
      <c r="AV187" s="24">
        <v>40934.695715475376</v>
      </c>
      <c r="AW187" s="24">
        <v>42141.636897044758</v>
      </c>
      <c r="AX187" s="24">
        <v>43672.520317800867</v>
      </c>
      <c r="AY187" s="24">
        <v>46091.182234111635</v>
      </c>
      <c r="AZ187" s="24">
        <v>48626.922041250764</v>
      </c>
      <c r="BA187" s="24">
        <v>52841.188951463984</v>
      </c>
      <c r="BB187" s="24">
        <v>55127.467772432348</v>
      </c>
      <c r="BC187" s="24">
        <v>55667.468777321708</v>
      </c>
      <c r="BD187" s="24">
        <v>52393.313582029317</v>
      </c>
      <c r="BE187" s="24">
        <v>49989.442509399392</v>
      </c>
      <c r="BF187" s="24">
        <v>47013.473093438508</v>
      </c>
      <c r="BG187" s="24">
        <v>44235.833632933412</v>
      </c>
      <c r="BH187" s="24">
        <v>36058.166608478794</v>
      </c>
      <c r="BI187" s="24">
        <v>33333.863589372202</v>
      </c>
      <c r="BJ187" s="24">
        <v>33619.498898260696</v>
      </c>
      <c r="BK187" s="24">
        <v>37780.330832727064</v>
      </c>
      <c r="BL187" s="24">
        <v>37250.611078835878</v>
      </c>
      <c r="BM187" s="24">
        <v>35163.32817814155</v>
      </c>
      <c r="BN187" s="24">
        <v>38719.45876820488</v>
      </c>
      <c r="BO187" s="24">
        <v>43244.377142473677</v>
      </c>
      <c r="BP187" s="24">
        <v>42519.704991896222</v>
      </c>
    </row>
    <row r="188" spans="1:68" x14ac:dyDescent="0.45">
      <c r="A188" s="24" t="s">
        <v>498</v>
      </c>
      <c r="B188" s="24" t="s">
        <v>499</v>
      </c>
      <c r="C188" s="24" t="s">
        <v>229</v>
      </c>
      <c r="D188" s="24" t="s">
        <v>230</v>
      </c>
      <c r="AI188" s="24">
        <v>8158.7062327370631</v>
      </c>
      <c r="AJ188" s="24">
        <v>8484.4510674823487</v>
      </c>
      <c r="AK188" s="24">
        <v>8563.8626970228433</v>
      </c>
      <c r="AL188" s="24">
        <v>9001.558515395187</v>
      </c>
      <c r="AM188" s="24">
        <v>9284.748135786509</v>
      </c>
      <c r="AN188" s="24">
        <v>9790.9482573361365</v>
      </c>
      <c r="AO188" s="24">
        <v>10134.396837974655</v>
      </c>
      <c r="AP188" s="24">
        <v>10733.804631091347</v>
      </c>
      <c r="AQ188" s="24">
        <v>10978.850497790383</v>
      </c>
      <c r="AR188" s="24">
        <v>11401.617501937941</v>
      </c>
      <c r="AS188" s="24">
        <v>12265.114509834833</v>
      </c>
      <c r="AT188" s="24">
        <v>12743.539233267955</v>
      </c>
      <c r="AU188" s="24">
        <v>13190.994970095493</v>
      </c>
      <c r="AV188" s="24">
        <v>13860.047257248292</v>
      </c>
      <c r="AW188" s="24">
        <v>14677.261419885042</v>
      </c>
      <c r="AX188" s="24">
        <v>15542.842530809672</v>
      </c>
      <c r="AY188" s="24">
        <v>16861.330610910289</v>
      </c>
      <c r="AZ188" s="24">
        <v>18111.165206525769</v>
      </c>
      <c r="BA188" s="24">
        <v>18815.144202573352</v>
      </c>
      <c r="BB188" s="24">
        <v>18348.950415464093</v>
      </c>
      <c r="BC188" s="24">
        <v>18889.104685916864</v>
      </c>
      <c r="BD188" s="24">
        <v>19848.513953787795</v>
      </c>
      <c r="BE188" s="24">
        <v>20600.745538825729</v>
      </c>
      <c r="BF188" s="24">
        <v>20923.135407519268</v>
      </c>
      <c r="BG188" s="24">
        <v>21238.849891023041</v>
      </c>
      <c r="BH188" s="24">
        <v>20655.222970937524</v>
      </c>
      <c r="BI188" s="24">
        <v>21555.420975442412</v>
      </c>
      <c r="BJ188" s="24">
        <v>23047.431386266937</v>
      </c>
      <c r="BK188" s="24">
        <v>24152.002722448757</v>
      </c>
      <c r="BL188" s="24">
        <v>26062.541307477182</v>
      </c>
      <c r="BM188" s="24">
        <v>24691.679711252298</v>
      </c>
      <c r="BN188" s="24">
        <v>26928.19035722526</v>
      </c>
      <c r="BO188" s="24">
        <v>29884.720395666413</v>
      </c>
      <c r="BP188" s="24">
        <v>31093.653621782531</v>
      </c>
    </row>
    <row r="189" spans="1:68" x14ac:dyDescent="0.45">
      <c r="A189" s="24" t="s">
        <v>45</v>
      </c>
      <c r="B189" s="24" t="s">
        <v>500</v>
      </c>
      <c r="C189" s="24" t="s">
        <v>229</v>
      </c>
      <c r="D189" s="24" t="s">
        <v>230</v>
      </c>
      <c r="AI189" s="24">
        <v>1895.2626696009554</v>
      </c>
      <c r="AJ189" s="24">
        <v>1991.5796405158965</v>
      </c>
      <c r="AK189" s="24">
        <v>2132.0194172115848</v>
      </c>
      <c r="AL189" s="24">
        <v>2160.1896665708932</v>
      </c>
      <c r="AM189" s="24">
        <v>2223.5142836839959</v>
      </c>
      <c r="AN189" s="24">
        <v>2314.907985367493</v>
      </c>
      <c r="AO189" s="24">
        <v>2400.6345166266087</v>
      </c>
      <c r="AP189" s="24">
        <v>2398.013574512619</v>
      </c>
      <c r="AQ189" s="24">
        <v>2419.07785440509</v>
      </c>
      <c r="AR189" s="24">
        <v>2474.8164771262432</v>
      </c>
      <c r="AS189" s="24">
        <v>2565.1995881554135</v>
      </c>
      <c r="AT189" s="24">
        <v>2643.7662749569977</v>
      </c>
      <c r="AU189" s="24">
        <v>2687.8299361938962</v>
      </c>
      <c r="AV189" s="24">
        <v>2821.7313702063916</v>
      </c>
      <c r="AW189" s="24">
        <v>3048.3570912670084</v>
      </c>
      <c r="AX189" s="24">
        <v>3292.6022326572424</v>
      </c>
      <c r="AY189" s="24">
        <v>3514.813652329537</v>
      </c>
      <c r="AZ189" s="24">
        <v>3672.1852745331266</v>
      </c>
      <c r="BA189" s="24">
        <v>3721.3329355563346</v>
      </c>
      <c r="BB189" s="24">
        <v>3777.090986308046</v>
      </c>
      <c r="BC189" s="24">
        <v>3785.7011352690342</v>
      </c>
      <c r="BD189" s="24">
        <v>3879.5977693448981</v>
      </c>
      <c r="BE189" s="24">
        <v>4046.5984876631114</v>
      </c>
      <c r="BF189" s="24">
        <v>4173.9385856875751</v>
      </c>
      <c r="BG189" s="24">
        <v>4312.9907004077631</v>
      </c>
      <c r="BH189" s="24">
        <v>4480.2631346098487</v>
      </c>
      <c r="BI189" s="24">
        <v>4630.7315068373982</v>
      </c>
      <c r="BJ189" s="24">
        <v>4789.5364655755257</v>
      </c>
      <c r="BK189" s="24">
        <v>4979.3734961655018</v>
      </c>
      <c r="BL189" s="24">
        <v>5037.5340155974536</v>
      </c>
      <c r="BM189" s="24">
        <v>5048.0213062962994</v>
      </c>
      <c r="BN189" s="24">
        <v>5367.273647147621</v>
      </c>
      <c r="BO189" s="24">
        <v>5920.2743065410996</v>
      </c>
      <c r="BP189" s="24">
        <v>6036.6507692380228</v>
      </c>
    </row>
    <row r="190" spans="1:68" x14ac:dyDescent="0.45">
      <c r="A190" s="24" t="s">
        <v>64</v>
      </c>
      <c r="B190" s="24" t="s">
        <v>501</v>
      </c>
      <c r="C190" s="24" t="s">
        <v>229</v>
      </c>
      <c r="D190" s="24" t="s">
        <v>230</v>
      </c>
      <c r="AI190" s="24">
        <v>5136.5260639746994</v>
      </c>
      <c r="AJ190" s="24">
        <v>5688.3668594211968</v>
      </c>
      <c r="AK190" s="24">
        <v>6164.7337049361104</v>
      </c>
      <c r="AL190" s="24">
        <v>6518.3408019652161</v>
      </c>
      <c r="AM190" s="24">
        <v>6707.6152458295992</v>
      </c>
      <c r="AN190" s="24">
        <v>6827.5186178093381</v>
      </c>
      <c r="AO190" s="24">
        <v>6420.5125714097621</v>
      </c>
      <c r="AP190" s="24">
        <v>6894.6910595300214</v>
      </c>
      <c r="AQ190" s="24">
        <v>7407.5498647757304</v>
      </c>
      <c r="AR190" s="24">
        <v>7748.8359900252744</v>
      </c>
      <c r="AS190" s="24">
        <v>8097.2957828865174</v>
      </c>
      <c r="AT190" s="24">
        <v>8197.1576300294528</v>
      </c>
      <c r="AU190" s="24">
        <v>8370.3033714492703</v>
      </c>
      <c r="AV190" s="24">
        <v>8800.5666413121744</v>
      </c>
      <c r="AW190" s="24">
        <v>9591.6028831147869</v>
      </c>
      <c r="AX190" s="24">
        <v>10511.022031278881</v>
      </c>
      <c r="AY190" s="24">
        <v>11684.555027279486</v>
      </c>
      <c r="AZ190" s="24">
        <v>13332.866106006466</v>
      </c>
      <c r="BA190" s="24">
        <v>14705.371450913057</v>
      </c>
      <c r="BB190" s="24">
        <v>14765.738021774065</v>
      </c>
      <c r="BC190" s="24">
        <v>15572.578719290115</v>
      </c>
      <c r="BD190" s="24">
        <v>17473.76514014239</v>
      </c>
      <c r="BE190" s="24">
        <v>19473.25148201859</v>
      </c>
      <c r="BF190" s="24">
        <v>21923.675093953127</v>
      </c>
      <c r="BG190" s="24">
        <v>24376.080868508638</v>
      </c>
      <c r="BH190" s="24">
        <v>27245.278853366923</v>
      </c>
      <c r="BI190" s="24">
        <v>30276.708840583251</v>
      </c>
      <c r="BJ190" s="24">
        <v>33533.326007932927</v>
      </c>
      <c r="BK190" s="24">
        <v>32463.540359127015</v>
      </c>
      <c r="BL190" s="24">
        <v>33239.733231164042</v>
      </c>
      <c r="BM190" s="24">
        <v>27017.003368895097</v>
      </c>
      <c r="BN190" s="24">
        <v>30932.76277805155</v>
      </c>
      <c r="BO190" s="24">
        <v>36245.145655104119</v>
      </c>
      <c r="BP190" s="24">
        <v>39803.318953289483</v>
      </c>
    </row>
    <row r="191" spans="1:68" x14ac:dyDescent="0.45">
      <c r="A191" s="24" t="s">
        <v>25</v>
      </c>
      <c r="B191" s="24" t="s">
        <v>502</v>
      </c>
      <c r="C191" s="24" t="s">
        <v>229</v>
      </c>
      <c r="D191" s="24" t="s">
        <v>230</v>
      </c>
      <c r="AI191" s="24">
        <v>3366.6569612569665</v>
      </c>
      <c r="AJ191" s="24">
        <v>3483.5389809549374</v>
      </c>
      <c r="AK191" s="24">
        <v>3472.2306585917913</v>
      </c>
      <c r="AL191" s="24">
        <v>3666.2331887189698</v>
      </c>
      <c r="AM191" s="24">
        <v>4123.0418756014678</v>
      </c>
      <c r="AN191" s="24">
        <v>4434.6724516225659</v>
      </c>
      <c r="AO191" s="24">
        <v>4555.7695950347334</v>
      </c>
      <c r="AP191" s="24">
        <v>4844.0981986512816</v>
      </c>
      <c r="AQ191" s="24">
        <v>4791.4057015358912</v>
      </c>
      <c r="AR191" s="24">
        <v>4847.3982673646087</v>
      </c>
      <c r="AS191" s="24">
        <v>5011.9454071994505</v>
      </c>
      <c r="AT191" s="24">
        <v>5086.4224778467978</v>
      </c>
      <c r="AU191" s="24">
        <v>5382.5664127289765</v>
      </c>
      <c r="AV191" s="24">
        <v>5656.8581611314221</v>
      </c>
      <c r="AW191" s="24">
        <v>6037.5202511397702</v>
      </c>
      <c r="AX191" s="24">
        <v>6559.5433001415458</v>
      </c>
      <c r="AY191" s="24">
        <v>7213.5960601479874</v>
      </c>
      <c r="AZ191" s="24">
        <v>7982.0500836515876</v>
      </c>
      <c r="BA191" s="24">
        <v>8820.1390104266029</v>
      </c>
      <c r="BB191" s="24">
        <v>8916.5957753950024</v>
      </c>
      <c r="BC191" s="24">
        <v>9713.3586329989394</v>
      </c>
      <c r="BD191" s="24">
        <v>10462.577043466257</v>
      </c>
      <c r="BE191" s="24">
        <v>10757.152223435121</v>
      </c>
      <c r="BF191" s="24">
        <v>11290.554740387362</v>
      </c>
      <c r="BG191" s="24">
        <v>11517.737171024686</v>
      </c>
      <c r="BH191" s="24">
        <v>11600.387399286728</v>
      </c>
      <c r="BI191" s="24">
        <v>12066.546068331711</v>
      </c>
      <c r="BJ191" s="24">
        <v>12591.856287923441</v>
      </c>
      <c r="BK191" s="24">
        <v>13078.232350340506</v>
      </c>
      <c r="BL191" s="24">
        <v>13563.537293355057</v>
      </c>
      <c r="BM191" s="24">
        <v>12563.303806089298</v>
      </c>
      <c r="BN191" s="24">
        <v>15282.273637263626</v>
      </c>
      <c r="BO191" s="24">
        <v>16657.489721268659</v>
      </c>
      <c r="BP191" s="24">
        <v>16974.242002988565</v>
      </c>
    </row>
    <row r="192" spans="1:68" x14ac:dyDescent="0.45">
      <c r="A192" s="24" t="s">
        <v>32</v>
      </c>
      <c r="B192" s="24" t="s">
        <v>503</v>
      </c>
      <c r="C192" s="24" t="s">
        <v>229</v>
      </c>
      <c r="D192" s="24" t="s">
        <v>230</v>
      </c>
      <c r="AI192" s="24">
        <v>2607.965744939157</v>
      </c>
      <c r="AJ192" s="24">
        <v>2620.7043769231523</v>
      </c>
      <c r="AK192" s="24">
        <v>2628.5875447738931</v>
      </c>
      <c r="AL192" s="24">
        <v>2684.2765938748321</v>
      </c>
      <c r="AM192" s="24">
        <v>2799.7798824524439</v>
      </c>
      <c r="AN192" s="24">
        <v>2925.9610143441059</v>
      </c>
      <c r="AO192" s="24">
        <v>3082.3096599838441</v>
      </c>
      <c r="AP192" s="24">
        <v>3221.3917104004577</v>
      </c>
      <c r="AQ192" s="24">
        <v>3160.3647479102842</v>
      </c>
      <c r="AR192" s="24">
        <v>3228.7511699939046</v>
      </c>
      <c r="AS192" s="24">
        <v>3365.558330024448</v>
      </c>
      <c r="AT192" s="24">
        <v>3468.8988831188199</v>
      </c>
      <c r="AU192" s="24">
        <v>3580.382454780015</v>
      </c>
      <c r="AV192" s="24">
        <v>3761.4962459603953</v>
      </c>
      <c r="AW192" s="24">
        <v>4037.1719380183949</v>
      </c>
      <c r="AX192" s="24">
        <v>4289.0522369179071</v>
      </c>
      <c r="AY192" s="24">
        <v>4578.7063089258636</v>
      </c>
      <c r="AZ192" s="24">
        <v>4923.1971857060498</v>
      </c>
      <c r="BA192" s="24">
        <v>5144.3357818566428</v>
      </c>
      <c r="BB192" s="24">
        <v>5157.2782509656008</v>
      </c>
      <c r="BC192" s="24">
        <v>5489.2354348288727</v>
      </c>
      <c r="BD192" s="24">
        <v>5705.4359118615248</v>
      </c>
      <c r="BE192" s="24">
        <v>6094.2683736069721</v>
      </c>
      <c r="BF192" s="24">
        <v>6372.8338209668018</v>
      </c>
      <c r="BG192" s="24">
        <v>6688.7396124774696</v>
      </c>
      <c r="BH192" s="24">
        <v>6894.2670222782299</v>
      </c>
      <c r="BI192" s="24">
        <v>7382.6675842203449</v>
      </c>
      <c r="BJ192" s="24">
        <v>7773.7985358963388</v>
      </c>
      <c r="BK192" s="24">
        <v>8357.7435792506712</v>
      </c>
      <c r="BL192" s="24">
        <v>8924.1011641660443</v>
      </c>
      <c r="BM192" s="24">
        <v>8238.3680203745225</v>
      </c>
      <c r="BN192" s="24">
        <v>8857.7899511551386</v>
      </c>
      <c r="BO192" s="24">
        <v>10131.346369794093</v>
      </c>
      <c r="BP192" s="24">
        <v>10988.630041204542</v>
      </c>
    </row>
    <row r="193" spans="1:68" x14ac:dyDescent="0.45">
      <c r="A193" s="24" t="s">
        <v>504</v>
      </c>
      <c r="B193" s="24" t="s">
        <v>505</v>
      </c>
      <c r="C193" s="24" t="s">
        <v>229</v>
      </c>
      <c r="D193" s="24" t="s">
        <v>230</v>
      </c>
      <c r="AI193" s="24">
        <v>9604.2502931888193</v>
      </c>
      <c r="AJ193" s="24">
        <v>10179.269569043026</v>
      </c>
      <c r="AK193" s="24">
        <v>9516.3645636906604</v>
      </c>
      <c r="AL193" s="24">
        <v>8343.804069841186</v>
      </c>
      <c r="AM193" s="24">
        <v>8927.0518669620833</v>
      </c>
      <c r="AN193" s="24">
        <v>9857.8487404292591</v>
      </c>
      <c r="AO193" s="24">
        <v>10794.172497418835</v>
      </c>
      <c r="AP193" s="24">
        <v>10951.232358461417</v>
      </c>
      <c r="AQ193" s="24">
        <v>11042.118657129196</v>
      </c>
      <c r="AR193" s="24">
        <v>10382.362369385763</v>
      </c>
      <c r="AS193" s="24">
        <v>10191.71064780188</v>
      </c>
      <c r="AT193" s="24">
        <v>10998.824764714032</v>
      </c>
      <c r="AU193" s="24">
        <v>11639.220922852253</v>
      </c>
      <c r="AV193" s="24">
        <v>11395.293080129071</v>
      </c>
      <c r="AW193" s="24">
        <v>12063.860116020776</v>
      </c>
      <c r="AX193" s="24">
        <v>12867.536080108386</v>
      </c>
      <c r="AY193" s="24">
        <v>13400.750609409306</v>
      </c>
      <c r="AZ193" s="24">
        <v>14216.376098935107</v>
      </c>
      <c r="BA193" s="24">
        <v>13905.27355205718</v>
      </c>
      <c r="BB193" s="24">
        <v>13183.262845564346</v>
      </c>
      <c r="BC193" s="24">
        <v>13448.933863324484</v>
      </c>
      <c r="BD193" s="24">
        <v>14682.766778410014</v>
      </c>
      <c r="BE193" s="24">
        <v>15410.466651135799</v>
      </c>
      <c r="BF193" s="24">
        <v>15297.619132607149</v>
      </c>
      <c r="BG193" s="24">
        <v>16244.777470543604</v>
      </c>
      <c r="BH193" s="24">
        <v>17685.062852156563</v>
      </c>
      <c r="BI193" s="24">
        <v>17747.608239163361</v>
      </c>
      <c r="BJ193" s="24">
        <v>17461.782409361815</v>
      </c>
      <c r="BK193" s="24">
        <v>17879.453104817374</v>
      </c>
      <c r="BL193" s="24">
        <v>18227.267619390677</v>
      </c>
      <c r="BM193" s="24">
        <v>17367.269702727979</v>
      </c>
      <c r="BN193" s="24">
        <v>15663.174395388716</v>
      </c>
      <c r="BO193" s="24">
        <v>16581.021088490208</v>
      </c>
      <c r="BP193" s="24">
        <v>17531.698418827378</v>
      </c>
    </row>
    <row r="194" spans="1:68" x14ac:dyDescent="0.45">
      <c r="A194" s="24" t="s">
        <v>9</v>
      </c>
      <c r="B194" s="24" t="s">
        <v>506</v>
      </c>
      <c r="C194" s="24" t="s">
        <v>229</v>
      </c>
      <c r="D194" s="24" t="s">
        <v>230</v>
      </c>
      <c r="AI194" s="24">
        <v>1703.2357083274808</v>
      </c>
      <c r="AJ194" s="24">
        <v>1868.8182709622536</v>
      </c>
      <c r="AK194" s="24">
        <v>2100.4619010891997</v>
      </c>
      <c r="AL194" s="24">
        <v>2450.9558759402394</v>
      </c>
      <c r="AM194" s="24">
        <v>2557.7186377227999</v>
      </c>
      <c r="AN194" s="24">
        <v>2435.650411886475</v>
      </c>
      <c r="AO194" s="24">
        <v>2578.1922029701213</v>
      </c>
      <c r="AP194" s="24">
        <v>2432.0716140454688</v>
      </c>
      <c r="AQ194" s="24">
        <v>2284.9335806968384</v>
      </c>
      <c r="AR194" s="24">
        <v>2279.546543164638</v>
      </c>
      <c r="AS194" s="24">
        <v>2195.9578329354654</v>
      </c>
      <c r="AT194" s="24">
        <v>2167.7588860418709</v>
      </c>
      <c r="AU194" s="24">
        <v>2125.3872013121763</v>
      </c>
      <c r="AV194" s="24">
        <v>2141.9408870725783</v>
      </c>
      <c r="AW194" s="24">
        <v>2186.5400815841303</v>
      </c>
      <c r="AX194" s="24">
        <v>2321.9091624674411</v>
      </c>
      <c r="AY194" s="24">
        <v>2443.802252366519</v>
      </c>
      <c r="AZ194" s="24">
        <v>2622.3746872411398</v>
      </c>
      <c r="BA194" s="24">
        <v>2583.4809432772468</v>
      </c>
      <c r="BB194" s="24">
        <v>2692.4350926321863</v>
      </c>
      <c r="BC194" s="24">
        <v>2911.8920318685159</v>
      </c>
      <c r="BD194" s="24">
        <v>2918.5439177754356</v>
      </c>
      <c r="BE194" s="24">
        <v>3025.8559958677156</v>
      </c>
      <c r="BF194" s="24">
        <v>3109.8953722991691</v>
      </c>
      <c r="BG194" s="24">
        <v>3499.5484674395921</v>
      </c>
      <c r="BH194" s="24">
        <v>3669.7387158569145</v>
      </c>
      <c r="BI194" s="24">
        <v>3812.7103509899562</v>
      </c>
      <c r="BJ194" s="24">
        <v>3923.171976729825</v>
      </c>
      <c r="BK194" s="24">
        <v>3909.9157296807521</v>
      </c>
      <c r="BL194" s="24">
        <v>4059.8286020601836</v>
      </c>
      <c r="BM194" s="24">
        <v>3899.577192494191</v>
      </c>
      <c r="BN194" s="24">
        <v>3976.9038002754824</v>
      </c>
      <c r="BO194" s="24">
        <v>4419.6192718052498</v>
      </c>
      <c r="BP194" s="24">
        <v>4632.9797937614103</v>
      </c>
    </row>
    <row r="195" spans="1:68" x14ac:dyDescent="0.45">
      <c r="A195" s="24" t="s">
        <v>75</v>
      </c>
      <c r="B195" s="24" t="s">
        <v>507</v>
      </c>
      <c r="C195" s="24" t="s">
        <v>229</v>
      </c>
      <c r="D195" s="24" t="s">
        <v>230</v>
      </c>
      <c r="AI195" s="24">
        <v>6180.9856884956171</v>
      </c>
      <c r="AJ195" s="24">
        <v>5920.6775212203911</v>
      </c>
      <c r="AK195" s="24">
        <v>6188.8911984364049</v>
      </c>
      <c r="AL195" s="24">
        <v>6555.7359063874055</v>
      </c>
      <c r="AM195" s="24">
        <v>7035.2574835660716</v>
      </c>
      <c r="AN195" s="24">
        <v>7709.4902114685865</v>
      </c>
      <c r="AO195" s="24">
        <v>8307.2056723406386</v>
      </c>
      <c r="AP195" s="24">
        <v>8965.0188941731685</v>
      </c>
      <c r="AQ195" s="24">
        <v>9520.0819184428638</v>
      </c>
      <c r="AR195" s="24">
        <v>10080.688038193535</v>
      </c>
      <c r="AS195" s="24">
        <v>10718.910540425471</v>
      </c>
      <c r="AT195" s="24">
        <v>11176.471596406273</v>
      </c>
      <c r="AU195" s="24">
        <v>11841.268408772108</v>
      </c>
      <c r="AV195" s="24">
        <v>12330.472710172886</v>
      </c>
      <c r="AW195" s="24">
        <v>13414.857393442866</v>
      </c>
      <c r="AX195" s="24">
        <v>13935.557314821379</v>
      </c>
      <c r="AY195" s="24">
        <v>15208.126622577034</v>
      </c>
      <c r="AZ195" s="24">
        <v>16833.852256438178</v>
      </c>
      <c r="BA195" s="24">
        <v>18372.376454830013</v>
      </c>
      <c r="BB195" s="24">
        <v>19290.120471782833</v>
      </c>
      <c r="BC195" s="24">
        <v>20993.249560257711</v>
      </c>
      <c r="BD195" s="24">
        <v>22808.50552688992</v>
      </c>
      <c r="BE195" s="24">
        <v>23728.145682143484</v>
      </c>
      <c r="BF195" s="24">
        <v>24433.891434487694</v>
      </c>
      <c r="BG195" s="24">
        <v>25459.739227376136</v>
      </c>
      <c r="BH195" s="24">
        <v>26995.34087137449</v>
      </c>
      <c r="BI195" s="24">
        <v>28359.692734626555</v>
      </c>
      <c r="BJ195" s="24">
        <v>30170.281897408739</v>
      </c>
      <c r="BK195" s="24">
        <v>32345.106607622482</v>
      </c>
      <c r="BL195" s="24">
        <v>35882.365506555274</v>
      </c>
      <c r="BM195" s="24">
        <v>36714.168666042409</v>
      </c>
      <c r="BN195" s="24">
        <v>41022.512631096157</v>
      </c>
      <c r="BO195" s="24">
        <v>46038.667984774154</v>
      </c>
      <c r="BP195" s="24">
        <v>46450.106787996971</v>
      </c>
    </row>
    <row r="196" spans="1:68" x14ac:dyDescent="0.45">
      <c r="A196" s="24" t="s">
        <v>508</v>
      </c>
      <c r="B196" s="24" t="s">
        <v>509</v>
      </c>
      <c r="C196" s="24" t="s">
        <v>229</v>
      </c>
      <c r="D196" s="24" t="s">
        <v>230</v>
      </c>
      <c r="AI196" s="24">
        <v>1458.3498768392485</v>
      </c>
      <c r="AJ196" s="24">
        <v>1483.7972596726138</v>
      </c>
      <c r="AK196" s="24">
        <v>1523.7438783235732</v>
      </c>
      <c r="AL196" s="24">
        <v>1526.9309997583762</v>
      </c>
      <c r="AM196" s="24">
        <v>1512.9752651132812</v>
      </c>
      <c r="AN196" s="24">
        <v>1546.5461683350718</v>
      </c>
      <c r="AO196" s="24">
        <v>1624.8943596216586</v>
      </c>
      <c r="AP196" s="24">
        <v>1728.9055540915069</v>
      </c>
      <c r="AQ196" s="24">
        <v>1842.8477427542116</v>
      </c>
      <c r="AR196" s="24">
        <v>1911.7820042521521</v>
      </c>
      <c r="AS196" s="24">
        <v>2022.1993349176291</v>
      </c>
      <c r="AT196" s="24">
        <v>2093.4827393742271</v>
      </c>
      <c r="AU196" s="24">
        <v>2160.2181126858254</v>
      </c>
      <c r="AV196" s="24">
        <v>2078.1685849862424</v>
      </c>
      <c r="AW196" s="24">
        <v>2351.0160924499828</v>
      </c>
      <c r="AX196" s="24">
        <v>2489.6530406951524</v>
      </c>
      <c r="AY196" s="24">
        <v>2648.4419634770184</v>
      </c>
      <c r="AZ196" s="24">
        <v>2802.324553187193</v>
      </c>
      <c r="BA196" s="24">
        <v>2953.9815764240966</v>
      </c>
      <c r="BB196" s="24">
        <v>3018.9220725398263</v>
      </c>
      <c r="BC196" s="24">
        <v>3158.7777976719308</v>
      </c>
      <c r="BD196" s="24">
        <v>3265.8535430058673</v>
      </c>
      <c r="BE196" s="24">
        <v>3330.3789021830721</v>
      </c>
      <c r="BF196" s="24">
        <v>3472.8967356094004</v>
      </c>
      <c r="BG196" s="24">
        <v>3566.1616147172631</v>
      </c>
      <c r="BH196" s="24">
        <v>3393.1824137490657</v>
      </c>
      <c r="BI196" s="24">
        <v>3391.135324152227</v>
      </c>
      <c r="BJ196" s="24">
        <v>3487.2161029777722</v>
      </c>
      <c r="BK196" s="24">
        <v>3671.2788802504765</v>
      </c>
      <c r="BL196" s="24">
        <v>3831.9781662240739</v>
      </c>
      <c r="BM196" s="24">
        <v>3710.0448258669221</v>
      </c>
      <c r="BN196" s="24">
        <v>3984.2178361312635</v>
      </c>
      <c r="BO196" s="24">
        <v>4334.1703963184909</v>
      </c>
      <c r="BP196" s="24">
        <v>4466.3835549151017</v>
      </c>
    </row>
    <row r="197" spans="1:68" x14ac:dyDescent="0.45">
      <c r="A197" s="24" t="s">
        <v>129</v>
      </c>
      <c r="B197" s="24" t="s">
        <v>510</v>
      </c>
      <c r="C197" s="24" t="s">
        <v>229</v>
      </c>
      <c r="D197" s="24" t="s">
        <v>230</v>
      </c>
      <c r="AI197" s="24">
        <v>13409.936926279783</v>
      </c>
      <c r="AJ197" s="24">
        <v>14082.925463377882</v>
      </c>
      <c r="AK197" s="24">
        <v>14964.354405081313</v>
      </c>
      <c r="AL197" s="24">
        <v>15896.117372246605</v>
      </c>
      <c r="AM197" s="24">
        <v>16758.750128159787</v>
      </c>
      <c r="AN197" s="24">
        <v>17723.982832504862</v>
      </c>
      <c r="AO197" s="24">
        <v>18260.049895076019</v>
      </c>
      <c r="AP197" s="24">
        <v>19301.203540649585</v>
      </c>
      <c r="AQ197" s="24">
        <v>20479.563797960192</v>
      </c>
      <c r="AR197" s="24">
        <v>21779.45007677512</v>
      </c>
      <c r="AS197" s="24">
        <v>22938.030234015743</v>
      </c>
      <c r="AT197" s="24">
        <v>24881.977379769411</v>
      </c>
      <c r="AU197" s="24">
        <v>25467.360712570877</v>
      </c>
      <c r="AV197" s="24">
        <v>25967.781474671923</v>
      </c>
      <c r="AW197" s="24">
        <v>28993.073514585212</v>
      </c>
      <c r="AX197" s="24">
        <v>29350.30605008169</v>
      </c>
      <c r="AY197" s="24">
        <v>29955.58126787631</v>
      </c>
      <c r="AZ197" s="24">
        <v>30587.999037909216</v>
      </c>
      <c r="BA197" s="24">
        <v>30782.453939995907</v>
      </c>
      <c r="BB197" s="24">
        <v>30533.680896723665</v>
      </c>
      <c r="BC197" s="24">
        <v>30933.216571618763</v>
      </c>
      <c r="BD197" s="24">
        <v>31824.154838385468</v>
      </c>
      <c r="BE197" s="24">
        <v>32312.007208711748</v>
      </c>
      <c r="BF197" s="24">
        <v>32623.927850542867</v>
      </c>
      <c r="BG197" s="24">
        <v>32850.541760420361</v>
      </c>
      <c r="BH197" s="24">
        <v>32899.942154951823</v>
      </c>
      <c r="BI197" s="24">
        <v>32944.023590998826</v>
      </c>
      <c r="BJ197" s="24">
        <v>32686.461589352912</v>
      </c>
      <c r="BK197" s="24">
        <v>34733.995552987311</v>
      </c>
      <c r="BL197" s="24">
        <v>37453.788413823037</v>
      </c>
      <c r="BM197" s="24">
        <v>36858.979179402748</v>
      </c>
      <c r="BN197" s="24">
        <v>40559.698574987538</v>
      </c>
      <c r="BO197" s="24">
        <v>45596.853055087311</v>
      </c>
      <c r="BP197" s="24">
        <v>47717.512970569878</v>
      </c>
    </row>
    <row r="198" spans="1:68" x14ac:dyDescent="0.45">
      <c r="A198" s="24" t="s">
        <v>511</v>
      </c>
      <c r="B198" s="24" t="s">
        <v>512</v>
      </c>
      <c r="C198" s="24" t="s">
        <v>229</v>
      </c>
      <c r="D198" s="24" t="s">
        <v>230</v>
      </c>
    </row>
    <row r="199" spans="1:68" x14ac:dyDescent="0.45">
      <c r="A199" s="24" t="s">
        <v>99</v>
      </c>
      <c r="B199" s="24" t="s">
        <v>513</v>
      </c>
      <c r="C199" s="24" t="s">
        <v>229</v>
      </c>
      <c r="D199" s="24" t="s">
        <v>230</v>
      </c>
      <c r="AI199" s="24">
        <v>11771.916324690572</v>
      </c>
      <c r="AJ199" s="24">
        <v>12730.945167214282</v>
      </c>
      <c r="AK199" s="24">
        <v>13173.168628443083</v>
      </c>
      <c r="AL199" s="24">
        <v>13193.733924520786</v>
      </c>
      <c r="AM199" s="24">
        <v>13568.92171708509</v>
      </c>
      <c r="AN199" s="24">
        <v>14396.842327449009</v>
      </c>
      <c r="AO199" s="24">
        <v>14916.444832625832</v>
      </c>
      <c r="AP199" s="24">
        <v>15785.791653333734</v>
      </c>
      <c r="AQ199" s="24">
        <v>16686.942671376855</v>
      </c>
      <c r="AR199" s="24">
        <v>17718.15157244185</v>
      </c>
      <c r="AS199" s="24">
        <v>18879.058208944658</v>
      </c>
      <c r="AT199" s="24">
        <v>19530.678531391739</v>
      </c>
      <c r="AU199" s="24">
        <v>20356.647299736018</v>
      </c>
      <c r="AV199" s="24">
        <v>20852.240428969635</v>
      </c>
      <c r="AW199" s="24">
        <v>21478.429734514684</v>
      </c>
      <c r="AX199" s="24">
        <v>22725.277494608355</v>
      </c>
      <c r="AY199" s="24">
        <v>24682.564623693321</v>
      </c>
      <c r="AZ199" s="24">
        <v>25738.936909353128</v>
      </c>
      <c r="BA199" s="24">
        <v>26665.837295293903</v>
      </c>
      <c r="BB199" s="24">
        <v>26458.10969579254</v>
      </c>
      <c r="BC199" s="24">
        <v>27295.103556180184</v>
      </c>
      <c r="BD199" s="24">
        <v>26803.233690464549</v>
      </c>
      <c r="BE199" s="24">
        <v>26476.218277726937</v>
      </c>
      <c r="BF199" s="24">
        <v>27966.087425470465</v>
      </c>
      <c r="BG199" s="24">
        <v>28764.52549550424</v>
      </c>
      <c r="BH199" s="24">
        <v>29615.956085410831</v>
      </c>
      <c r="BI199" s="24">
        <v>31589.269560955247</v>
      </c>
      <c r="BJ199" s="24">
        <v>32970.839538656241</v>
      </c>
      <c r="BK199" s="24">
        <v>34896.799338297526</v>
      </c>
      <c r="BL199" s="24">
        <v>37865.560356429654</v>
      </c>
      <c r="BM199" s="24">
        <v>35966.712796560831</v>
      </c>
      <c r="BN199" s="24">
        <v>38622.794641433735</v>
      </c>
      <c r="BO199" s="24">
        <v>44519.864625666734</v>
      </c>
      <c r="BP199" s="24">
        <v>47208.843229236882</v>
      </c>
    </row>
    <row r="200" spans="1:68" x14ac:dyDescent="0.45">
      <c r="A200" s="24" t="s">
        <v>147</v>
      </c>
      <c r="B200" s="24" t="s">
        <v>514</v>
      </c>
      <c r="C200" s="24" t="s">
        <v>229</v>
      </c>
      <c r="D200" s="24" t="s">
        <v>230</v>
      </c>
      <c r="AI200" s="24">
        <v>5636.7880699019088</v>
      </c>
      <c r="AJ200" s="24">
        <v>5872.9403294774811</v>
      </c>
      <c r="AK200" s="24">
        <v>5951.8007982941617</v>
      </c>
      <c r="AL200" s="24">
        <v>6233.7611402746188</v>
      </c>
      <c r="AM200" s="24">
        <v>6542.4081767476409</v>
      </c>
      <c r="AN200" s="24">
        <v>6966.4477328706826</v>
      </c>
      <c r="AO200" s="24">
        <v>7040.0191640674411</v>
      </c>
      <c r="AP200" s="24">
        <v>7298.8423180370328</v>
      </c>
      <c r="AQ200" s="24">
        <v>7226.7009574246713</v>
      </c>
      <c r="AR200" s="24">
        <v>7079.8664916949456</v>
      </c>
      <c r="AS200" s="24">
        <v>6937.1767197687313</v>
      </c>
      <c r="AT200" s="24">
        <v>6916.4933072036911</v>
      </c>
      <c r="AU200" s="24">
        <v>6924.1833492651122</v>
      </c>
      <c r="AV200" s="24">
        <v>7275.9331600305868</v>
      </c>
      <c r="AW200" s="24">
        <v>7685.6581479990982</v>
      </c>
      <c r="AX200" s="24">
        <v>8006.7097815834213</v>
      </c>
      <c r="AY200" s="24">
        <v>8560.739251158544</v>
      </c>
      <c r="AZ200" s="24">
        <v>9178.9442157549656</v>
      </c>
      <c r="BA200" s="24">
        <v>9867.3969532802676</v>
      </c>
      <c r="BB200" s="24">
        <v>9801.6493311196464</v>
      </c>
      <c r="BC200" s="24">
        <v>10893.314919848028</v>
      </c>
      <c r="BD200" s="24">
        <v>11441.763677227831</v>
      </c>
      <c r="BE200" s="24">
        <v>10954.325157016334</v>
      </c>
      <c r="BF200" s="24">
        <v>12137.008194759595</v>
      </c>
      <c r="BG200" s="24">
        <v>12607.072163663945</v>
      </c>
      <c r="BH200" s="24">
        <v>12679.057475321471</v>
      </c>
      <c r="BI200" s="24">
        <v>13329.137336632171</v>
      </c>
      <c r="BJ200" s="24">
        <v>13977.342778865084</v>
      </c>
      <c r="BK200" s="24">
        <v>14139.093126756061</v>
      </c>
      <c r="BL200" s="24">
        <v>14149.598522750528</v>
      </c>
      <c r="BM200" s="24">
        <v>14308.878773832839</v>
      </c>
      <c r="BN200" s="24">
        <v>15406.167064657851</v>
      </c>
      <c r="BO200" s="24">
        <v>16347.043497475364</v>
      </c>
      <c r="BP200" s="24">
        <v>17516.798469518992</v>
      </c>
    </row>
    <row r="201" spans="1:68" x14ac:dyDescent="0.45">
      <c r="A201" s="24" t="s">
        <v>212</v>
      </c>
      <c r="B201" s="24" t="s">
        <v>515</v>
      </c>
      <c r="C201" s="24" t="s">
        <v>229</v>
      </c>
      <c r="D201" s="24" t="s">
        <v>230</v>
      </c>
      <c r="AM201" s="24">
        <v>2201.1082420590205</v>
      </c>
      <c r="AN201" s="24">
        <v>2301.8010745174479</v>
      </c>
      <c r="AO201" s="24">
        <v>2268.5194698443488</v>
      </c>
      <c r="AP201" s="24">
        <v>2530.2391606029732</v>
      </c>
      <c r="AQ201" s="24">
        <v>2851.6330985162231</v>
      </c>
      <c r="AR201" s="24">
        <v>3052.4565576427813</v>
      </c>
      <c r="AS201" s="24">
        <v>2782.5138848279494</v>
      </c>
      <c r="AT201" s="24">
        <v>2515.1545292728874</v>
      </c>
      <c r="AU201" s="24">
        <v>2178.8630647839937</v>
      </c>
      <c r="AV201" s="24">
        <v>2469.3798039251933</v>
      </c>
      <c r="AW201" s="24">
        <v>3013.7394195067586</v>
      </c>
      <c r="AX201" s="24">
        <v>3371.9024802949616</v>
      </c>
      <c r="AY201" s="24">
        <v>3354.4284657927142</v>
      </c>
      <c r="AZ201" s="24">
        <v>3485.61271820709</v>
      </c>
      <c r="BA201" s="24">
        <v>3713.132158516753</v>
      </c>
      <c r="BB201" s="24">
        <v>3950.2797834788885</v>
      </c>
      <c r="BC201" s="24">
        <v>4120.8606634093512</v>
      </c>
      <c r="BD201" s="24">
        <v>4494.7313227254999</v>
      </c>
      <c r="BE201" s="24">
        <v>5214.6486539912648</v>
      </c>
      <c r="BF201" s="24">
        <v>5287.8474611962984</v>
      </c>
      <c r="BG201" s="24">
        <v>5381.6369098747537</v>
      </c>
      <c r="BH201" s="24">
        <v>5769.9823663320212</v>
      </c>
      <c r="BI201" s="24">
        <v>6062.2327484457737</v>
      </c>
      <c r="BJ201" s="24">
        <v>6106.6457403712211</v>
      </c>
      <c r="BK201" s="24">
        <v>6215.8164731739625</v>
      </c>
      <c r="BL201" s="24">
        <v>6508.4483508031844</v>
      </c>
      <c r="BM201" s="24">
        <v>5956.2862006481855</v>
      </c>
      <c r="BN201" s="24">
        <v>5663.1216074358426</v>
      </c>
      <c r="BO201" s="24">
        <v>6163.2489783761603</v>
      </c>
      <c r="BP201" s="24">
        <v>5896.7108294483805</v>
      </c>
    </row>
    <row r="202" spans="1:68" x14ac:dyDescent="0.45">
      <c r="A202" s="24" t="s">
        <v>516</v>
      </c>
      <c r="B202" s="24" t="s">
        <v>517</v>
      </c>
      <c r="C202" s="24" t="s">
        <v>229</v>
      </c>
      <c r="D202" s="24" t="s">
        <v>230</v>
      </c>
      <c r="AI202" s="24">
        <v>2816.6931793691215</v>
      </c>
      <c r="AJ202" s="24">
        <v>2837.2635824598028</v>
      </c>
      <c r="AK202" s="24">
        <v>3004.609967866591</v>
      </c>
      <c r="AL202" s="24">
        <v>3091.7367983019053</v>
      </c>
      <c r="AM202" s="24">
        <v>3262.6050049106948</v>
      </c>
      <c r="AN202" s="24">
        <v>3419.595410687687</v>
      </c>
      <c r="AO202" s="24">
        <v>3555.202449871394</v>
      </c>
      <c r="AP202" s="24">
        <v>3510.3726575102701</v>
      </c>
      <c r="AQ202" s="24">
        <v>3544.8427594165528</v>
      </c>
      <c r="AR202" s="24">
        <v>3730.0345445786675</v>
      </c>
      <c r="AS202" s="24">
        <v>3706.9744954138055</v>
      </c>
      <c r="AT202" s="24">
        <v>3787.3090131187837</v>
      </c>
      <c r="AU202" s="24">
        <v>3889.3397225826502</v>
      </c>
      <c r="AV202" s="24">
        <v>3983.1860750764895</v>
      </c>
      <c r="AW202" s="24">
        <v>4214.4169899884992</v>
      </c>
      <c r="AX202" s="24">
        <v>4384.1472010822345</v>
      </c>
      <c r="AY202" s="24">
        <v>4566.4034638714047</v>
      </c>
      <c r="AZ202" s="24">
        <v>4632.758071878945</v>
      </c>
      <c r="BA202" s="24">
        <v>4756.9764772253766</v>
      </c>
      <c r="BB202" s="24">
        <v>4701.2198605488466</v>
      </c>
      <c r="BC202" s="24">
        <v>4870.0880868037148</v>
      </c>
      <c r="BD202" s="24">
        <v>5079.4677096825408</v>
      </c>
      <c r="BE202" s="24">
        <v>5277.8723802145951</v>
      </c>
      <c r="BF202" s="24">
        <v>5533.1648281437629</v>
      </c>
      <c r="BG202" s="24">
        <v>6182.5120994663239</v>
      </c>
      <c r="BH202" s="24">
        <v>6572.7899637413266</v>
      </c>
      <c r="BI202" s="24">
        <v>6719.0377310351196</v>
      </c>
      <c r="BJ202" s="24">
        <v>7034.8131467517796</v>
      </c>
      <c r="BK202" s="24">
        <v>7174.3511701028237</v>
      </c>
      <c r="BL202" s="24">
        <v>7198.701809405351</v>
      </c>
      <c r="BM202" s="24">
        <v>6388.1768738739902</v>
      </c>
      <c r="BN202" s="24">
        <v>6219.028478343721</v>
      </c>
      <c r="BO202" s="24">
        <v>7361.508755704549</v>
      </c>
      <c r="BP202" s="24">
        <v>8000.818604663511</v>
      </c>
    </row>
    <row r="203" spans="1:68" x14ac:dyDescent="0.45">
      <c r="A203" s="24" t="s">
        <v>518</v>
      </c>
      <c r="B203" s="24" t="s">
        <v>519</v>
      </c>
      <c r="C203" s="24" t="s">
        <v>229</v>
      </c>
      <c r="D203" s="24" t="s">
        <v>230</v>
      </c>
      <c r="AI203" s="24">
        <v>18052.006766226874</v>
      </c>
      <c r="AJ203" s="24">
        <v>18709.17719792471</v>
      </c>
      <c r="AK203" s="24">
        <v>19327.050962413152</v>
      </c>
      <c r="AL203" s="24">
        <v>19834.317946005838</v>
      </c>
      <c r="AM203" s="24">
        <v>20711.399407871588</v>
      </c>
      <c r="AN203" s="24">
        <v>21579.618510710479</v>
      </c>
      <c r="AO203" s="24">
        <v>22490.268622823074</v>
      </c>
      <c r="AP203" s="24">
        <v>23482.222364447898</v>
      </c>
      <c r="AQ203" s="24">
        <v>24277.840827360564</v>
      </c>
      <c r="AR203" s="24">
        <v>25339.585172186627</v>
      </c>
      <c r="AS203" s="24">
        <v>26939.717821533406</v>
      </c>
      <c r="AT203" s="24">
        <v>27912.86025570838</v>
      </c>
      <c r="AU203" s="24">
        <v>28869.185302027268</v>
      </c>
      <c r="AV203" s="24">
        <v>29821.395126790401</v>
      </c>
      <c r="AW203" s="24">
        <v>31441.508327980544</v>
      </c>
      <c r="AX203" s="24">
        <v>32983.15854215555</v>
      </c>
      <c r="AY203" s="24">
        <v>35120.745749629074</v>
      </c>
      <c r="AZ203" s="24">
        <v>36855.025936141603</v>
      </c>
      <c r="BA203" s="24">
        <v>37795.274387820748</v>
      </c>
      <c r="BB203" s="24">
        <v>36740.178898718819</v>
      </c>
      <c r="BC203" s="24">
        <v>38087.26712402964</v>
      </c>
      <c r="BD203" s="24">
        <v>39542.136125053032</v>
      </c>
      <c r="BE203" s="24">
        <v>40585.299063402184</v>
      </c>
      <c r="BF203" s="24">
        <v>42100.249825935622</v>
      </c>
      <c r="BG203" s="24">
        <v>43222.727238685256</v>
      </c>
      <c r="BH203" s="24">
        <v>44345.790690429138</v>
      </c>
      <c r="BI203" s="24">
        <v>45850.916671769613</v>
      </c>
      <c r="BJ203" s="24">
        <v>47691.948437892213</v>
      </c>
      <c r="BK203" s="24">
        <v>49709.02411809755</v>
      </c>
      <c r="BL203" s="24">
        <v>52125.467670963466</v>
      </c>
      <c r="BM203" s="24">
        <v>51165.867378056711</v>
      </c>
      <c r="BN203" s="24">
        <v>56072.656832310546</v>
      </c>
      <c r="BO203" s="24">
        <v>61641.585293990334</v>
      </c>
      <c r="BP203" s="24">
        <v>64300.867718514055</v>
      </c>
    </row>
    <row r="204" spans="1:68" x14ac:dyDescent="0.45">
      <c r="A204" s="24" t="s">
        <v>520</v>
      </c>
      <c r="B204" s="24" t="s">
        <v>521</v>
      </c>
      <c r="C204" s="24" t="s">
        <v>229</v>
      </c>
      <c r="D204" s="24" t="s">
        <v>230</v>
      </c>
    </row>
    <row r="205" spans="1:68" x14ac:dyDescent="0.45">
      <c r="A205" s="24" t="s">
        <v>102</v>
      </c>
      <c r="B205" s="24" t="s">
        <v>522</v>
      </c>
      <c r="C205" s="24" t="s">
        <v>229</v>
      </c>
      <c r="D205" s="24" t="s">
        <v>230</v>
      </c>
      <c r="AI205" s="24">
        <v>55658.837040822211</v>
      </c>
      <c r="AJ205" s="24">
        <v>54758.673466043663</v>
      </c>
      <c r="AK205" s="24">
        <v>60386.979193096275</v>
      </c>
      <c r="AL205" s="24">
        <v>59124.925365777854</v>
      </c>
      <c r="AM205" s="24">
        <v>59415.313238564697</v>
      </c>
      <c r="AN205" s="24">
        <v>60321.061145034706</v>
      </c>
      <c r="AO205" s="24">
        <v>62331.31616253536</v>
      </c>
      <c r="AP205" s="24">
        <v>79218.963934127911</v>
      </c>
      <c r="AQ205" s="24">
        <v>84486.170343634803</v>
      </c>
      <c r="AR205" s="24">
        <v>84690.021743547128</v>
      </c>
      <c r="AS205" s="24">
        <v>88848.627026673188</v>
      </c>
      <c r="AT205" s="24">
        <v>89804.860272299091</v>
      </c>
      <c r="AU205" s="24">
        <v>93176.452701787814</v>
      </c>
      <c r="AV205" s="24">
        <v>94120.288069609771</v>
      </c>
      <c r="AW205" s="24">
        <v>110957.7353612812</v>
      </c>
      <c r="AX205" s="24">
        <v>115250.30588949576</v>
      </c>
      <c r="AY205" s="24">
        <v>127180.60377005629</v>
      </c>
      <c r="AZ205" s="24">
        <v>124055.57865351417</v>
      </c>
      <c r="BA205" s="24">
        <v>126014.91887459812</v>
      </c>
      <c r="BB205" s="24">
        <v>125897.51969467453</v>
      </c>
      <c r="BC205" s="24">
        <v>151646.2174138854</v>
      </c>
      <c r="BD205" s="24">
        <v>174619.91135910078</v>
      </c>
      <c r="BE205" s="24">
        <v>180939.42577490112</v>
      </c>
      <c r="BF205" s="24">
        <v>169203.26105804968</v>
      </c>
      <c r="BG205" s="24">
        <v>148389.10896402129</v>
      </c>
      <c r="BH205" s="24">
        <v>102545.9396346334</v>
      </c>
      <c r="BI205" s="24">
        <v>89934.692005071993</v>
      </c>
      <c r="BJ205" s="24">
        <v>99358.340330769614</v>
      </c>
      <c r="BK205" s="24">
        <v>110032.71323632343</v>
      </c>
      <c r="BL205" s="24">
        <v>107502.46979202116</v>
      </c>
      <c r="BM205" s="24">
        <v>82149.357371543141</v>
      </c>
      <c r="BN205" s="24">
        <v>116832.57029046176</v>
      </c>
      <c r="BO205" s="24">
        <v>122920.49875985083</v>
      </c>
      <c r="BP205" s="24">
        <v>128918.54928825735</v>
      </c>
    </row>
    <row r="206" spans="1:68" x14ac:dyDescent="0.45">
      <c r="A206" s="24" t="s">
        <v>71</v>
      </c>
      <c r="B206" s="24" t="s">
        <v>523</v>
      </c>
      <c r="C206" s="24" t="s">
        <v>229</v>
      </c>
      <c r="D206" s="24" t="s">
        <v>230</v>
      </c>
      <c r="AI206" s="24">
        <v>5276.7592528319447</v>
      </c>
      <c r="AJ206" s="24">
        <v>4791.940873196856</v>
      </c>
      <c r="AK206" s="24">
        <v>4512.0288050933714</v>
      </c>
      <c r="AL206" s="24">
        <v>4695.9823953783452</v>
      </c>
      <c r="AM206" s="24">
        <v>4992.088956593856</v>
      </c>
      <c r="AN206" s="24">
        <v>5425.4300440510124</v>
      </c>
      <c r="AO206" s="24">
        <v>5743.5264914178024</v>
      </c>
      <c r="AP206" s="24">
        <v>5563.0638368010059</v>
      </c>
      <c r="AQ206" s="24">
        <v>5544.2829162737025</v>
      </c>
      <c r="AR206" s="24">
        <v>5596.4677271221972</v>
      </c>
      <c r="AS206" s="24">
        <v>5848.8409862764393</v>
      </c>
      <c r="AT206" s="24">
        <v>6520.6010530567019</v>
      </c>
      <c r="AU206" s="24">
        <v>7162.3173144054472</v>
      </c>
      <c r="AV206" s="24">
        <v>7560.3722978007145</v>
      </c>
      <c r="AW206" s="24">
        <v>8990.5372764387303</v>
      </c>
      <c r="AX206" s="24">
        <v>9602.1401343619364</v>
      </c>
      <c r="AY206" s="24">
        <v>11556.569248186905</v>
      </c>
      <c r="AZ206" s="24">
        <v>13703.189546210659</v>
      </c>
      <c r="BA206" s="24">
        <v>16782.116640703774</v>
      </c>
      <c r="BB206" s="24">
        <v>16632.131772588615</v>
      </c>
      <c r="BC206" s="24">
        <v>17356.658856488859</v>
      </c>
      <c r="BD206" s="24">
        <v>18803.916245247587</v>
      </c>
      <c r="BE206" s="24">
        <v>19807.457963083809</v>
      </c>
      <c r="BF206" s="24">
        <v>19678.128303885438</v>
      </c>
      <c r="BG206" s="24">
        <v>20633.009314697505</v>
      </c>
      <c r="BH206" s="24">
        <v>21630.407902491952</v>
      </c>
      <c r="BI206" s="24">
        <v>23905.18822056894</v>
      </c>
      <c r="BJ206" s="24">
        <v>26943.367716192985</v>
      </c>
      <c r="BK206" s="24">
        <v>29586.616873917519</v>
      </c>
      <c r="BL206" s="24">
        <v>33638.696602496937</v>
      </c>
      <c r="BM206" s="24">
        <v>34386.177392567042</v>
      </c>
      <c r="BN206" s="24">
        <v>37698.358113868046</v>
      </c>
      <c r="BO206" s="24">
        <v>42182.57280782357</v>
      </c>
      <c r="BP206" s="24">
        <v>45658.661441737582</v>
      </c>
    </row>
    <row r="207" spans="1:68" x14ac:dyDescent="0.45">
      <c r="A207" s="24" t="s">
        <v>196</v>
      </c>
      <c r="B207" s="24" t="s">
        <v>524</v>
      </c>
      <c r="C207" s="24" t="s">
        <v>229</v>
      </c>
      <c r="D207" s="24" t="s">
        <v>230</v>
      </c>
      <c r="AI207" s="24">
        <v>8027.7890625</v>
      </c>
      <c r="AJ207" s="24">
        <v>7857.85498046875</v>
      </c>
      <c r="AK207" s="24">
        <v>6862.41455078125</v>
      </c>
      <c r="AL207" s="24">
        <v>6419.53662109375</v>
      </c>
      <c r="AM207" s="24">
        <v>5734.421875</v>
      </c>
      <c r="AN207" s="24">
        <v>5613.28076171875</v>
      </c>
      <c r="AO207" s="24">
        <v>5517.85888671875</v>
      </c>
      <c r="AP207" s="24">
        <v>5699.94775390625</v>
      </c>
      <c r="AQ207" s="24">
        <v>5465.05615234375</v>
      </c>
      <c r="AR207" s="24">
        <v>5914.326171875</v>
      </c>
      <c r="AS207" s="24">
        <v>6825.3916015625</v>
      </c>
      <c r="AT207" s="24">
        <v>7361.36376953125</v>
      </c>
      <c r="AU207" s="24">
        <v>8037.474609375</v>
      </c>
      <c r="AV207" s="24">
        <v>9254.537109375</v>
      </c>
      <c r="AW207" s="24">
        <v>10226.7666015625</v>
      </c>
      <c r="AX207" s="24">
        <v>11822.3466796875</v>
      </c>
      <c r="AY207" s="24">
        <v>14912.234375</v>
      </c>
      <c r="AZ207" s="24">
        <v>16648.2421875</v>
      </c>
      <c r="BA207" s="24">
        <v>20163.609375</v>
      </c>
      <c r="BB207" s="24">
        <v>19389.94140625</v>
      </c>
      <c r="BC207" s="24">
        <v>20490.126953125</v>
      </c>
      <c r="BD207" s="24">
        <v>22789.54296875</v>
      </c>
      <c r="BE207" s="24">
        <v>24273.517578125</v>
      </c>
      <c r="BF207" s="24">
        <v>26019.7265625</v>
      </c>
      <c r="BG207" s="24">
        <v>25688.2265625</v>
      </c>
      <c r="BH207" s="24">
        <v>23994.013671875</v>
      </c>
      <c r="BI207" s="24">
        <v>24012.40234375</v>
      </c>
      <c r="BJ207" s="24">
        <v>25777.904296875</v>
      </c>
      <c r="BK207" s="24">
        <v>28628.5625</v>
      </c>
      <c r="BL207" s="24">
        <v>30963.853515625</v>
      </c>
      <c r="BM207" s="24">
        <v>31490.8046875</v>
      </c>
      <c r="BN207" s="24">
        <v>38938.49609375</v>
      </c>
      <c r="BO207" s="24">
        <v>40991.6171875</v>
      </c>
      <c r="BP207" s="24">
        <v>44120.14453125</v>
      </c>
    </row>
    <row r="208" spans="1:68" x14ac:dyDescent="0.45">
      <c r="A208" s="24" t="s">
        <v>197</v>
      </c>
      <c r="B208" s="24" t="s">
        <v>525</v>
      </c>
      <c r="C208" s="24" t="s">
        <v>229</v>
      </c>
      <c r="D208" s="24" t="s">
        <v>230</v>
      </c>
      <c r="AI208" s="24">
        <v>548.81631324114301</v>
      </c>
      <c r="AJ208" s="24">
        <v>541.96576924256783</v>
      </c>
      <c r="AK208" s="24">
        <v>574.9312161124526</v>
      </c>
      <c r="AL208" s="24">
        <v>520.64988904753909</v>
      </c>
      <c r="AM208" s="24">
        <v>310.86761735856203</v>
      </c>
      <c r="AN208" s="24">
        <v>513.7631979202115</v>
      </c>
      <c r="AO208" s="24">
        <v>498.88197827776821</v>
      </c>
      <c r="AP208" s="24">
        <v>499.80734297757448</v>
      </c>
      <c r="AQ208" s="24">
        <v>527.97425193748563</v>
      </c>
      <c r="AR208" s="24">
        <v>554.20577272392279</v>
      </c>
      <c r="AS208" s="24">
        <v>609.26585554650205</v>
      </c>
      <c r="AT208" s="24">
        <v>669.87543632104268</v>
      </c>
      <c r="AU208" s="24">
        <v>759.66261290996692</v>
      </c>
      <c r="AV208" s="24">
        <v>774.50823732573065</v>
      </c>
      <c r="AW208" s="24">
        <v>832.27971931449861</v>
      </c>
      <c r="AX208" s="24">
        <v>914.22736639751872</v>
      </c>
      <c r="AY208" s="24">
        <v>1002.2894938609487</v>
      </c>
      <c r="AZ208" s="24">
        <v>1078.9388524473752</v>
      </c>
      <c r="BA208" s="24">
        <v>1190.7575798140454</v>
      </c>
      <c r="BB208" s="24">
        <v>1240.5497263196155</v>
      </c>
      <c r="BC208" s="24">
        <v>1314.1355949304309</v>
      </c>
      <c r="BD208" s="24">
        <v>1412.9075215531846</v>
      </c>
      <c r="BE208" s="24">
        <v>1454.5250789138802</v>
      </c>
      <c r="BF208" s="24">
        <v>1512.2417125384841</v>
      </c>
      <c r="BG208" s="24">
        <v>1677.568696841822</v>
      </c>
      <c r="BH208" s="24">
        <v>1780.7417163686316</v>
      </c>
      <c r="BI208" s="24">
        <v>1866.3896853028559</v>
      </c>
      <c r="BJ208" s="24">
        <v>1967.9428660249889</v>
      </c>
      <c r="BK208" s="24">
        <v>2125.495227128391</v>
      </c>
      <c r="BL208" s="24">
        <v>2336.0396730273192</v>
      </c>
      <c r="BM208" s="24">
        <v>2284.898897953281</v>
      </c>
      <c r="BN208" s="24">
        <v>2731.0901529404646</v>
      </c>
      <c r="BO208" s="24">
        <v>3095.9186405830515</v>
      </c>
      <c r="BP208" s="24">
        <v>3396.1553254158162</v>
      </c>
    </row>
    <row r="209" spans="1:68" x14ac:dyDescent="0.45">
      <c r="A209" s="24" t="s">
        <v>526</v>
      </c>
      <c r="B209" s="24" t="s">
        <v>527</v>
      </c>
      <c r="C209" s="24" t="s">
        <v>229</v>
      </c>
      <c r="D209" s="24" t="s">
        <v>230</v>
      </c>
      <c r="AI209" s="24">
        <v>1262.3720776074147</v>
      </c>
      <c r="AJ209" s="24">
        <v>1301.8236319270952</v>
      </c>
      <c r="AK209" s="24">
        <v>1377.1802481878683</v>
      </c>
      <c r="AL209" s="24">
        <v>1437.7828201182399</v>
      </c>
      <c r="AM209" s="24">
        <v>1522.5287554309971</v>
      </c>
      <c r="AN209" s="24">
        <v>1626.5139431531345</v>
      </c>
      <c r="AO209" s="24">
        <v>1731.832958612245</v>
      </c>
      <c r="AP209" s="24">
        <v>1789.6135825524939</v>
      </c>
      <c r="AQ209" s="24">
        <v>1870.7697171516759</v>
      </c>
      <c r="AR209" s="24">
        <v>2001.4260062503556</v>
      </c>
      <c r="AS209" s="24">
        <v>2088.8857457241998</v>
      </c>
      <c r="AT209" s="24">
        <v>2187.6405832850528</v>
      </c>
      <c r="AU209" s="24">
        <v>2261.4359979222827</v>
      </c>
      <c r="AV209" s="24">
        <v>2428.2427687241893</v>
      </c>
      <c r="AW209" s="24">
        <v>2635.7782080699008</v>
      </c>
      <c r="AX209" s="24">
        <v>2877.5940528360034</v>
      </c>
      <c r="AY209" s="24">
        <v>3141.2587423140767</v>
      </c>
      <c r="AZ209" s="24">
        <v>3404.0741314477464</v>
      </c>
      <c r="BA209" s="24">
        <v>3528.5306284201451</v>
      </c>
      <c r="BB209" s="24">
        <v>3742.7987650902878</v>
      </c>
      <c r="BC209" s="24">
        <v>4009.7424208155476</v>
      </c>
      <c r="BD209" s="24">
        <v>4236.8011008178273</v>
      </c>
      <c r="BE209" s="24">
        <v>4584.1182407992692</v>
      </c>
      <c r="BF209" s="24">
        <v>4781.8980321418949</v>
      </c>
      <c r="BG209" s="24">
        <v>4966.3073587426525</v>
      </c>
      <c r="BH209" s="24">
        <v>5189.0842691512016</v>
      </c>
      <c r="BI209" s="24">
        <v>5528.0157789073537</v>
      </c>
      <c r="BJ209" s="24">
        <v>5847.839617250097</v>
      </c>
      <c r="BK209" s="24">
        <v>6360.878757233163</v>
      </c>
      <c r="BL209" s="24">
        <v>6744.9266619692435</v>
      </c>
      <c r="BM209" s="24">
        <v>6640.3465300941079</v>
      </c>
      <c r="BN209" s="24">
        <v>7561.3925376928528</v>
      </c>
      <c r="BO209" s="24">
        <v>8538.4241671902982</v>
      </c>
      <c r="BP209" s="24">
        <v>9366.4242020815054</v>
      </c>
    </row>
    <row r="210" spans="1:68" x14ac:dyDescent="0.45">
      <c r="A210" s="24" t="s">
        <v>133</v>
      </c>
      <c r="B210" s="24" t="s">
        <v>528</v>
      </c>
      <c r="C210" s="24" t="s">
        <v>229</v>
      </c>
      <c r="D210" s="24" t="s">
        <v>230</v>
      </c>
      <c r="AI210" s="24">
        <v>46257.534110896311</v>
      </c>
      <c r="AJ210" s="24">
        <v>49341.671033743376</v>
      </c>
      <c r="AK210" s="24">
        <v>50402.603503847728</v>
      </c>
      <c r="AL210" s="24">
        <v>49549.632003521358</v>
      </c>
      <c r="AM210" s="24">
        <v>48949.412165163536</v>
      </c>
      <c r="AN210" s="24">
        <v>48097.427221609993</v>
      </c>
      <c r="AO210" s="24">
        <v>48614.674137243353</v>
      </c>
      <c r="AP210" s="24">
        <v>48841.397655926361</v>
      </c>
      <c r="AQ210" s="24">
        <v>48913.032991512096</v>
      </c>
      <c r="AR210" s="24">
        <v>47539.158614022286</v>
      </c>
      <c r="AS210" s="24">
        <v>48689.197883095418</v>
      </c>
      <c r="AT210" s="24">
        <v>47425.20562259818</v>
      </c>
      <c r="AU210" s="24">
        <v>45508.625649415684</v>
      </c>
      <c r="AV210" s="24">
        <v>48123.175965777868</v>
      </c>
      <c r="AW210" s="24">
        <v>51273.319157614125</v>
      </c>
      <c r="AX210" s="24">
        <v>53598.365026072737</v>
      </c>
      <c r="AY210" s="24">
        <v>54689.966203197975</v>
      </c>
      <c r="AZ210" s="24">
        <v>55081.425235089358</v>
      </c>
      <c r="BA210" s="24">
        <v>57289.690341316185</v>
      </c>
      <c r="BB210" s="24">
        <v>54838.702759707521</v>
      </c>
      <c r="BC210" s="24">
        <v>58883.849250057341</v>
      </c>
      <c r="BD210" s="24">
        <v>63745.914732636156</v>
      </c>
      <c r="BE210" s="24">
        <v>64162.535832638379</v>
      </c>
      <c r="BF210" s="24">
        <v>60918.740238801198</v>
      </c>
      <c r="BG210" s="24">
        <v>60944.58405013493</v>
      </c>
      <c r="BH210" s="24">
        <v>52069.643237994205</v>
      </c>
      <c r="BI210" s="24">
        <v>48250.511010502967</v>
      </c>
      <c r="BJ210" s="24">
        <v>51237.796944432477</v>
      </c>
      <c r="BK210" s="24">
        <v>56700.064957235634</v>
      </c>
      <c r="BL210" s="24">
        <v>56188.195182736265</v>
      </c>
      <c r="BM210" s="24">
        <v>45434.471645187376</v>
      </c>
      <c r="BN210" s="24">
        <v>55768.23552013492</v>
      </c>
      <c r="BO210" s="24">
        <v>61440.765290622403</v>
      </c>
      <c r="BP210" s="24">
        <v>61102.915372337993</v>
      </c>
    </row>
    <row r="211" spans="1:68" x14ac:dyDescent="0.45">
      <c r="A211" s="24" t="s">
        <v>529</v>
      </c>
      <c r="B211" s="24" t="s">
        <v>530</v>
      </c>
      <c r="C211" s="24" t="s">
        <v>229</v>
      </c>
      <c r="D211" s="24" t="s">
        <v>230</v>
      </c>
      <c r="AI211" s="24">
        <v>1467.99328613281</v>
      </c>
      <c r="AJ211" s="24">
        <v>1598.86901855469</v>
      </c>
      <c r="AK211" s="24">
        <v>1709.70544433594</v>
      </c>
      <c r="AL211" s="24">
        <v>1793.81896972656</v>
      </c>
      <c r="AM211" s="24">
        <v>1805.20349121094</v>
      </c>
      <c r="AN211" s="24">
        <v>1902.43005371094</v>
      </c>
      <c r="AO211" s="24">
        <v>2005.60961914063</v>
      </c>
      <c r="AP211" s="24">
        <v>2358.26098632813</v>
      </c>
      <c r="AQ211" s="24">
        <v>2427.79565429688</v>
      </c>
      <c r="AR211" s="24">
        <v>2475.06665039063</v>
      </c>
      <c r="AS211" s="24">
        <v>2616.46459960938</v>
      </c>
      <c r="AT211" s="24">
        <v>2769.4228515625</v>
      </c>
      <c r="AU211" s="24">
        <v>2898.138671875</v>
      </c>
      <c r="AV211" s="24">
        <v>3058.10375976563</v>
      </c>
      <c r="AW211" s="24">
        <v>3215.236328125</v>
      </c>
      <c r="AX211" s="24">
        <v>3407.35180664063</v>
      </c>
      <c r="AY211" s="24">
        <v>3637.32666015625</v>
      </c>
      <c r="AZ211" s="24">
        <v>3836.48901367188</v>
      </c>
      <c r="BA211" s="24">
        <v>3937.52685546875</v>
      </c>
      <c r="BB211" s="24">
        <v>3731.61474609375</v>
      </c>
      <c r="BC211" s="24">
        <v>3805.62744140625</v>
      </c>
      <c r="BD211" s="24">
        <v>4112.21875</v>
      </c>
      <c r="BE211" s="24">
        <v>3710.376953125</v>
      </c>
      <c r="BF211" s="24">
        <v>3724.9599609375</v>
      </c>
      <c r="BG211" s="24">
        <v>4260.57177734375</v>
      </c>
      <c r="BH211" s="24">
        <v>4217.01025390625</v>
      </c>
      <c r="BI211" s="24">
        <v>4470.35498046875</v>
      </c>
      <c r="BJ211" s="24">
        <v>4252.42138671875</v>
      </c>
      <c r="BK211" s="24">
        <v>4199.25048828125</v>
      </c>
      <c r="BL211" s="24">
        <v>3914.2255859375</v>
      </c>
      <c r="BM211" s="24">
        <v>3348.57836914063</v>
      </c>
      <c r="BN211" s="24">
        <v>3248.9755859375</v>
      </c>
      <c r="BO211" s="24">
        <v>3355.37817382813</v>
      </c>
      <c r="BP211" s="24">
        <v>2740.42114257813</v>
      </c>
    </row>
    <row r="212" spans="1:68" x14ac:dyDescent="0.45">
      <c r="A212" s="24" t="s">
        <v>531</v>
      </c>
      <c r="B212" s="24" t="s">
        <v>532</v>
      </c>
      <c r="C212" s="24" t="s">
        <v>229</v>
      </c>
      <c r="D212" s="24" t="s">
        <v>230</v>
      </c>
      <c r="AI212" s="24">
        <v>1513.0772909491941</v>
      </c>
      <c r="AJ212" s="24">
        <v>1560.8596844529081</v>
      </c>
      <c r="AK212" s="24">
        <v>1572.890093982174</v>
      </c>
      <c r="AL212" s="24">
        <v>1587.7765266709825</v>
      </c>
      <c r="AM212" s="24">
        <v>1578.0946053084062</v>
      </c>
      <c r="AN212" s="24">
        <v>1656.2672496606906</v>
      </c>
      <c r="AO212" s="24">
        <v>1679.1149414876375</v>
      </c>
      <c r="AP212" s="24">
        <v>1719.0479984070639</v>
      </c>
      <c r="AQ212" s="24">
        <v>1798.3919995801264</v>
      </c>
      <c r="AR212" s="24">
        <v>1893.0328370867906</v>
      </c>
      <c r="AS212" s="24">
        <v>1963.2750987904446</v>
      </c>
      <c r="AT212" s="24">
        <v>2043.8528953205325</v>
      </c>
      <c r="AU212" s="24">
        <v>2026.7778244656299</v>
      </c>
      <c r="AV212" s="24">
        <v>2130.5079747267005</v>
      </c>
      <c r="AW212" s="24">
        <v>2236.2940095264457</v>
      </c>
      <c r="AX212" s="24">
        <v>2350.2003703973305</v>
      </c>
      <c r="AY212" s="24">
        <v>2422.0976179321906</v>
      </c>
      <c r="AZ212" s="24">
        <v>2499.3158287841438</v>
      </c>
      <c r="BA212" s="24">
        <v>2580.7194917606544</v>
      </c>
      <c r="BB212" s="24">
        <v>2605.7228025191016</v>
      </c>
      <c r="BC212" s="24">
        <v>2662.5048662388326</v>
      </c>
      <c r="BD212" s="24">
        <v>2684.9498972231845</v>
      </c>
      <c r="BE212" s="24">
        <v>2764.2613070848224</v>
      </c>
      <c r="BF212" s="24">
        <v>2768.7681871198447</v>
      </c>
      <c r="BG212" s="24">
        <v>2853.8045625063514</v>
      </c>
      <c r="BH212" s="24">
        <v>2994.2803271487464</v>
      </c>
      <c r="BI212" s="24">
        <v>3101.1234849410794</v>
      </c>
      <c r="BJ212" s="24">
        <v>3234.3615819408828</v>
      </c>
      <c r="BK212" s="24">
        <v>3380.2159652944542</v>
      </c>
      <c r="BL212" s="24">
        <v>3647.9513735724158</v>
      </c>
      <c r="BM212" s="24">
        <v>3752.9194749081698</v>
      </c>
      <c r="BN212" s="24">
        <v>4173.6774139961944</v>
      </c>
      <c r="BO212" s="24">
        <v>4529.14886305445</v>
      </c>
      <c r="BP212" s="24">
        <v>4791.4486203140905</v>
      </c>
    </row>
    <row r="213" spans="1:68" x14ac:dyDescent="0.45">
      <c r="A213" s="24" t="s">
        <v>20</v>
      </c>
      <c r="B213" s="24" t="s">
        <v>533</v>
      </c>
      <c r="C213" s="24" t="s">
        <v>229</v>
      </c>
      <c r="D213" s="24" t="s">
        <v>230</v>
      </c>
      <c r="AI213" s="24">
        <v>23815.159725502399</v>
      </c>
      <c r="AJ213" s="24">
        <v>25530.366698987367</v>
      </c>
      <c r="AK213" s="24">
        <v>27021.840880803764</v>
      </c>
      <c r="AL213" s="24">
        <v>30062.139166045421</v>
      </c>
      <c r="AM213" s="24">
        <v>33057.5376976896</v>
      </c>
      <c r="AN213" s="24">
        <v>35090.068747349746</v>
      </c>
      <c r="AO213" s="24">
        <v>36872.703585295501</v>
      </c>
      <c r="AP213" s="24">
        <v>39286.43215916738</v>
      </c>
      <c r="AQ213" s="24">
        <v>37559.612164562204</v>
      </c>
      <c r="AR213" s="24">
        <v>39948.780132385553</v>
      </c>
      <c r="AS213" s="24">
        <v>43781.269149749191</v>
      </c>
      <c r="AT213" s="24">
        <v>43109.06419214268</v>
      </c>
      <c r="AU213" s="24">
        <v>45083.252990366855</v>
      </c>
      <c r="AV213" s="24">
        <v>48778.298329708348</v>
      </c>
      <c r="AW213" s="24">
        <v>54383.806233904528</v>
      </c>
      <c r="AX213" s="24">
        <v>58821.693464408818</v>
      </c>
      <c r="AY213" s="24">
        <v>64060.568602751104</v>
      </c>
      <c r="AZ213" s="24">
        <v>68804.983214286622</v>
      </c>
      <c r="BA213" s="24">
        <v>67735.348084112047</v>
      </c>
      <c r="BB213" s="24">
        <v>66212.962556459388</v>
      </c>
      <c r="BC213" s="24">
        <v>75400.555797682726</v>
      </c>
      <c r="BD213" s="24">
        <v>80052.39149826506</v>
      </c>
      <c r="BE213" s="24">
        <v>82107.727089209162</v>
      </c>
      <c r="BF213" s="24">
        <v>83088.31854116582</v>
      </c>
      <c r="BG213" s="24">
        <v>84555.244610082649</v>
      </c>
      <c r="BH213" s="24">
        <v>87156.187383315017</v>
      </c>
      <c r="BI213" s="24">
        <v>89735.1660600381</v>
      </c>
      <c r="BJ213" s="24">
        <v>95628.24099463335</v>
      </c>
      <c r="BK213" s="24">
        <v>103899.67892354564</v>
      </c>
      <c r="BL213" s="24">
        <v>105542.41361394903</v>
      </c>
      <c r="BM213" s="24">
        <v>101612.090327577</v>
      </c>
      <c r="BN213" s="24">
        <v>131864.09233552206</v>
      </c>
      <c r="BO213" s="24">
        <v>141913.27727278607</v>
      </c>
      <c r="BP213" s="24">
        <v>141553.47299754003</v>
      </c>
    </row>
    <row r="214" spans="1:68" x14ac:dyDescent="0.45">
      <c r="A214" s="24" t="s">
        <v>202</v>
      </c>
      <c r="B214" s="24" t="s">
        <v>534</v>
      </c>
      <c r="C214" s="24" t="s">
        <v>229</v>
      </c>
      <c r="D214" s="24" t="s">
        <v>230</v>
      </c>
      <c r="AI214" s="24">
        <v>1266.2884956831738</v>
      </c>
      <c r="AJ214" s="24">
        <v>1345.8224395488928</v>
      </c>
      <c r="AK214" s="24">
        <v>1505.2037292123869</v>
      </c>
      <c r="AL214" s="24">
        <v>1555.5510203719205</v>
      </c>
      <c r="AM214" s="24">
        <v>1667.6515598680826</v>
      </c>
      <c r="AN214" s="24">
        <v>1820.5138350437664</v>
      </c>
      <c r="AO214" s="24">
        <v>1830.0519894387398</v>
      </c>
      <c r="AP214" s="24">
        <v>1792.6928291460968</v>
      </c>
      <c r="AQ214" s="24">
        <v>1785.4384919835409</v>
      </c>
      <c r="AR214" s="24">
        <v>1754.071610310458</v>
      </c>
      <c r="AS214" s="24">
        <v>1502.9008911890862</v>
      </c>
      <c r="AT214" s="24">
        <v>1387.2079799762241</v>
      </c>
      <c r="AU214" s="24">
        <v>1343.7508955750118</v>
      </c>
      <c r="AV214" s="24">
        <v>1433.1077142438053</v>
      </c>
      <c r="AW214" s="24">
        <v>1556.4784087970309</v>
      </c>
      <c r="AX214" s="24">
        <v>1693.1818424013777</v>
      </c>
      <c r="AY214" s="24">
        <v>1786.1464412575015</v>
      </c>
      <c r="AZ214" s="24">
        <v>1868.7610713574893</v>
      </c>
      <c r="BA214" s="24">
        <v>1989.021160401478</v>
      </c>
      <c r="BB214" s="24">
        <v>2021.4591460945071</v>
      </c>
      <c r="BC214" s="24">
        <v>2182.21600808736</v>
      </c>
      <c r="BD214" s="24">
        <v>2306.2750666489246</v>
      </c>
      <c r="BE214" s="24">
        <v>2320.4490902468101</v>
      </c>
      <c r="BF214" s="24">
        <v>2394.4700397564411</v>
      </c>
      <c r="BG214" s="24">
        <v>2377.3805308110213</v>
      </c>
      <c r="BH214" s="24">
        <v>2353.7872824499555</v>
      </c>
      <c r="BI214" s="24">
        <v>2421.1901203761772</v>
      </c>
      <c r="BJ214" s="24">
        <v>2454.0442234864904</v>
      </c>
      <c r="BK214" s="24">
        <v>2493.9776915794978</v>
      </c>
      <c r="BL214" s="24">
        <v>2511.9978872368133</v>
      </c>
      <c r="BM214" s="24">
        <v>2405.302561614486</v>
      </c>
      <c r="BN214" s="24">
        <v>2518.4216236373504</v>
      </c>
      <c r="BO214" s="24">
        <v>2697.4404319196387</v>
      </c>
      <c r="BP214" s="24">
        <v>2812.3757642289806</v>
      </c>
    </row>
    <row r="215" spans="1:68" x14ac:dyDescent="0.45">
      <c r="A215" s="24" t="s">
        <v>535</v>
      </c>
      <c r="B215" s="24" t="s">
        <v>536</v>
      </c>
      <c r="C215" s="24" t="s">
        <v>229</v>
      </c>
      <c r="D215" s="24" t="s">
        <v>230</v>
      </c>
      <c r="AI215" s="24">
        <v>1232.7348918735065</v>
      </c>
      <c r="AJ215" s="24">
        <v>1289.2105994904512</v>
      </c>
      <c r="AK215" s="24">
        <v>1088.3670800630632</v>
      </c>
      <c r="AL215" s="24">
        <v>1131.9890634436649</v>
      </c>
      <c r="AM215" s="24">
        <v>1129.3047152611441</v>
      </c>
      <c r="AN215" s="24">
        <v>1059.2052705961391</v>
      </c>
      <c r="AO215" s="24">
        <v>1092.278133199175</v>
      </c>
      <c r="AP215" s="24">
        <v>1032.4120683453602</v>
      </c>
      <c r="AQ215" s="24">
        <v>1052.2441612853454</v>
      </c>
      <c r="AR215" s="24">
        <v>1040.6209667532987</v>
      </c>
      <c r="AS215" s="24">
        <v>1107.9047700262822</v>
      </c>
      <c r="AT215" s="24">
        <v>1000.1253616972615</v>
      </c>
      <c r="AU215" s="24">
        <v>1213.0182486569461</v>
      </c>
      <c r="AV215" s="24">
        <v>1300.3291443325518</v>
      </c>
      <c r="AW215" s="24">
        <v>1374.5454354031415</v>
      </c>
      <c r="AX215" s="24">
        <v>1440.1040594718945</v>
      </c>
      <c r="AY215" s="24">
        <v>1514.310668707328</v>
      </c>
      <c r="AZ215" s="24">
        <v>1642.9202462383614</v>
      </c>
      <c r="BA215" s="24">
        <v>1722.0610268547889</v>
      </c>
      <c r="BB215" s="24">
        <v>1740.769187341391</v>
      </c>
      <c r="BC215" s="24">
        <v>1828.4279983613947</v>
      </c>
      <c r="BD215" s="24">
        <v>1927.3414376623491</v>
      </c>
      <c r="BE215" s="24">
        <v>2236.4579503187601</v>
      </c>
      <c r="BF215" s="24">
        <v>2770.6921248438689</v>
      </c>
      <c r="BG215" s="24">
        <v>2819.2969081398278</v>
      </c>
      <c r="BH215" s="24">
        <v>2508.4871306348937</v>
      </c>
      <c r="BI215" s="24">
        <v>2616.8743096598578</v>
      </c>
      <c r="BJ215" s="24">
        <v>2531.3120904050134</v>
      </c>
      <c r="BK215" s="24">
        <v>2640.4756678764579</v>
      </c>
      <c r="BL215" s="24">
        <v>2704.0583570464896</v>
      </c>
      <c r="BM215" s="24">
        <v>2719.1895676392714</v>
      </c>
      <c r="BN215" s="24">
        <v>2848.7059771257927</v>
      </c>
      <c r="BO215" s="24">
        <v>3143.2112512371273</v>
      </c>
      <c r="BP215" s="24">
        <v>3367.5102601621302</v>
      </c>
    </row>
    <row r="216" spans="1:68" x14ac:dyDescent="0.45">
      <c r="A216" s="24" t="s">
        <v>19</v>
      </c>
      <c r="B216" s="24" t="s">
        <v>537</v>
      </c>
      <c r="C216" s="24" t="s">
        <v>229</v>
      </c>
      <c r="D216" s="24" t="s">
        <v>230</v>
      </c>
      <c r="AI216" s="24">
        <v>2856.3383468070256</v>
      </c>
      <c r="AJ216" s="24">
        <v>2945.0486376070476</v>
      </c>
      <c r="AK216" s="24">
        <v>3171.4253351913057</v>
      </c>
      <c r="AL216" s="24">
        <v>3390.3678115430434</v>
      </c>
      <c r="AM216" s="24">
        <v>3590.8651557262942</v>
      </c>
      <c r="AN216" s="24">
        <v>3807.7260375476153</v>
      </c>
      <c r="AO216" s="24">
        <v>3879.8426979211772</v>
      </c>
      <c r="AP216" s="24">
        <v>4043.2304998949908</v>
      </c>
      <c r="AQ216" s="24">
        <v>4171.2757858446312</v>
      </c>
      <c r="AR216" s="24">
        <v>4297.5612921051115</v>
      </c>
      <c r="AS216" s="24">
        <v>4422.4451057493698</v>
      </c>
      <c r="AT216" s="24">
        <v>4542.9258717276125</v>
      </c>
      <c r="AU216" s="24">
        <v>4671.5530282718846</v>
      </c>
      <c r="AV216" s="24">
        <v>4828.7029706301946</v>
      </c>
      <c r="AW216" s="24">
        <v>4997.5938526429409</v>
      </c>
      <c r="AX216" s="24">
        <v>5291.6696229311456</v>
      </c>
      <c r="AY216" s="24">
        <v>5694.5233087083498</v>
      </c>
      <c r="AZ216" s="24">
        <v>5949.4264060297874</v>
      </c>
      <c r="BA216" s="24">
        <v>6174.6915514463853</v>
      </c>
      <c r="BB216" s="24">
        <v>6062.6757195437276</v>
      </c>
      <c r="BC216" s="24">
        <v>6247.9145271073703</v>
      </c>
      <c r="BD216" s="24">
        <v>6593.6780680802194</v>
      </c>
      <c r="BE216" s="24">
        <v>6708.3903224628357</v>
      </c>
      <c r="BF216" s="24">
        <v>7092.5885213329748</v>
      </c>
      <c r="BG216" s="24">
        <v>7503.7110581198131</v>
      </c>
      <c r="BH216" s="24">
        <v>7933.7369785899909</v>
      </c>
      <c r="BI216" s="24">
        <v>8455.6161477397454</v>
      </c>
      <c r="BJ216" s="24">
        <v>8965.2189086345043</v>
      </c>
      <c r="BK216" s="24">
        <v>9203.7621631077254</v>
      </c>
      <c r="BL216" s="24">
        <v>9756.7521864595001</v>
      </c>
      <c r="BM216" s="24">
        <v>9392.6891381794339</v>
      </c>
      <c r="BN216" s="24">
        <v>10809.713399517961</v>
      </c>
      <c r="BO216" s="24">
        <v>11858.078064187721</v>
      </c>
      <c r="BP216" s="24">
        <v>12657.034062525374</v>
      </c>
    </row>
    <row r="217" spans="1:68" x14ac:dyDescent="0.45">
      <c r="A217" s="24" t="s">
        <v>538</v>
      </c>
      <c r="B217" s="24" t="s">
        <v>539</v>
      </c>
      <c r="C217" s="24" t="s">
        <v>229</v>
      </c>
      <c r="D217" s="24" t="s">
        <v>230</v>
      </c>
      <c r="AP217" s="24">
        <v>44426.475436003617</v>
      </c>
      <c r="AQ217" s="24">
        <v>47679.146624374553</v>
      </c>
      <c r="AR217" s="24">
        <v>52063.946301641015</v>
      </c>
      <c r="AS217" s="24">
        <v>53713.448334555156</v>
      </c>
      <c r="AT217" s="24">
        <v>57251.795594815529</v>
      </c>
      <c r="AU217" s="24">
        <v>57583.906942402369</v>
      </c>
      <c r="AV217" s="24">
        <v>60223.912846229046</v>
      </c>
      <c r="AW217" s="24">
        <v>61113.901866932458</v>
      </c>
      <c r="AX217" s="24">
        <v>63738.573871455694</v>
      </c>
      <c r="AY217" s="24">
        <v>67434.15600487453</v>
      </c>
      <c r="AZ217" s="24">
        <v>71744.05199756498</v>
      </c>
      <c r="BA217" s="24">
        <v>71723.62421757105</v>
      </c>
      <c r="BB217" s="24">
        <v>61969.828537105939</v>
      </c>
      <c r="BC217" s="24">
        <v>58926.140369555374</v>
      </c>
      <c r="BD217" s="24">
        <v>56239.959273001761</v>
      </c>
      <c r="BE217" s="24">
        <v>51274.215478596416</v>
      </c>
      <c r="BF217" s="24">
        <v>50770.367319586236</v>
      </c>
      <c r="BG217" s="24">
        <v>52909.222407125162</v>
      </c>
      <c r="BH217" s="24">
        <v>52247.207827641512</v>
      </c>
      <c r="BI217" s="24">
        <v>53033.056337623486</v>
      </c>
      <c r="BJ217" s="24">
        <v>52463.419639774795</v>
      </c>
      <c r="BK217" s="24">
        <v>54460.905833286532</v>
      </c>
      <c r="BL217" s="24">
        <v>57444.119358210875</v>
      </c>
      <c r="BM217" s="24">
        <v>55206.581232440476</v>
      </c>
      <c r="BN217" s="24">
        <v>64745.131678070124</v>
      </c>
      <c r="BO217" s="24">
        <v>75941.489909016542</v>
      </c>
    </row>
    <row r="218" spans="1:68" x14ac:dyDescent="0.45">
      <c r="A218" s="24" t="s">
        <v>540</v>
      </c>
      <c r="B218" s="24" t="s">
        <v>541</v>
      </c>
      <c r="C218" s="24" t="s">
        <v>229</v>
      </c>
      <c r="D218" s="24" t="s">
        <v>230</v>
      </c>
      <c r="AI218" s="24">
        <v>423.98218025522704</v>
      </c>
      <c r="AJ218" s="24">
        <v>469.07179584369362</v>
      </c>
      <c r="AK218" s="24">
        <v>460.57696071021712</v>
      </c>
      <c r="AL218" s="24">
        <v>476.63865709479552</v>
      </c>
      <c r="AM218" s="24">
        <v>380.27535689665768</v>
      </c>
      <c r="AN218" s="24">
        <v>389.43173666415208</v>
      </c>
      <c r="AO218" s="24">
        <v>413.18528118799787</v>
      </c>
      <c r="AP218" s="24">
        <v>410.59458600123486</v>
      </c>
      <c r="AQ218" s="24">
        <v>424.60085636409099</v>
      </c>
      <c r="AR218" s="24">
        <v>443.80318690566713</v>
      </c>
      <c r="AS218" s="24">
        <v>467.06092211798949</v>
      </c>
      <c r="AT218" s="24">
        <v>491.52732996056221</v>
      </c>
      <c r="AU218" s="24">
        <v>517.47520610381002</v>
      </c>
      <c r="AV218" s="24">
        <v>547.3741547731961</v>
      </c>
      <c r="AW218" s="24">
        <v>580.28495554675158</v>
      </c>
      <c r="AX218" s="24">
        <v>619.15829841333141</v>
      </c>
      <c r="AY218" s="24">
        <v>659.1375804892383</v>
      </c>
      <c r="AZ218" s="24">
        <v>700.17405795521995</v>
      </c>
      <c r="BA218" s="24">
        <v>739.20946932312688</v>
      </c>
      <c r="BB218" s="24">
        <v>773.78086219667944</v>
      </c>
      <c r="BC218" s="24">
        <v>815.13143598725151</v>
      </c>
      <c r="BD218" s="24">
        <v>881.38311305093885</v>
      </c>
      <c r="BE218" s="24">
        <v>1002.9322657160075</v>
      </c>
      <c r="BF218" s="24">
        <v>944.40456972902234</v>
      </c>
      <c r="BG218" s="24">
        <v>1127.7192201457117</v>
      </c>
      <c r="BH218" s="24">
        <v>1341.3899924270502</v>
      </c>
      <c r="BI218" s="24">
        <v>1468.5043891868536</v>
      </c>
      <c r="BJ218" s="24">
        <v>1596.8140938751546</v>
      </c>
      <c r="BK218" s="24">
        <v>1551.6146155467316</v>
      </c>
      <c r="BL218" s="24">
        <v>1548.0979280820163</v>
      </c>
      <c r="BM218" s="24">
        <v>1454.3334808029679</v>
      </c>
      <c r="BN218" s="24">
        <v>1392.4642619251013</v>
      </c>
      <c r="BO218" s="24">
        <v>1486.757659342536</v>
      </c>
      <c r="BP218" s="24">
        <v>1556.5230906794941</v>
      </c>
    </row>
    <row r="219" spans="1:68" x14ac:dyDescent="0.45">
      <c r="A219" s="24" t="s">
        <v>43</v>
      </c>
      <c r="B219" s="24" t="s">
        <v>542</v>
      </c>
      <c r="C219" s="24" t="s">
        <v>229</v>
      </c>
      <c r="D219" s="24" t="s">
        <v>230</v>
      </c>
      <c r="AN219" s="24">
        <v>5021.0949333876933</v>
      </c>
      <c r="AO219" s="24">
        <v>5432.5642925235989</v>
      </c>
      <c r="AP219" s="24">
        <v>6038.6516043529082</v>
      </c>
      <c r="AQ219" s="24">
        <v>6458.9421343113609</v>
      </c>
      <c r="AR219" s="24">
        <v>5895.2874418987158</v>
      </c>
      <c r="AS219" s="24">
        <v>6414.3409593383576</v>
      </c>
      <c r="AT219" s="24">
        <v>6803.4918500410822</v>
      </c>
      <c r="AU219" s="24">
        <v>7562.7272501619982</v>
      </c>
      <c r="AV219" s="24">
        <v>8023.9565828202021</v>
      </c>
      <c r="AW219" s="24">
        <v>8716.2924102242141</v>
      </c>
      <c r="AX219" s="24">
        <v>9397.6185279187139</v>
      </c>
      <c r="AY219" s="24">
        <v>10465.563083612782</v>
      </c>
      <c r="AZ219" s="24">
        <v>11685.822048197084</v>
      </c>
      <c r="BA219" s="24">
        <v>13122.503071316467</v>
      </c>
      <c r="BB219" s="24">
        <v>13031.214523983654</v>
      </c>
      <c r="BC219" s="24">
        <v>13321.506692803281</v>
      </c>
      <c r="BD219" s="24">
        <v>14298.323780257675</v>
      </c>
      <c r="BE219" s="24">
        <v>14506.179274338723</v>
      </c>
      <c r="BF219" s="24">
        <v>15246.989120615688</v>
      </c>
      <c r="BG219" s="24">
        <v>15296.176277025257</v>
      </c>
      <c r="BH219" s="24">
        <v>15550.513348897743</v>
      </c>
      <c r="BI219" s="24">
        <v>16455.414939830622</v>
      </c>
      <c r="BJ219" s="24">
        <v>17285.478863564098</v>
      </c>
      <c r="BK219" s="24">
        <v>18469.063134046144</v>
      </c>
      <c r="BL219" s="24">
        <v>20587.29783540708</v>
      </c>
      <c r="BM219" s="24">
        <v>21013.09524734673</v>
      </c>
      <c r="BN219" s="24">
        <v>23385.199993323709</v>
      </c>
      <c r="BO219" s="24">
        <v>26220.324736607243</v>
      </c>
      <c r="BP219" s="24">
        <v>28674.133741084388</v>
      </c>
    </row>
    <row r="220" spans="1:68" x14ac:dyDescent="0.45">
      <c r="A220" s="24" t="s">
        <v>543</v>
      </c>
      <c r="B220" s="24" t="s">
        <v>544</v>
      </c>
      <c r="C220" s="24" t="s">
        <v>229</v>
      </c>
      <c r="D220" s="24" t="s">
        <v>230</v>
      </c>
      <c r="AI220" s="24">
        <v>1771.8096665165385</v>
      </c>
      <c r="AJ220" s="24">
        <v>1792.8259883221026</v>
      </c>
      <c r="AK220" s="24">
        <v>1780.5339140115111</v>
      </c>
      <c r="AL220" s="24">
        <v>1763.829553966566</v>
      </c>
      <c r="AM220" s="24">
        <v>1772.4391723555461</v>
      </c>
      <c r="AN220" s="24">
        <v>1824.2979478663169</v>
      </c>
      <c r="AO220" s="24">
        <v>1902.463414782228</v>
      </c>
      <c r="AP220" s="24">
        <v>1967.8000840989591</v>
      </c>
      <c r="AQ220" s="24">
        <v>1987.9377629727257</v>
      </c>
      <c r="AR220" s="24">
        <v>2010.007587028892</v>
      </c>
      <c r="AS220" s="24">
        <v>2073.4466044140904</v>
      </c>
      <c r="AT220" s="24">
        <v>2152.8632574241328</v>
      </c>
      <c r="AU220" s="24">
        <v>2259.1349088406141</v>
      </c>
      <c r="AV220" s="24">
        <v>2337.1791960672549</v>
      </c>
      <c r="AW220" s="24">
        <v>2489.6085680111833</v>
      </c>
      <c r="AX220" s="24">
        <v>2649.5921773294731</v>
      </c>
      <c r="AY220" s="24">
        <v>2819.6261965138306</v>
      </c>
      <c r="AZ220" s="24">
        <v>2991.2590720395365</v>
      </c>
      <c r="BA220" s="24">
        <v>3122.3953856240005</v>
      </c>
      <c r="BB220" s="24">
        <v>3147.0793051950282</v>
      </c>
      <c r="BC220" s="24">
        <v>3280.9289850007845</v>
      </c>
      <c r="BD220" s="24">
        <v>3401.2997876291838</v>
      </c>
      <c r="BE220" s="24">
        <v>3399.8266280882622</v>
      </c>
      <c r="BF220" s="24">
        <v>3537.2146713616389</v>
      </c>
      <c r="BG220" s="24">
        <v>3700.6976087115595</v>
      </c>
      <c r="BH220" s="24">
        <v>3697.4557056374642</v>
      </c>
      <c r="BI220" s="24">
        <v>3730.1977211896401</v>
      </c>
      <c r="BJ220" s="24">
        <v>3847.3775755456732</v>
      </c>
      <c r="BK220" s="24">
        <v>3869.5001492733018</v>
      </c>
      <c r="BL220" s="24">
        <v>4029.4778578699838</v>
      </c>
      <c r="BM220" s="24">
        <v>3957.1658990150509</v>
      </c>
      <c r="BN220" s="24">
        <v>4226.337162419266</v>
      </c>
      <c r="BO220" s="24">
        <v>4582.2268493909924</v>
      </c>
      <c r="BP220" s="24">
        <v>4763.5227812660296</v>
      </c>
    </row>
    <row r="221" spans="1:68" x14ac:dyDescent="0.45">
      <c r="A221" s="24" t="s">
        <v>545</v>
      </c>
      <c r="B221" s="24" t="s">
        <v>546</v>
      </c>
      <c r="C221" s="24" t="s">
        <v>229</v>
      </c>
      <c r="D221" s="24" t="s">
        <v>230</v>
      </c>
      <c r="BA221" s="24">
        <v>2887.374159282344</v>
      </c>
      <c r="BB221" s="24">
        <v>2911.0429730013266</v>
      </c>
      <c r="BC221" s="24">
        <v>2948.0500149097625</v>
      </c>
      <c r="BD221" s="24">
        <v>2718.0484785075187</v>
      </c>
      <c r="BE221" s="24">
        <v>1417.3856643904501</v>
      </c>
      <c r="BF221" s="24">
        <v>1916.853558861905</v>
      </c>
      <c r="BG221" s="24">
        <v>1372.7561849114584</v>
      </c>
      <c r="BH221" s="24">
        <v>1154.8868630410666</v>
      </c>
    </row>
    <row r="222" spans="1:68" x14ac:dyDescent="0.45">
      <c r="A222" s="24" t="s">
        <v>547</v>
      </c>
      <c r="B222" s="24" t="s">
        <v>548</v>
      </c>
      <c r="C222" s="24" t="s">
        <v>229</v>
      </c>
      <c r="D222" s="24" t="s">
        <v>230</v>
      </c>
      <c r="AI222" s="24">
        <v>1772.7676990318132</v>
      </c>
      <c r="AJ222" s="24">
        <v>1793.8253512863414</v>
      </c>
      <c r="AK222" s="24">
        <v>1781.6237603235052</v>
      </c>
      <c r="AL222" s="24">
        <v>1765.0145373045016</v>
      </c>
      <c r="AM222" s="24">
        <v>1773.5808392891993</v>
      </c>
      <c r="AN222" s="24">
        <v>1825.4341931336442</v>
      </c>
      <c r="AO222" s="24">
        <v>1903.7169287113309</v>
      </c>
      <c r="AP222" s="24">
        <v>1969.2163867255263</v>
      </c>
      <c r="AQ222" s="24">
        <v>1989.3682049568249</v>
      </c>
      <c r="AR222" s="24">
        <v>2011.4469454961418</v>
      </c>
      <c r="AS222" s="24">
        <v>2074.9470070623274</v>
      </c>
      <c r="AT222" s="24">
        <v>2154.3126315121963</v>
      </c>
      <c r="AU222" s="24">
        <v>2260.5713429404568</v>
      </c>
      <c r="AV222" s="24">
        <v>2338.5035298019106</v>
      </c>
      <c r="AW222" s="24">
        <v>2490.8767959841512</v>
      </c>
      <c r="AX222" s="24">
        <v>2650.9944692754016</v>
      </c>
      <c r="AY222" s="24">
        <v>2821.1768831446061</v>
      </c>
      <c r="AZ222" s="24">
        <v>2992.9616956200839</v>
      </c>
      <c r="BA222" s="24">
        <v>3124.0132411911718</v>
      </c>
      <c r="BB222" s="24">
        <v>3148.6140290444114</v>
      </c>
      <c r="BC222" s="24">
        <v>3282.5038285651231</v>
      </c>
      <c r="BD222" s="24">
        <v>3403.0469248245358</v>
      </c>
      <c r="BE222" s="24">
        <v>3401.5887691310531</v>
      </c>
      <c r="BF222" s="24">
        <v>3538.9689650902187</v>
      </c>
      <c r="BG222" s="24">
        <v>3702.6454132483868</v>
      </c>
      <c r="BH222" s="24">
        <v>3699.4358122487233</v>
      </c>
      <c r="BI222" s="24">
        <v>3732.4537397664108</v>
      </c>
      <c r="BJ222" s="24">
        <v>3849.7570311951454</v>
      </c>
      <c r="BK222" s="24">
        <v>3871.9614049404076</v>
      </c>
      <c r="BL222" s="24">
        <v>4032.0659268008349</v>
      </c>
      <c r="BM222" s="24">
        <v>3959.4483085589245</v>
      </c>
      <c r="BN222" s="24">
        <v>4228.4676689183898</v>
      </c>
      <c r="BO222" s="24">
        <v>4584.7615961249339</v>
      </c>
      <c r="BP222" s="24">
        <v>4766.1789270062955</v>
      </c>
    </row>
    <row r="223" spans="1:68" x14ac:dyDescent="0.45">
      <c r="A223" s="24" t="s">
        <v>549</v>
      </c>
      <c r="B223" s="24" t="s">
        <v>550</v>
      </c>
      <c r="C223" s="24" t="s">
        <v>229</v>
      </c>
      <c r="D223" s="24" t="s">
        <v>230</v>
      </c>
      <c r="AI223" s="24">
        <v>7317.6262385000364</v>
      </c>
      <c r="AJ223" s="24">
        <v>7582.4261539098143</v>
      </c>
      <c r="AK223" s="24">
        <v>7683.3204598948068</v>
      </c>
      <c r="AL223" s="24">
        <v>8030.1267133807878</v>
      </c>
      <c r="AM223" s="24">
        <v>8315.659205896518</v>
      </c>
      <c r="AN223" s="24">
        <v>8738.4539653137945</v>
      </c>
      <c r="AO223" s="24">
        <v>9068.3716306763763</v>
      </c>
      <c r="AP223" s="24">
        <v>9544.5765332031042</v>
      </c>
      <c r="AQ223" s="24">
        <v>9770.2612552485771</v>
      </c>
      <c r="AR223" s="24">
        <v>10145.649253893585</v>
      </c>
      <c r="AS223" s="24">
        <v>10812.924221656061</v>
      </c>
      <c r="AT223" s="24">
        <v>11209.634207592222</v>
      </c>
      <c r="AU223" s="24">
        <v>11593.965153014071</v>
      </c>
      <c r="AV223" s="24">
        <v>12140.078095012108</v>
      </c>
      <c r="AW223" s="24">
        <v>12841.846206006459</v>
      </c>
      <c r="AX223" s="24">
        <v>13586.361172991417</v>
      </c>
      <c r="AY223" s="24">
        <v>14693.725947808942</v>
      </c>
      <c r="AZ223" s="24">
        <v>15721.037066815539</v>
      </c>
      <c r="BA223" s="24">
        <v>16292.459874732667</v>
      </c>
      <c r="BB223" s="24">
        <v>15918.609290594341</v>
      </c>
      <c r="BC223" s="24">
        <v>16367.656661596578</v>
      </c>
      <c r="BD223" s="24">
        <v>17145.964139501633</v>
      </c>
      <c r="BE223" s="24">
        <v>17737.71843948192</v>
      </c>
      <c r="BF223" s="24">
        <v>18054.682331471169</v>
      </c>
      <c r="BG223" s="24">
        <v>18420.166083731106</v>
      </c>
      <c r="BH223" s="24">
        <v>18085.644560171768</v>
      </c>
      <c r="BI223" s="24">
        <v>18717.528569140974</v>
      </c>
      <c r="BJ223" s="24">
        <v>19996.538368568607</v>
      </c>
      <c r="BK223" s="24">
        <v>20889.388200855621</v>
      </c>
      <c r="BL223" s="24">
        <v>22409.084675224582</v>
      </c>
      <c r="BM223" s="24">
        <v>21055.491359423471</v>
      </c>
      <c r="BN223" s="24">
        <v>23089.277829148428</v>
      </c>
      <c r="BO223" s="24">
        <v>26402.399614794103</v>
      </c>
      <c r="BP223" s="24">
        <v>28125.818421940039</v>
      </c>
    </row>
    <row r="224" spans="1:68" x14ac:dyDescent="0.45">
      <c r="A224" s="24" t="s">
        <v>551</v>
      </c>
      <c r="B224" s="24" t="s">
        <v>552</v>
      </c>
      <c r="C224" s="24" t="s">
        <v>229</v>
      </c>
      <c r="D224" s="24" t="s">
        <v>230</v>
      </c>
      <c r="AI224" s="24">
        <v>1504.395239964955</v>
      </c>
      <c r="AJ224" s="24">
        <v>1539.9282554292718</v>
      </c>
      <c r="AK224" s="24">
        <v>1556.1723028242907</v>
      </c>
      <c r="AL224" s="24">
        <v>1581.4856925762169</v>
      </c>
      <c r="AM224" s="24">
        <v>1622.6193270603867</v>
      </c>
      <c r="AN224" s="24">
        <v>1662.6784404921973</v>
      </c>
      <c r="AO224" s="24">
        <v>1692.5795138376161</v>
      </c>
      <c r="AP224" s="24">
        <v>1714.3876820300618</v>
      </c>
      <c r="AQ224" s="24">
        <v>1753.9049450776256</v>
      </c>
      <c r="AR224" s="24">
        <v>1801.5486138769929</v>
      </c>
      <c r="AS224" s="24">
        <v>1830.3662994299077</v>
      </c>
      <c r="AT224" s="24">
        <v>1897.8741111419324</v>
      </c>
      <c r="AU224" s="24">
        <v>1944.9983848164545</v>
      </c>
      <c r="AV224" s="24">
        <v>2093.5049337653472</v>
      </c>
      <c r="AW224" s="24">
        <v>2170.9412191762276</v>
      </c>
      <c r="AX224" s="24">
        <v>2329.014230145799</v>
      </c>
      <c r="AY224" s="24">
        <v>2550.5955399227491</v>
      </c>
      <c r="AZ224" s="24">
        <v>2650.1038762595495</v>
      </c>
      <c r="BA224" s="24">
        <v>2801.8357933636603</v>
      </c>
      <c r="BB224" s="24">
        <v>2845.7358938455259</v>
      </c>
      <c r="BC224" s="24">
        <v>2858.5689908998302</v>
      </c>
      <c r="BD224" s="24">
        <v>2914.2128569522238</v>
      </c>
      <c r="BE224" s="24">
        <v>2694.6572649063114</v>
      </c>
      <c r="BF224" s="24">
        <v>2945.7366428374394</v>
      </c>
      <c r="BG224" s="24">
        <v>3233.356880731405</v>
      </c>
      <c r="BH224" s="24">
        <v>3171.5090583274136</v>
      </c>
      <c r="BI224" s="24">
        <v>3319.5426173327751</v>
      </c>
      <c r="BJ224" s="24">
        <v>3436.3101012469351</v>
      </c>
      <c r="BK224" s="24">
        <v>3941.0328085840938</v>
      </c>
      <c r="BL224" s="24">
        <v>4655.4849644980486</v>
      </c>
      <c r="BM224" s="24">
        <v>5144.5356028601427</v>
      </c>
      <c r="BN224" s="24">
        <v>5732.6945606153558</v>
      </c>
      <c r="BO224" s="24">
        <v>6033.6811722183165</v>
      </c>
      <c r="BP224" s="24">
        <v>6149.981460819281</v>
      </c>
    </row>
    <row r="225" spans="1:68" x14ac:dyDescent="0.45">
      <c r="A225" s="24" t="s">
        <v>553</v>
      </c>
      <c r="B225" s="24" t="s">
        <v>554</v>
      </c>
      <c r="C225" s="24" t="s">
        <v>229</v>
      </c>
      <c r="D225" s="24" t="s">
        <v>230</v>
      </c>
      <c r="AI225" s="24">
        <v>6492.700495385945</v>
      </c>
      <c r="AJ225" s="24">
        <v>6851.6446157443133</v>
      </c>
      <c r="AK225" s="24">
        <v>6992.4126057713347</v>
      </c>
      <c r="AL225" s="24">
        <v>6650.4818457541587</v>
      </c>
      <c r="AM225" s="24">
        <v>6973.1594689115564</v>
      </c>
      <c r="AN225" s="24">
        <v>6999.5338750173387</v>
      </c>
      <c r="AO225" s="24">
        <v>7047.6370759558959</v>
      </c>
      <c r="AP225" s="24">
        <v>7421.5941539798423</v>
      </c>
      <c r="AQ225" s="24">
        <v>7520.861783135666</v>
      </c>
      <c r="AR225" s="24">
        <v>7367.3319146006706</v>
      </c>
      <c r="AS225" s="24">
        <v>7535.4529415946872</v>
      </c>
      <c r="AT225" s="24">
        <v>7865.1026231205851</v>
      </c>
      <c r="AU225" s="24">
        <v>8045.7598266984787</v>
      </c>
      <c r="AV225" s="24">
        <v>8551.6374284768335</v>
      </c>
      <c r="AW225" s="24">
        <v>9388.8189080876691</v>
      </c>
      <c r="AX225" s="24">
        <v>10013.919613413596</v>
      </c>
      <c r="AY225" s="24">
        <v>10802.548184291667</v>
      </c>
      <c r="AZ225" s="24">
        <v>11530.156550694104</v>
      </c>
      <c r="BA225" s="24">
        <v>12097.349116328744</v>
      </c>
      <c r="BB225" s="24">
        <v>12392.93335840108</v>
      </c>
      <c r="BC225" s="24">
        <v>13039.449119682844</v>
      </c>
      <c r="BD225" s="24">
        <v>13926.222622303507</v>
      </c>
      <c r="BE225" s="24">
        <v>15184.925468040867</v>
      </c>
      <c r="BF225" s="24">
        <v>16172.696195996097</v>
      </c>
      <c r="BG225" s="24">
        <v>16597.585353963659</v>
      </c>
      <c r="BH225" s="24">
        <v>16543.574305137172</v>
      </c>
      <c r="BI225" s="24">
        <v>14475.306964492138</v>
      </c>
      <c r="BJ225" s="24">
        <v>17567.680239643192</v>
      </c>
      <c r="BK225" s="24">
        <v>17855.478714143737</v>
      </c>
      <c r="BL225" s="24">
        <v>19771.54738851513</v>
      </c>
      <c r="BM225" s="24">
        <v>16946.894236191354</v>
      </c>
      <c r="BN225" s="24">
        <v>18458.234999681041</v>
      </c>
      <c r="BO225" s="24">
        <v>20078.83655459512</v>
      </c>
      <c r="BP225" s="24">
        <v>21135.545636513292</v>
      </c>
    </row>
    <row r="226" spans="1:68" x14ac:dyDescent="0.45">
      <c r="A226" s="24" t="s">
        <v>555</v>
      </c>
      <c r="B226" s="24" t="s">
        <v>556</v>
      </c>
      <c r="C226" s="24" t="s">
        <v>229</v>
      </c>
      <c r="D226" s="24" t="s">
        <v>230</v>
      </c>
      <c r="AI226" s="24">
        <v>8632.6729060805319</v>
      </c>
      <c r="AJ226" s="24">
        <v>7618.053755791052</v>
      </c>
      <c r="AK226" s="24">
        <v>7265.5837067040547</v>
      </c>
      <c r="AL226" s="24">
        <v>7564.174481068394</v>
      </c>
      <c r="AM226" s="24">
        <v>8172.8485854287073</v>
      </c>
      <c r="AN226" s="24">
        <v>8806.0293065564401</v>
      </c>
      <c r="AO226" s="24">
        <v>9496.0424466081458</v>
      </c>
      <c r="AP226" s="24">
        <v>10134.723625694211</v>
      </c>
      <c r="AQ226" s="24">
        <v>10665.708939265704</v>
      </c>
      <c r="AR226" s="24">
        <v>10725.643399596715</v>
      </c>
      <c r="AS226" s="24">
        <v>11367.569588481598</v>
      </c>
      <c r="AT226" s="24">
        <v>12368.658214625051</v>
      </c>
      <c r="AU226" s="24">
        <v>13291.786471255637</v>
      </c>
      <c r="AV226" s="24">
        <v>14090.072787000223</v>
      </c>
      <c r="AW226" s="24">
        <v>15167.925534327109</v>
      </c>
      <c r="AX226" s="24">
        <v>16570.2574196157</v>
      </c>
      <c r="AY226" s="24">
        <v>18909.776167003198</v>
      </c>
      <c r="AZ226" s="24">
        <v>21233.037349977898</v>
      </c>
      <c r="BA226" s="24">
        <v>23714.135357099065</v>
      </c>
      <c r="BB226" s="24">
        <v>23065.375476520258</v>
      </c>
      <c r="BC226" s="24">
        <v>25384.491136635406</v>
      </c>
      <c r="BD226" s="24">
        <v>26201.650282088598</v>
      </c>
      <c r="BE226" s="24">
        <v>27022.774732138194</v>
      </c>
      <c r="BF226" s="24">
        <v>28075.432623671855</v>
      </c>
      <c r="BG226" s="24">
        <v>29108.072180194013</v>
      </c>
      <c r="BH226" s="24">
        <v>30156.027099272185</v>
      </c>
      <c r="BI226" s="24">
        <v>29867.980339008056</v>
      </c>
      <c r="BJ226" s="24">
        <v>30245.782586975736</v>
      </c>
      <c r="BK226" s="24">
        <v>31509.818729163515</v>
      </c>
      <c r="BL226" s="24">
        <v>33985.675841966171</v>
      </c>
      <c r="BM226" s="24">
        <v>35327.943916558812</v>
      </c>
      <c r="BN226" s="24">
        <v>38321.419425156739</v>
      </c>
      <c r="BO226" s="24">
        <v>41077.168540348364</v>
      </c>
      <c r="BP226" s="24">
        <v>43512.561571465689</v>
      </c>
    </row>
    <row r="227" spans="1:68" x14ac:dyDescent="0.45">
      <c r="A227" s="24" t="s">
        <v>73</v>
      </c>
      <c r="B227" s="24" t="s">
        <v>557</v>
      </c>
      <c r="C227" s="24" t="s">
        <v>229</v>
      </c>
      <c r="D227" s="24" t="s">
        <v>230</v>
      </c>
      <c r="AI227" s="24">
        <v>13481.830365289865</v>
      </c>
      <c r="AJ227" s="24">
        <v>12689.390879571856</v>
      </c>
      <c r="AK227" s="24">
        <v>12287.477367249519</v>
      </c>
      <c r="AL227" s="24">
        <v>12967.266809848426</v>
      </c>
      <c r="AM227" s="24">
        <v>13965.884041083404</v>
      </c>
      <c r="AN227" s="24">
        <v>13628.198078225139</v>
      </c>
      <c r="AO227" s="24">
        <v>14279.021029190391</v>
      </c>
      <c r="AP227" s="24">
        <v>15253.30505035882</v>
      </c>
      <c r="AQ227" s="24">
        <v>15992.443592410824</v>
      </c>
      <c r="AR227" s="24">
        <v>17006.742654148558</v>
      </c>
      <c r="AS227" s="24">
        <v>17887.779741786857</v>
      </c>
      <c r="AT227" s="24">
        <v>18765.448107596832</v>
      </c>
      <c r="AU227" s="24">
        <v>20004.299095971473</v>
      </c>
      <c r="AV227" s="24">
        <v>20918.243260860545</v>
      </c>
      <c r="AW227" s="24">
        <v>22590.792129954429</v>
      </c>
      <c r="AX227" s="24">
        <v>23682.371084915292</v>
      </c>
      <c r="AY227" s="24">
        <v>25576.519316704642</v>
      </c>
      <c r="AZ227" s="24">
        <v>27469.041298856744</v>
      </c>
      <c r="BA227" s="24">
        <v>29460.941424351513</v>
      </c>
      <c r="BB227" s="24">
        <v>27214.465314754609</v>
      </c>
      <c r="BC227" s="24">
        <v>27582.497741718555</v>
      </c>
      <c r="BD227" s="24">
        <v>28715.633995496282</v>
      </c>
      <c r="BE227" s="24">
        <v>28786.710551768625</v>
      </c>
      <c r="BF227" s="24">
        <v>29634.06576114706</v>
      </c>
      <c r="BG227" s="24">
        <v>30571.975301983166</v>
      </c>
      <c r="BH227" s="24">
        <v>31344.628974305822</v>
      </c>
      <c r="BI227" s="24">
        <v>33575.177543575817</v>
      </c>
      <c r="BJ227" s="24">
        <v>36180.038454762296</v>
      </c>
      <c r="BK227" s="24">
        <v>38620.204543630483</v>
      </c>
      <c r="BL227" s="24">
        <v>42373.250636927907</v>
      </c>
      <c r="BM227" s="24">
        <v>41767.257989995844</v>
      </c>
      <c r="BN227" s="24">
        <v>45872.663390305068</v>
      </c>
      <c r="BO227" s="24">
        <v>51036.220893367834</v>
      </c>
      <c r="BP227" s="24">
        <v>53812.71449427271</v>
      </c>
    </row>
    <row r="228" spans="1:68" x14ac:dyDescent="0.45">
      <c r="A228" s="24" t="s">
        <v>90</v>
      </c>
      <c r="B228" s="24" t="s">
        <v>558</v>
      </c>
      <c r="C228" s="24" t="s">
        <v>229</v>
      </c>
      <c r="D228" s="24" t="s">
        <v>230</v>
      </c>
      <c r="AI228" s="24">
        <v>20381.809102343534</v>
      </c>
      <c r="AJ228" s="24">
        <v>20688.103353146867</v>
      </c>
      <c r="AK228" s="24">
        <v>20792.104127587645</v>
      </c>
      <c r="AL228" s="24">
        <v>20724.556173032786</v>
      </c>
      <c r="AM228" s="24">
        <v>21842.944714032947</v>
      </c>
      <c r="AN228" s="24">
        <v>23068.858633924014</v>
      </c>
      <c r="AO228" s="24">
        <v>23942.848428223038</v>
      </c>
      <c r="AP228" s="24">
        <v>24811.030042300503</v>
      </c>
      <c r="AQ228" s="24">
        <v>25895.352028209356</v>
      </c>
      <c r="AR228" s="24">
        <v>27496.439842129748</v>
      </c>
      <c r="AS228" s="24">
        <v>29629.898647825798</v>
      </c>
      <c r="AT228" s="24">
        <v>29949.215447742143</v>
      </c>
      <c r="AU228" s="24">
        <v>30987.267490812905</v>
      </c>
      <c r="AV228" s="24">
        <v>31791.577765945058</v>
      </c>
      <c r="AW228" s="24">
        <v>33809.385496801384</v>
      </c>
      <c r="AX228" s="24">
        <v>34198.386457678134</v>
      </c>
      <c r="AY228" s="24">
        <v>37679.7205412732</v>
      </c>
      <c r="AZ228" s="24">
        <v>40814.291649806735</v>
      </c>
      <c r="BA228" s="24">
        <v>41906.699017354244</v>
      </c>
      <c r="BB228" s="24">
        <v>40073.148154486291</v>
      </c>
      <c r="BC228" s="24">
        <v>41956.129005156239</v>
      </c>
      <c r="BD228" s="24">
        <v>44332.521738907752</v>
      </c>
      <c r="BE228" s="24">
        <v>45206.986443472684</v>
      </c>
      <c r="BF228" s="24">
        <v>46098.232136883234</v>
      </c>
      <c r="BG228" s="24">
        <v>46841.401974673914</v>
      </c>
      <c r="BH228" s="24">
        <v>48785.155186458527</v>
      </c>
      <c r="BI228" s="24">
        <v>50289.768714413483</v>
      </c>
      <c r="BJ228" s="24">
        <v>51474.119911516063</v>
      </c>
      <c r="BK228" s="24">
        <v>53122.438677218008</v>
      </c>
      <c r="BL228" s="24">
        <v>57046.446307695129</v>
      </c>
      <c r="BM228" s="24">
        <v>57489.265719621755</v>
      </c>
      <c r="BN228" s="24">
        <v>62675.063450859539</v>
      </c>
      <c r="BO228" s="24">
        <v>66319.844175842358</v>
      </c>
      <c r="BP228" s="24">
        <v>67024.360819912661</v>
      </c>
    </row>
    <row r="229" spans="1:68" x14ac:dyDescent="0.45">
      <c r="A229" s="24" t="s">
        <v>559</v>
      </c>
      <c r="B229" s="24" t="s">
        <v>560</v>
      </c>
      <c r="C229" s="24" t="s">
        <v>229</v>
      </c>
      <c r="D229" s="24" t="s">
        <v>230</v>
      </c>
      <c r="AI229" s="24">
        <v>3184.3335114295342</v>
      </c>
      <c r="AJ229" s="24">
        <v>3218.0645190042628</v>
      </c>
      <c r="AK229" s="24">
        <v>3270.7215385115492</v>
      </c>
      <c r="AL229" s="24">
        <v>3353.0796687146308</v>
      </c>
      <c r="AM229" s="24">
        <v>3507.2731773061364</v>
      </c>
      <c r="AN229" s="24">
        <v>3756.6203221718206</v>
      </c>
      <c r="AO229" s="24">
        <v>3894.4819407864657</v>
      </c>
      <c r="AP229" s="24">
        <v>4016.4182378973492</v>
      </c>
      <c r="AQ229" s="24">
        <v>4114.1173687574692</v>
      </c>
      <c r="AR229" s="24">
        <v>4249.0800270107402</v>
      </c>
      <c r="AS229" s="24">
        <v>4376.6721599824523</v>
      </c>
      <c r="AT229" s="24">
        <v>4480.9031506722749</v>
      </c>
      <c r="AU229" s="24">
        <v>4712.2970418444356</v>
      </c>
      <c r="AV229" s="24">
        <v>4957.8201563971197</v>
      </c>
      <c r="AW229" s="24">
        <v>5243.88646163659</v>
      </c>
      <c r="AX229" s="24">
        <v>5701.5887935420806</v>
      </c>
      <c r="AY229" s="24">
        <v>6198.5000696052421</v>
      </c>
      <c r="AZ229" s="24">
        <v>6610.5936109007625</v>
      </c>
      <c r="BA229" s="24">
        <v>6747.6305683706751</v>
      </c>
      <c r="BB229" s="24">
        <v>6851.4409905612365</v>
      </c>
      <c r="BC229" s="24">
        <v>7155.7241372807448</v>
      </c>
      <c r="BD229" s="24">
        <v>7426.173323160896</v>
      </c>
      <c r="BE229" s="24">
        <v>7675.7421140513225</v>
      </c>
      <c r="BF229" s="24">
        <v>8148.0486540485654</v>
      </c>
      <c r="BG229" s="24">
        <v>8298.3494156982742</v>
      </c>
      <c r="BH229" s="24">
        <v>8326.565673321029</v>
      </c>
      <c r="BI229" s="24">
        <v>8446.7698067265155</v>
      </c>
      <c r="BJ229" s="24">
        <v>8536.0244188705947</v>
      </c>
      <c r="BK229" s="24">
        <v>8564.1555718300569</v>
      </c>
      <c r="BL229" s="24">
        <v>9203.8517513532024</v>
      </c>
      <c r="BM229" s="24">
        <v>9264.0485852835482</v>
      </c>
      <c r="BN229" s="24">
        <v>9846.2070804375326</v>
      </c>
      <c r="BO229" s="24">
        <v>10434.481346925761</v>
      </c>
      <c r="BP229" s="24">
        <v>11245.149147111058</v>
      </c>
    </row>
    <row r="230" spans="1:68" x14ac:dyDescent="0.45">
      <c r="A230" s="24" t="s">
        <v>561</v>
      </c>
      <c r="B230" s="24" t="s">
        <v>562</v>
      </c>
      <c r="C230" s="24" t="s">
        <v>229</v>
      </c>
      <c r="D230" s="24" t="s">
        <v>230</v>
      </c>
      <c r="BB230" s="24">
        <v>36454.088241803271</v>
      </c>
      <c r="BC230" s="24">
        <v>37736.40567955155</v>
      </c>
      <c r="BD230" s="24">
        <v>39730.546734926655</v>
      </c>
      <c r="BE230" s="24">
        <v>35520.513869352675</v>
      </c>
      <c r="BF230" s="24">
        <v>36178.187015854404</v>
      </c>
      <c r="BG230" s="24">
        <v>43514.236538527097</v>
      </c>
      <c r="BH230" s="24">
        <v>44587.591150076594</v>
      </c>
      <c r="BI230" s="24">
        <v>44845.106868735005</v>
      </c>
      <c r="BJ230" s="24">
        <v>44479.296707682573</v>
      </c>
      <c r="BK230" s="24">
        <v>41653.200896478382</v>
      </c>
      <c r="BL230" s="24">
        <v>45715.697051937597</v>
      </c>
      <c r="BM230" s="24">
        <v>38901.486760371219</v>
      </c>
      <c r="BN230" s="24">
        <v>40507.067241171724</v>
      </c>
      <c r="BO230" s="24">
        <v>47005.469220147868</v>
      </c>
      <c r="BP230" s="24">
        <v>49826.114627129646</v>
      </c>
    </row>
    <row r="231" spans="1:68" x14ac:dyDescent="0.45">
      <c r="A231" s="24" t="s">
        <v>563</v>
      </c>
      <c r="B231" s="24" t="s">
        <v>564</v>
      </c>
      <c r="C231" s="24" t="s">
        <v>229</v>
      </c>
      <c r="D231" s="24" t="s">
        <v>230</v>
      </c>
      <c r="AI231" s="24">
        <v>8954.9451504969729</v>
      </c>
      <c r="AJ231" s="24">
        <v>9387.4649132939412</v>
      </c>
      <c r="AK231" s="24">
        <v>10242.988675786017</v>
      </c>
      <c r="AL231" s="24">
        <v>11019.566023946385</v>
      </c>
      <c r="AM231" s="24">
        <v>10691.7724796686</v>
      </c>
      <c r="AN231" s="24">
        <v>10808.810019711927</v>
      </c>
      <c r="AO231" s="24">
        <v>11930.798890730039</v>
      </c>
      <c r="AP231" s="24">
        <v>13457.576821467826</v>
      </c>
      <c r="AQ231" s="24">
        <v>13674.548105781936</v>
      </c>
      <c r="AR231" s="24">
        <v>13852.879497089429</v>
      </c>
      <c r="AS231" s="24">
        <v>14637.959070936102</v>
      </c>
      <c r="AT231" s="24">
        <v>14614.832992051479</v>
      </c>
      <c r="AU231" s="24">
        <v>14569.6256457404</v>
      </c>
      <c r="AV231" s="24">
        <v>14141.723004553965</v>
      </c>
      <c r="AW231" s="24">
        <v>14160.407168778147</v>
      </c>
      <c r="AX231" s="24">
        <v>15846.051402771996</v>
      </c>
      <c r="AY231" s="24">
        <v>17503.196497767356</v>
      </c>
      <c r="AZ231" s="24">
        <v>19473.420675120542</v>
      </c>
      <c r="BA231" s="24">
        <v>18880.574855940704</v>
      </c>
      <c r="BB231" s="24">
        <v>18453.441073120452</v>
      </c>
      <c r="BC231" s="24">
        <v>18981.658650159305</v>
      </c>
      <c r="BD231" s="24">
        <v>21780.707557605696</v>
      </c>
      <c r="BE231" s="24">
        <v>22263.822159947045</v>
      </c>
      <c r="BF231" s="24">
        <v>22487.249774700045</v>
      </c>
      <c r="BG231" s="24">
        <v>24984.52691542602</v>
      </c>
      <c r="BH231" s="24">
        <v>25435.228989436178</v>
      </c>
      <c r="BI231" s="24">
        <v>28811.397033495814</v>
      </c>
      <c r="BJ231" s="24">
        <v>30674.648733544203</v>
      </c>
      <c r="BK231" s="24">
        <v>32091.298865734596</v>
      </c>
      <c r="BL231" s="24">
        <v>34219.061370117961</v>
      </c>
      <c r="BM231" s="24">
        <v>31055.944205503947</v>
      </c>
      <c r="BN231" s="24">
        <v>29979.827268609057</v>
      </c>
      <c r="BO231" s="24">
        <v>30575.570507520188</v>
      </c>
      <c r="BP231" s="24">
        <v>32705.944308692964</v>
      </c>
    </row>
    <row r="232" spans="1:68" x14ac:dyDescent="0.45">
      <c r="A232" s="24" t="s">
        <v>565</v>
      </c>
      <c r="B232" s="24" t="s">
        <v>566</v>
      </c>
      <c r="C232" s="24" t="s">
        <v>229</v>
      </c>
      <c r="D232" s="24" t="s">
        <v>230</v>
      </c>
      <c r="BJ232" s="24">
        <v>3265.0702937499618</v>
      </c>
      <c r="BK232" s="24">
        <v>3455.8922701344882</v>
      </c>
      <c r="BL232" s="24">
        <v>3502.175115437371</v>
      </c>
      <c r="BM232" s="24">
        <v>3737.6575183137593</v>
      </c>
      <c r="BN232" s="24">
        <v>4592.8386010087397</v>
      </c>
      <c r="BO232" s="24">
        <v>4772.4616766716181</v>
      </c>
    </row>
    <row r="233" spans="1:68" x14ac:dyDescent="0.45">
      <c r="A233" s="24" t="s">
        <v>567</v>
      </c>
      <c r="B233" s="24" t="s">
        <v>568</v>
      </c>
      <c r="C233" s="24" t="s">
        <v>229</v>
      </c>
      <c r="D233" s="24" t="s">
        <v>230</v>
      </c>
      <c r="BD233" s="24">
        <v>22974.06495199223</v>
      </c>
      <c r="BE233" s="24">
        <v>20614.345049415228</v>
      </c>
      <c r="BF233" s="24">
        <v>20907.684533463191</v>
      </c>
      <c r="BG233" s="24">
        <v>22460.911691007899</v>
      </c>
      <c r="BH233" s="24">
        <v>24012.87257639744</v>
      </c>
      <c r="BI233" s="24">
        <v>25578.221973480362</v>
      </c>
      <c r="BJ233" s="24">
        <v>25851.008607432883</v>
      </c>
      <c r="BK233" s="24">
        <v>26752.963858361487</v>
      </c>
      <c r="BL233" s="24">
        <v>26752.400076299211</v>
      </c>
      <c r="BM233" s="24">
        <v>16473.45383132192</v>
      </c>
      <c r="BN233" s="24">
        <v>21192.482364997431</v>
      </c>
      <c r="BO233" s="24">
        <v>23793.3622783465</v>
      </c>
      <c r="BP233" s="24">
        <v>24755.806302014036</v>
      </c>
    </row>
    <row r="234" spans="1:68" x14ac:dyDescent="0.45">
      <c r="A234" s="24" t="s">
        <v>165</v>
      </c>
      <c r="B234" s="24" t="s">
        <v>569</v>
      </c>
      <c r="C234" s="24" t="s">
        <v>229</v>
      </c>
      <c r="D234" s="24" t="s">
        <v>230</v>
      </c>
      <c r="AI234" s="24">
        <v>695.39128664075122</v>
      </c>
      <c r="AJ234" s="24">
        <v>752.24883601255908</v>
      </c>
      <c r="AK234" s="24">
        <v>796.43316511287458</v>
      </c>
      <c r="AL234" s="24">
        <v>671.21155859724502</v>
      </c>
      <c r="AM234" s="24">
        <v>737.86110675043153</v>
      </c>
      <c r="AN234" s="24">
        <v>729.7688800896002</v>
      </c>
      <c r="AO234" s="24">
        <v>726.67646948133063</v>
      </c>
      <c r="AP234" s="24">
        <v>754.49842167121551</v>
      </c>
      <c r="AQ234" s="24">
        <v>788.42110452997349</v>
      </c>
      <c r="AR234" s="24">
        <v>766.70349562483489</v>
      </c>
      <c r="AS234" s="24">
        <v>750.75171955230212</v>
      </c>
      <c r="AT234" s="24">
        <v>828.71921274868771</v>
      </c>
      <c r="AU234" s="24">
        <v>881.8031747172987</v>
      </c>
      <c r="AV234" s="24">
        <v>991.18411698250407</v>
      </c>
      <c r="AW234" s="24">
        <v>1300.8713226445705</v>
      </c>
      <c r="AX234" s="24">
        <v>1512.0074338961683</v>
      </c>
      <c r="AY234" s="24">
        <v>1513.3049063932015</v>
      </c>
      <c r="AZ234" s="24">
        <v>1550.8012217964831</v>
      </c>
      <c r="BA234" s="24">
        <v>1572.9197252604122</v>
      </c>
      <c r="BB234" s="24">
        <v>1591.4801707688132</v>
      </c>
      <c r="BC234" s="24">
        <v>1766.8713490887972</v>
      </c>
      <c r="BD234" s="24">
        <v>1742.2160166901065</v>
      </c>
      <c r="BE234" s="24">
        <v>1683.1923850115447</v>
      </c>
      <c r="BF234" s="24">
        <v>1530.0685081948745</v>
      </c>
      <c r="BG234" s="24">
        <v>1638.9812137881925</v>
      </c>
      <c r="BH234" s="24">
        <v>1788.1454856022206</v>
      </c>
      <c r="BI234" s="24">
        <v>1643.4590010280201</v>
      </c>
      <c r="BJ234" s="24">
        <v>1571.0693360014359</v>
      </c>
      <c r="BK234" s="24">
        <v>1633.6378888319366</v>
      </c>
      <c r="BL234" s="24">
        <v>1785.1673211545301</v>
      </c>
      <c r="BM234" s="24">
        <v>1568.6005848842722</v>
      </c>
      <c r="BN234" s="24">
        <v>1700.1669880613902</v>
      </c>
      <c r="BO234" s="24">
        <v>1808.8386202318127</v>
      </c>
      <c r="BP234" s="24">
        <v>1863.9406212081603</v>
      </c>
    </row>
    <row r="235" spans="1:68" x14ac:dyDescent="0.45">
      <c r="A235" s="24" t="s">
        <v>570</v>
      </c>
      <c r="B235" s="24" t="s">
        <v>571</v>
      </c>
      <c r="C235" s="24" t="s">
        <v>229</v>
      </c>
      <c r="D235" s="24" t="s">
        <v>230</v>
      </c>
      <c r="AI235" s="24">
        <v>1477.6250264046566</v>
      </c>
      <c r="AJ235" s="24">
        <v>1619.8443151757069</v>
      </c>
      <c r="AK235" s="24">
        <v>1800.0761253344008</v>
      </c>
      <c r="AL235" s="24">
        <v>2005.9154467434846</v>
      </c>
      <c r="AM235" s="24">
        <v>2227.5346282799192</v>
      </c>
      <c r="AN235" s="24">
        <v>2458.9550658849248</v>
      </c>
      <c r="AO235" s="24">
        <v>2689.0337797702291</v>
      </c>
      <c r="AP235" s="24">
        <v>2882.4255244551282</v>
      </c>
      <c r="AQ235" s="24">
        <v>2903.3695911662467</v>
      </c>
      <c r="AR235" s="24">
        <v>3081.8880667700482</v>
      </c>
      <c r="AS235" s="24">
        <v>3348.9208669070767</v>
      </c>
      <c r="AT235" s="24">
        <v>3611.3330510513724</v>
      </c>
      <c r="AU235" s="24">
        <v>3912.1644436062916</v>
      </c>
      <c r="AV235" s="24">
        <v>4291.488742471005</v>
      </c>
      <c r="AW235" s="24">
        <v>4750.8965710640923</v>
      </c>
      <c r="AX235" s="24">
        <v>5317.1036794551519</v>
      </c>
      <c r="AY235" s="24">
        <v>6001.4030371453337</v>
      </c>
      <c r="AZ235" s="24">
        <v>6831.2931676370608</v>
      </c>
      <c r="BA235" s="24">
        <v>7474.3538430568333</v>
      </c>
      <c r="BB235" s="24">
        <v>8016.1149907274676</v>
      </c>
      <c r="BC235" s="24">
        <v>8822.8609152268964</v>
      </c>
      <c r="BD235" s="24">
        <v>9670.5786484598138</v>
      </c>
      <c r="BE235" s="24">
        <v>10514.734450060161</v>
      </c>
      <c r="BF235" s="24">
        <v>11156.787912392705</v>
      </c>
      <c r="BG235" s="24">
        <v>11722.962915017595</v>
      </c>
      <c r="BH235" s="24">
        <v>12106.247363201926</v>
      </c>
      <c r="BI235" s="24">
        <v>12699.283671099</v>
      </c>
      <c r="BJ235" s="24">
        <v>13456.027800514281</v>
      </c>
      <c r="BK235" s="24">
        <v>14555.434548729159</v>
      </c>
      <c r="BL235" s="24">
        <v>15630.414280457066</v>
      </c>
      <c r="BM235" s="24">
        <v>15940.064438445803</v>
      </c>
      <c r="BN235" s="24">
        <v>17874.500642373838</v>
      </c>
      <c r="BO235" s="24">
        <v>19795.624334606015</v>
      </c>
      <c r="BP235" s="24">
        <v>21497.181810808288</v>
      </c>
    </row>
    <row r="236" spans="1:68" x14ac:dyDescent="0.45">
      <c r="A236" s="24" t="s">
        <v>572</v>
      </c>
      <c r="B236" s="24" t="s">
        <v>573</v>
      </c>
      <c r="C236" s="24" t="s">
        <v>229</v>
      </c>
      <c r="D236" s="24" t="s">
        <v>230</v>
      </c>
      <c r="AI236" s="24">
        <v>6901.5537061511804</v>
      </c>
      <c r="AJ236" s="24">
        <v>6685.989886901144</v>
      </c>
      <c r="AK236" s="24">
        <v>6221.5758255913015</v>
      </c>
      <c r="AL236" s="24">
        <v>6065.218351671534</v>
      </c>
      <c r="AM236" s="24">
        <v>5616.6115527741567</v>
      </c>
      <c r="AN236" s="24">
        <v>5705.082512241891</v>
      </c>
      <c r="AO236" s="24">
        <v>5839.5173412521272</v>
      </c>
      <c r="AP236" s="24">
        <v>6112.3400576856156</v>
      </c>
      <c r="AQ236" s="24">
        <v>5750.7176793184381</v>
      </c>
      <c r="AR236" s="24">
        <v>5953.7531572496637</v>
      </c>
      <c r="AS236" s="24">
        <v>6590.7131502427337</v>
      </c>
      <c r="AT236" s="24">
        <v>6964.5688396490732</v>
      </c>
      <c r="AU236" s="24">
        <v>7457.4579731297308</v>
      </c>
      <c r="AV236" s="24">
        <v>8161.0763996459655</v>
      </c>
      <c r="AW236" s="24">
        <v>9101.6381072536224</v>
      </c>
      <c r="AX236" s="24">
        <v>10113.594970267473</v>
      </c>
      <c r="AY236" s="24">
        <v>11959.869653874302</v>
      </c>
      <c r="AZ236" s="24">
        <v>13359.7894089622</v>
      </c>
      <c r="BA236" s="24">
        <v>15234.719226445492</v>
      </c>
      <c r="BB236" s="24">
        <v>14849.258504626458</v>
      </c>
      <c r="BC236" s="24">
        <v>15897.526432480499</v>
      </c>
      <c r="BD236" s="24">
        <v>17500.099037200867</v>
      </c>
      <c r="BE236" s="24">
        <v>18490.941437601046</v>
      </c>
      <c r="BF236" s="24">
        <v>19752.401366569386</v>
      </c>
      <c r="BG236" s="24">
        <v>20182.940910055971</v>
      </c>
      <c r="BH236" s="24">
        <v>19975.493154383828</v>
      </c>
      <c r="BI236" s="24">
        <v>20538.662785547021</v>
      </c>
      <c r="BJ236" s="24">
        <v>21911.79885540004</v>
      </c>
      <c r="BK236" s="24">
        <v>23458.249145402304</v>
      </c>
      <c r="BL236" s="24">
        <v>25281.310831896233</v>
      </c>
      <c r="BM236" s="24">
        <v>25690.297804488036</v>
      </c>
      <c r="BN236" s="24">
        <v>29796.894443397559</v>
      </c>
      <c r="BO236" s="24">
        <v>32840.059371077572</v>
      </c>
      <c r="BP236" s="24">
        <v>35354.191808666852</v>
      </c>
    </row>
    <row r="237" spans="1:68" x14ac:dyDescent="0.45">
      <c r="A237" s="24" t="s">
        <v>574</v>
      </c>
      <c r="B237" s="24" t="s">
        <v>575</v>
      </c>
      <c r="C237" s="24" t="s">
        <v>229</v>
      </c>
      <c r="D237" s="24" t="s">
        <v>230</v>
      </c>
      <c r="AI237" s="24">
        <v>1110.1689803252339</v>
      </c>
      <c r="AJ237" s="24">
        <v>1107.3352531204155</v>
      </c>
      <c r="AK237" s="24">
        <v>1057.1605480326164</v>
      </c>
      <c r="AL237" s="24">
        <v>924.56267232991013</v>
      </c>
      <c r="AM237" s="24">
        <v>1081.8014976553873</v>
      </c>
      <c r="AN237" s="24">
        <v>1140.39943940375</v>
      </c>
      <c r="AO237" s="24">
        <v>1217.7760424045703</v>
      </c>
      <c r="AP237" s="24">
        <v>1372.7480614147401</v>
      </c>
      <c r="AQ237" s="24">
        <v>1318.3366824372713</v>
      </c>
      <c r="AR237" s="24">
        <v>1331.9869503236412</v>
      </c>
      <c r="AS237" s="24">
        <v>1314.7371565798881</v>
      </c>
      <c r="AT237" s="24">
        <v>1320.1359281982157</v>
      </c>
      <c r="AU237" s="24">
        <v>1357.009569460288</v>
      </c>
      <c r="AV237" s="24">
        <v>1439.8515206280154</v>
      </c>
      <c r="AW237" s="24">
        <v>1427.0020240836825</v>
      </c>
      <c r="AX237" s="24">
        <v>1367.510413406055</v>
      </c>
      <c r="AY237" s="24">
        <v>1407.0679992370804</v>
      </c>
      <c r="AZ237" s="24">
        <v>1387.2005959641547</v>
      </c>
      <c r="BA237" s="24">
        <v>1429.3067842166472</v>
      </c>
      <c r="BB237" s="24">
        <v>1474.1840044774051</v>
      </c>
      <c r="BC237" s="24">
        <v>1537.0546088963197</v>
      </c>
      <c r="BD237" s="24">
        <v>1615.9823626934867</v>
      </c>
      <c r="BE237" s="24">
        <v>1645.3138185667663</v>
      </c>
      <c r="BF237" s="24">
        <v>1715.3616920448071</v>
      </c>
      <c r="BG237" s="24">
        <v>1803.1491125713376</v>
      </c>
      <c r="BH237" s="24">
        <v>1879.6694000482501</v>
      </c>
      <c r="BI237" s="24">
        <v>1932.9272172407952</v>
      </c>
      <c r="BJ237" s="24">
        <v>1985.5256859532124</v>
      </c>
      <c r="BK237" s="24">
        <v>2067.0913126238775</v>
      </c>
      <c r="BL237" s="24">
        <v>2214.7137505303872</v>
      </c>
      <c r="BM237" s="24">
        <v>2356.7585966621255</v>
      </c>
      <c r="BN237" s="24">
        <v>2577.2019632206925</v>
      </c>
      <c r="BO237" s="24">
        <v>2852.0644292589614</v>
      </c>
      <c r="BP237" s="24">
        <v>3071.5121683195161</v>
      </c>
    </row>
    <row r="238" spans="1:68" x14ac:dyDescent="0.45">
      <c r="A238" s="24" t="s">
        <v>35</v>
      </c>
      <c r="B238" s="24" t="s">
        <v>576</v>
      </c>
      <c r="C238" s="24" t="s">
        <v>229</v>
      </c>
      <c r="D238" s="24" t="s">
        <v>230</v>
      </c>
      <c r="AI238" s="24">
        <v>4450.5212114610767</v>
      </c>
      <c r="AJ238" s="24">
        <v>4914.081226450211</v>
      </c>
      <c r="AK238" s="24">
        <v>5346.6800942029249</v>
      </c>
      <c r="AL238" s="24">
        <v>5834.3165051858414</v>
      </c>
      <c r="AM238" s="24">
        <v>6341.2413326506221</v>
      </c>
      <c r="AN238" s="24">
        <v>6900.7389567271821</v>
      </c>
      <c r="AO238" s="24">
        <v>7322.4146468013214</v>
      </c>
      <c r="AP238" s="24">
        <v>7147.6128992556887</v>
      </c>
      <c r="AQ238" s="24">
        <v>6589.558427005014</v>
      </c>
      <c r="AR238" s="24">
        <v>6901.2718925956133</v>
      </c>
      <c r="AS238" s="24">
        <v>7289.1049943349208</v>
      </c>
      <c r="AT238" s="24">
        <v>7632.0160938396521</v>
      </c>
      <c r="AU238" s="24">
        <v>8148.4370290744891</v>
      </c>
      <c r="AV238" s="24">
        <v>8824.0694500096797</v>
      </c>
      <c r="AW238" s="24">
        <v>9545.3381382139687</v>
      </c>
      <c r="AX238" s="24">
        <v>10169.045361045904</v>
      </c>
      <c r="AY238" s="24">
        <v>10912.44279237893</v>
      </c>
      <c r="AZ238" s="24">
        <v>11723.099558688102</v>
      </c>
      <c r="BA238" s="24">
        <v>12062.159874987277</v>
      </c>
      <c r="BB238" s="24">
        <v>11964.052946827085</v>
      </c>
      <c r="BC238" s="24">
        <v>12932.263344319597</v>
      </c>
      <c r="BD238" s="24">
        <v>13227.454108915021</v>
      </c>
      <c r="BE238" s="24">
        <v>14616.64979253916</v>
      </c>
      <c r="BF238" s="24">
        <v>15215.949250638299</v>
      </c>
      <c r="BG238" s="24">
        <v>15365.317540282913</v>
      </c>
      <c r="BH238" s="24">
        <v>15791.171476220708</v>
      </c>
      <c r="BI238" s="24">
        <v>16671.250690214449</v>
      </c>
      <c r="BJ238" s="24">
        <v>17573.339815535986</v>
      </c>
      <c r="BK238" s="24">
        <v>18876.220876674084</v>
      </c>
      <c r="BL238" s="24">
        <v>19963.391840709868</v>
      </c>
      <c r="BM238" s="24">
        <v>19163.74151523488</v>
      </c>
      <c r="BN238" s="24">
        <v>20245.242411127107</v>
      </c>
      <c r="BO238" s="24">
        <v>22220.286475783836</v>
      </c>
      <c r="BP238" s="24">
        <v>23465.063135417349</v>
      </c>
    </row>
    <row r="239" spans="1:68" x14ac:dyDescent="0.45">
      <c r="A239" s="24" t="s">
        <v>148</v>
      </c>
      <c r="B239" s="24" t="s">
        <v>577</v>
      </c>
      <c r="C239" s="24" t="s">
        <v>229</v>
      </c>
      <c r="D239" s="24" t="s">
        <v>230</v>
      </c>
      <c r="AI239" s="24">
        <v>2582.7411110928415</v>
      </c>
      <c r="AJ239" s="24">
        <v>2416.7469460198399</v>
      </c>
      <c r="AK239" s="24">
        <v>1721.3820392908726</v>
      </c>
      <c r="AL239" s="24">
        <v>1453.7341494162451</v>
      </c>
      <c r="AM239" s="24">
        <v>1148.3830320526602</v>
      </c>
      <c r="AN239" s="24">
        <v>1005.6141321278603</v>
      </c>
      <c r="AO239" s="24">
        <v>836.42909686021528</v>
      </c>
      <c r="AP239" s="24">
        <v>854.82352083226363</v>
      </c>
      <c r="AQ239" s="24">
        <v>904.96678065444542</v>
      </c>
      <c r="AR239" s="24">
        <v>946.8250493105021</v>
      </c>
      <c r="AS239" s="24">
        <v>1036.129888682206</v>
      </c>
      <c r="AT239" s="24">
        <v>1138.7437288760484</v>
      </c>
      <c r="AU239" s="24">
        <v>1256.9525817462938</v>
      </c>
      <c r="AV239" s="24">
        <v>1395.6468423137674</v>
      </c>
      <c r="AW239" s="24">
        <v>1550.0720204584568</v>
      </c>
      <c r="AX239" s="24">
        <v>1672.7337499437604</v>
      </c>
      <c r="AY239" s="24">
        <v>1810.2912569311368</v>
      </c>
      <c r="AZ239" s="24">
        <v>1966.2218988794366</v>
      </c>
      <c r="BA239" s="24">
        <v>2120.0184570151723</v>
      </c>
      <c r="BB239" s="24">
        <v>2171.3609163949591</v>
      </c>
      <c r="BC239" s="24">
        <v>2291.078236294979</v>
      </c>
      <c r="BD239" s="24">
        <v>2455.9727826339936</v>
      </c>
      <c r="BE239" s="24">
        <v>2679.0692960896963</v>
      </c>
      <c r="BF239" s="24">
        <v>2918.5604800735687</v>
      </c>
      <c r="BG239" s="24">
        <v>3151.7245279320309</v>
      </c>
      <c r="BH239" s="24">
        <v>2975.4709747609231</v>
      </c>
      <c r="BI239" s="24">
        <v>2913.8567954744544</v>
      </c>
      <c r="BJ239" s="24">
        <v>3017.0031488735408</v>
      </c>
      <c r="BK239" s="24">
        <v>3069.1038507959233</v>
      </c>
      <c r="BL239" s="24">
        <v>3459.9736508343358</v>
      </c>
      <c r="BM239" s="24">
        <v>3653.9597675911232</v>
      </c>
      <c r="BN239" s="24">
        <v>3985.9124761121852</v>
      </c>
      <c r="BO239" s="24">
        <v>4514.1751239816604</v>
      </c>
      <c r="BP239" s="24">
        <v>4963.582952645007</v>
      </c>
    </row>
    <row r="240" spans="1:68" x14ac:dyDescent="0.45">
      <c r="A240" s="24" t="s">
        <v>578</v>
      </c>
      <c r="B240" s="24" t="s">
        <v>579</v>
      </c>
      <c r="C240" s="24" t="s">
        <v>229</v>
      </c>
      <c r="D240" s="24" t="s">
        <v>230</v>
      </c>
      <c r="AI240" s="24">
        <v>5320.5370232931336</v>
      </c>
      <c r="AJ240" s="24">
        <v>5117.4273692232782</v>
      </c>
      <c r="AK240" s="24">
        <v>4350.5336977799616</v>
      </c>
      <c r="AL240" s="24">
        <v>4422.1255674732283</v>
      </c>
      <c r="AM240" s="24">
        <v>3658.7429530250192</v>
      </c>
      <c r="AN240" s="24">
        <v>3404.8489800268603</v>
      </c>
      <c r="AO240" s="24">
        <v>3636.4798179882596</v>
      </c>
      <c r="AP240" s="24">
        <v>3222.3790124288935</v>
      </c>
      <c r="AQ240" s="24">
        <v>3431.5760176390991</v>
      </c>
      <c r="AR240" s="24">
        <v>3980.6545956239288</v>
      </c>
      <c r="AS240" s="24">
        <v>4208.6651545768837</v>
      </c>
      <c r="AT240" s="24">
        <v>4401.30380430274</v>
      </c>
      <c r="AU240" s="24">
        <v>4392.8238153857592</v>
      </c>
      <c r="AV240" s="24">
        <v>4536.1978150133355</v>
      </c>
      <c r="AW240" s="24">
        <v>4798.1531745342027</v>
      </c>
      <c r="AX240" s="24">
        <v>5489.3454217293738</v>
      </c>
      <c r="AY240" s="24">
        <v>6163.8501813999319</v>
      </c>
      <c r="AZ240" s="24">
        <v>6901.017568752608</v>
      </c>
      <c r="BA240" s="24">
        <v>7915.5479240823224</v>
      </c>
      <c r="BB240" s="24">
        <v>8285.0189301921237</v>
      </c>
      <c r="BC240" s="24">
        <v>8971.6162872807163</v>
      </c>
      <c r="BD240" s="24">
        <v>10282.726619052839</v>
      </c>
      <c r="BE240" s="24">
        <v>11035.451277852957</v>
      </c>
      <c r="BF240" s="24">
        <v>11722.808627257707</v>
      </c>
      <c r="BG240" s="24">
        <v>12476.534435838712</v>
      </c>
      <c r="BH240" s="24">
        <v>12714.813724036263</v>
      </c>
      <c r="BI240" s="24">
        <v>12919.371222426023</v>
      </c>
      <c r="BJ240" s="24">
        <v>13278.403035338089</v>
      </c>
      <c r="BK240" s="24">
        <v>14368.462143253213</v>
      </c>
      <c r="BL240" s="24">
        <v>15477.723764397802</v>
      </c>
      <c r="BM240" s="24">
        <v>15090.93949717776</v>
      </c>
      <c r="BN240" s="24">
        <v>16434.139906035271</v>
      </c>
      <c r="BO240" s="24">
        <v>18340.111280530055</v>
      </c>
      <c r="BP240" s="24">
        <v>19828.92484611992</v>
      </c>
    </row>
    <row r="241" spans="1:68" x14ac:dyDescent="0.45">
      <c r="A241" s="24" t="s">
        <v>580</v>
      </c>
      <c r="B241" s="24" t="s">
        <v>581</v>
      </c>
      <c r="C241" s="24" t="s">
        <v>229</v>
      </c>
      <c r="D241" s="24" t="s">
        <v>230</v>
      </c>
      <c r="AI241" s="24">
        <v>6267.6915831044143</v>
      </c>
      <c r="AJ241" s="24">
        <v>6593.1166982490759</v>
      </c>
      <c r="AK241" s="24">
        <v>6819.6525674685372</v>
      </c>
      <c r="AL241" s="24">
        <v>7010.8273924385594</v>
      </c>
      <c r="AM241" s="24">
        <v>7375.3020638043454</v>
      </c>
      <c r="AN241" s="24">
        <v>7498.077778945094</v>
      </c>
      <c r="AO241" s="24">
        <v>7775.9272845245951</v>
      </c>
      <c r="AP241" s="24">
        <v>8200.24523827331</v>
      </c>
      <c r="AQ241" s="24">
        <v>8372.8963551969027</v>
      </c>
      <c r="AR241" s="24">
        <v>8360.7757603422488</v>
      </c>
      <c r="AS241" s="24">
        <v>8737.6527352829016</v>
      </c>
      <c r="AT241" s="24">
        <v>8858.1350027769258</v>
      </c>
      <c r="AU241" s="24">
        <v>8893.5047264516816</v>
      </c>
      <c r="AV241" s="24">
        <v>9133.9534696906685</v>
      </c>
      <c r="AW241" s="24">
        <v>9814.0022057475744</v>
      </c>
      <c r="AX241" s="24">
        <v>10453.474414104756</v>
      </c>
      <c r="AY241" s="24">
        <v>11368.380721950269</v>
      </c>
      <c r="AZ241" s="24">
        <v>12180.266995333228</v>
      </c>
      <c r="BA241" s="24">
        <v>12805.163343703161</v>
      </c>
      <c r="BB241" s="24">
        <v>12569.071083932715</v>
      </c>
      <c r="BC241" s="24">
        <v>13367.242250609877</v>
      </c>
      <c r="BD241" s="24">
        <v>14271.646987070906</v>
      </c>
      <c r="BE241" s="24">
        <v>14589.556870263616</v>
      </c>
      <c r="BF241" s="24">
        <v>15077.864992890951</v>
      </c>
      <c r="BG241" s="24">
        <v>15396.699963492934</v>
      </c>
      <c r="BH241" s="24">
        <v>15183.185378584585</v>
      </c>
      <c r="BI241" s="24">
        <v>15446.363414520201</v>
      </c>
      <c r="BJ241" s="24">
        <v>16102.430558869926</v>
      </c>
      <c r="BK241" s="24">
        <v>16799.311741965179</v>
      </c>
      <c r="BL241" s="24">
        <v>17205.391699869953</v>
      </c>
      <c r="BM241" s="24">
        <v>16553.266074187821</v>
      </c>
      <c r="BN241" s="24">
        <v>18563.638839740008</v>
      </c>
      <c r="BO241" s="24">
        <v>20701.358666810462</v>
      </c>
      <c r="BP241" s="24">
        <v>21736.990135985619</v>
      </c>
    </row>
    <row r="242" spans="1:68" x14ac:dyDescent="0.45">
      <c r="A242" s="24" t="s">
        <v>582</v>
      </c>
      <c r="B242" s="24" t="s">
        <v>583</v>
      </c>
      <c r="C242" s="24" t="s">
        <v>229</v>
      </c>
      <c r="D242" s="24" t="s">
        <v>230</v>
      </c>
      <c r="AI242" s="24">
        <v>685.27938675006885</v>
      </c>
      <c r="AJ242" s="24">
        <v>766.28687640414751</v>
      </c>
      <c r="AK242" s="24">
        <v>842.93784728573974</v>
      </c>
      <c r="AL242" s="24">
        <v>925.36984309972536</v>
      </c>
      <c r="AM242" s="24">
        <v>984.8068418237109</v>
      </c>
      <c r="AN242" s="24">
        <v>1043.4079807028668</v>
      </c>
      <c r="AO242" s="24">
        <v>1116.2871008332668</v>
      </c>
      <c r="AP242" s="24">
        <v>1148.8946955778451</v>
      </c>
      <c r="AQ242" s="24">
        <v>1107.9528208519159</v>
      </c>
      <c r="AR242" s="24">
        <v>818.97397544480509</v>
      </c>
      <c r="AS242" s="24">
        <v>1483.1700011308403</v>
      </c>
      <c r="AT242" s="24">
        <v>1618.644041148312</v>
      </c>
      <c r="AU242" s="24">
        <v>1416.8855389139153</v>
      </c>
      <c r="AV242" s="24">
        <v>1355.1864280317193</v>
      </c>
      <c r="AW242" s="24">
        <v>1378.854098697848</v>
      </c>
      <c r="AX242" s="24">
        <v>1434.8219781138055</v>
      </c>
      <c r="AY242" s="24">
        <v>1377.1134520762612</v>
      </c>
      <c r="AZ242" s="24">
        <v>1515.7089666923316</v>
      </c>
      <c r="BA242" s="24">
        <v>1675.0456947999407</v>
      </c>
      <c r="BB242" s="24">
        <v>1810.1860579559404</v>
      </c>
      <c r="BC242" s="24">
        <v>1955.3296949765102</v>
      </c>
      <c r="BD242" s="24">
        <v>2065.9605601226781</v>
      </c>
      <c r="BE242" s="24">
        <v>2386.1358997175794</v>
      </c>
      <c r="BF242" s="24">
        <v>2566.0307065041611</v>
      </c>
      <c r="BG242" s="24">
        <v>2859.8606163769578</v>
      </c>
      <c r="BH242" s="24">
        <v>3107.5719016409826</v>
      </c>
      <c r="BI242" s="24">
        <v>3390.762215570729</v>
      </c>
      <c r="BJ242" s="24">
        <v>3463.1173029703114</v>
      </c>
      <c r="BK242" s="24">
        <v>3561.2877045576647</v>
      </c>
      <c r="BL242" s="24">
        <v>4556.6142808916438</v>
      </c>
      <c r="BM242" s="24">
        <v>6132.0828821805844</v>
      </c>
      <c r="BN242" s="24">
        <v>6824.7923892870203</v>
      </c>
      <c r="BO242" s="24">
        <v>5725.1461723812872</v>
      </c>
      <c r="BP242" s="24">
        <v>4803.9692482556829</v>
      </c>
    </row>
    <row r="243" spans="1:68" x14ac:dyDescent="0.45">
      <c r="A243" s="24" t="s">
        <v>584</v>
      </c>
      <c r="B243" s="24" t="s">
        <v>585</v>
      </c>
      <c r="C243" s="24" t="s">
        <v>229</v>
      </c>
      <c r="D243" s="24" t="s">
        <v>230</v>
      </c>
      <c r="AI243" s="24">
        <v>4751.1087370168025</v>
      </c>
      <c r="AJ243" s="24">
        <v>5145.4806964811169</v>
      </c>
      <c r="AK243" s="24">
        <v>5353.3546881872198</v>
      </c>
      <c r="AL243" s="24">
        <v>5430.6552051303579</v>
      </c>
      <c r="AM243" s="24">
        <v>5512.1043299601861</v>
      </c>
      <c r="AN243" s="24">
        <v>5647.8097484615037</v>
      </c>
      <c r="AO243" s="24">
        <v>5985.0722591441845</v>
      </c>
      <c r="AP243" s="24">
        <v>6195.9296840588577</v>
      </c>
      <c r="AQ243" s="24">
        <v>6512.0698428590076</v>
      </c>
      <c r="AR243" s="24">
        <v>6772.6068130719395</v>
      </c>
      <c r="AS243" s="24">
        <v>7231.400468333788</v>
      </c>
      <c r="AT243" s="24">
        <v>7456.7397598140042</v>
      </c>
      <c r="AU243" s="24">
        <v>7694.8258935559297</v>
      </c>
      <c r="AV243" s="24">
        <v>7853.9258725922618</v>
      </c>
      <c r="AW243" s="24">
        <v>8523.339303226172</v>
      </c>
      <c r="AX243" s="24">
        <v>8968.7519843822702</v>
      </c>
      <c r="AY243" s="24">
        <v>9536.076012728161</v>
      </c>
      <c r="AZ243" s="24">
        <v>10192.217438354619</v>
      </c>
      <c r="BA243" s="24">
        <v>10541.936291576225</v>
      </c>
      <c r="BB243" s="24">
        <v>10638.833986589954</v>
      </c>
      <c r="BC243" s="24">
        <v>11128.51973134225</v>
      </c>
      <c r="BD243" s="24">
        <v>11134.385418953218</v>
      </c>
      <c r="BE243" s="24">
        <v>11339.38127829899</v>
      </c>
      <c r="BF243" s="24">
        <v>11222.882171088591</v>
      </c>
      <c r="BG243" s="24">
        <v>10954.854983996658</v>
      </c>
      <c r="BH243" s="24">
        <v>10350.212730037705</v>
      </c>
      <c r="BI243" s="24">
        <v>10436.47437014414</v>
      </c>
      <c r="BJ243" s="24">
        <v>10879.575141500289</v>
      </c>
      <c r="BK243" s="24">
        <v>11364.02896049853</v>
      </c>
      <c r="BL243" s="24">
        <v>11331.545589571511</v>
      </c>
      <c r="BM243" s="24">
        <v>11467.447412285472</v>
      </c>
      <c r="BN243" s="24">
        <v>12233.386270851033</v>
      </c>
      <c r="BO243" s="24">
        <v>13479.438576486025</v>
      </c>
      <c r="BP243" s="24">
        <v>14171.919357405832</v>
      </c>
    </row>
    <row r="244" spans="1:68" x14ac:dyDescent="0.45">
      <c r="A244" s="24" t="s">
        <v>207</v>
      </c>
      <c r="B244" s="24" t="s">
        <v>586</v>
      </c>
      <c r="C244" s="24" t="s">
        <v>229</v>
      </c>
      <c r="D244" s="24" t="s">
        <v>230</v>
      </c>
      <c r="AI244" s="24">
        <v>2415.7567508785728</v>
      </c>
      <c r="AJ244" s="24">
        <v>2652.4755023578173</v>
      </c>
      <c r="AK244" s="24">
        <v>2716.3041254867617</v>
      </c>
      <c r="AL244" s="24">
        <v>2882.2989163794796</v>
      </c>
      <c r="AM244" s="24">
        <v>3087.6928609925826</v>
      </c>
      <c r="AN244" s="24">
        <v>3346.7993987159134</v>
      </c>
      <c r="AO244" s="24">
        <v>3409.5372046994266</v>
      </c>
      <c r="AP244" s="24">
        <v>3433.8410645753975</v>
      </c>
      <c r="AQ244" s="24">
        <v>3527.0266016264713</v>
      </c>
      <c r="AR244" s="24">
        <v>3635.6997404451981</v>
      </c>
      <c r="AS244" s="24">
        <v>3833.9276301909767</v>
      </c>
      <c r="AT244" s="24">
        <v>3955.2285640328082</v>
      </c>
      <c r="AU244" s="24">
        <v>4170.9374899811264</v>
      </c>
      <c r="AV244" s="24">
        <v>4231.4537840788407</v>
      </c>
      <c r="AW244" s="24">
        <v>4235.1205371422511</v>
      </c>
      <c r="AX244" s="24">
        <v>4314.5471923011373</v>
      </c>
      <c r="AY244" s="24">
        <v>4327.4464862958139</v>
      </c>
      <c r="AZ244" s="24">
        <v>4315.9443726607306</v>
      </c>
      <c r="BA244" s="24">
        <v>4600.3489601607871</v>
      </c>
      <c r="BB244" s="24">
        <v>4383.8110921987764</v>
      </c>
      <c r="BC244" s="24">
        <v>4465.4602784392682</v>
      </c>
      <c r="BD244" s="24">
        <v>4855.4291742365249</v>
      </c>
      <c r="BE244" s="24">
        <v>4996.4448850561757</v>
      </c>
      <c r="BF244" s="24">
        <v>5119.6945949666388</v>
      </c>
      <c r="BG244" s="24">
        <v>5335.9158020521108</v>
      </c>
      <c r="BH244" s="24">
        <v>5471.79683419906</v>
      </c>
      <c r="BI244" s="24">
        <v>5920.1576582811758</v>
      </c>
      <c r="BJ244" s="24">
        <v>6229.0702879752198</v>
      </c>
      <c r="BK244" s="24">
        <v>6402.7575876172004</v>
      </c>
      <c r="BL244" s="24">
        <v>6488.5975349304445</v>
      </c>
      <c r="BM244" s="24">
        <v>6689.8593172186947</v>
      </c>
      <c r="BN244" s="24">
        <v>7034.9248375524739</v>
      </c>
      <c r="BO244" s="24">
        <v>7393.7966845942474</v>
      </c>
    </row>
    <row r="245" spans="1:68" x14ac:dyDescent="0.45">
      <c r="A245" s="24" t="s">
        <v>587</v>
      </c>
      <c r="B245" s="24" t="s">
        <v>588</v>
      </c>
      <c r="C245" s="24" t="s">
        <v>229</v>
      </c>
      <c r="D245" s="24" t="s">
        <v>230</v>
      </c>
      <c r="AI245" s="24">
        <v>1262.3720776074153</v>
      </c>
      <c r="AJ245" s="24">
        <v>1301.8236319270959</v>
      </c>
      <c r="AK245" s="24">
        <v>1377.1802481878692</v>
      </c>
      <c r="AL245" s="24">
        <v>1437.7828201182406</v>
      </c>
      <c r="AM245" s="24">
        <v>1522.5287554309973</v>
      </c>
      <c r="AN245" s="24">
        <v>1626.5139431531347</v>
      </c>
      <c r="AO245" s="24">
        <v>1731.8329586122456</v>
      </c>
      <c r="AP245" s="24">
        <v>1789.6135825524943</v>
      </c>
      <c r="AQ245" s="24">
        <v>1870.7697171516759</v>
      </c>
      <c r="AR245" s="24">
        <v>2001.4260062503556</v>
      </c>
      <c r="AS245" s="24">
        <v>2088.8857457241998</v>
      </c>
      <c r="AT245" s="24">
        <v>2187.6405832850528</v>
      </c>
      <c r="AU245" s="24">
        <v>2261.4359979222827</v>
      </c>
      <c r="AV245" s="24">
        <v>2428.2427687241893</v>
      </c>
      <c r="AW245" s="24">
        <v>2635.7782080699008</v>
      </c>
      <c r="AX245" s="24">
        <v>2877.5940528360034</v>
      </c>
      <c r="AY245" s="24">
        <v>3141.2587423140762</v>
      </c>
      <c r="AZ245" s="24">
        <v>3404.0741314477468</v>
      </c>
      <c r="BA245" s="24">
        <v>3528.5306284201461</v>
      </c>
      <c r="BB245" s="24">
        <v>3742.7987650902878</v>
      </c>
      <c r="BC245" s="24">
        <v>4009.7424208155476</v>
      </c>
      <c r="BD245" s="24">
        <v>4236.8011008178273</v>
      </c>
      <c r="BE245" s="24">
        <v>4584.1182407992692</v>
      </c>
      <c r="BF245" s="24">
        <v>4781.8980321418949</v>
      </c>
      <c r="BG245" s="24">
        <v>4966.3073587426525</v>
      </c>
      <c r="BH245" s="24">
        <v>5189.0842691511998</v>
      </c>
      <c r="BI245" s="24">
        <v>5528.0157789073528</v>
      </c>
      <c r="BJ245" s="24">
        <v>5847.839617250097</v>
      </c>
      <c r="BK245" s="24">
        <v>6360.878757233163</v>
      </c>
      <c r="BL245" s="24">
        <v>6744.9266619692435</v>
      </c>
      <c r="BM245" s="24">
        <v>6640.3465300941079</v>
      </c>
      <c r="BN245" s="24">
        <v>7561.3925376928528</v>
      </c>
      <c r="BO245" s="24">
        <v>8538.4241671902982</v>
      </c>
      <c r="BP245" s="24">
        <v>9366.4242020815054</v>
      </c>
    </row>
    <row r="246" spans="1:68" x14ac:dyDescent="0.45">
      <c r="A246" s="24" t="s">
        <v>589</v>
      </c>
      <c r="B246" s="24" t="s">
        <v>590</v>
      </c>
      <c r="C246" s="24" t="s">
        <v>229</v>
      </c>
      <c r="D246" s="24" t="s">
        <v>230</v>
      </c>
      <c r="AI246" s="24">
        <v>1772.7676990318134</v>
      </c>
      <c r="AJ246" s="24">
        <v>1793.8253512863423</v>
      </c>
      <c r="AK246" s="24">
        <v>1781.6237603235056</v>
      </c>
      <c r="AL246" s="24">
        <v>1765.0145373045016</v>
      </c>
      <c r="AM246" s="24">
        <v>1773.5808392891993</v>
      </c>
      <c r="AN246" s="24">
        <v>1825.4341931336442</v>
      </c>
      <c r="AO246" s="24">
        <v>1903.7169287113309</v>
      </c>
      <c r="AP246" s="24">
        <v>1969.2163867255274</v>
      </c>
      <c r="AQ246" s="24">
        <v>1989.3682049568247</v>
      </c>
      <c r="AR246" s="24">
        <v>2011.4469454961425</v>
      </c>
      <c r="AS246" s="24">
        <v>2074.947007062327</v>
      </c>
      <c r="AT246" s="24">
        <v>2154.3126315121958</v>
      </c>
      <c r="AU246" s="24">
        <v>2260.5713429404568</v>
      </c>
      <c r="AV246" s="24">
        <v>2338.5035298019106</v>
      </c>
      <c r="AW246" s="24">
        <v>2490.8767959841512</v>
      </c>
      <c r="AX246" s="24">
        <v>2650.9944692754016</v>
      </c>
      <c r="AY246" s="24">
        <v>2821.1768831446052</v>
      </c>
      <c r="AZ246" s="24">
        <v>2992.9616956200848</v>
      </c>
      <c r="BA246" s="24">
        <v>3124.0132411911723</v>
      </c>
      <c r="BB246" s="24">
        <v>3148.6140290444096</v>
      </c>
      <c r="BC246" s="24">
        <v>3282.5038285651221</v>
      </c>
      <c r="BD246" s="24">
        <v>3403.0469248245358</v>
      </c>
      <c r="BE246" s="24">
        <v>3401.5887691310541</v>
      </c>
      <c r="BF246" s="24">
        <v>3538.9689650902201</v>
      </c>
      <c r="BG246" s="24">
        <v>3702.6454132483873</v>
      </c>
      <c r="BH246" s="24">
        <v>3699.4358122487238</v>
      </c>
      <c r="BI246" s="24">
        <v>3732.4537397664117</v>
      </c>
      <c r="BJ246" s="24">
        <v>3849.7570311951454</v>
      </c>
      <c r="BK246" s="24">
        <v>3871.9614049404095</v>
      </c>
      <c r="BL246" s="24">
        <v>4032.0659268008367</v>
      </c>
      <c r="BM246" s="24">
        <v>3959.4483085589268</v>
      </c>
      <c r="BN246" s="24">
        <v>4228.4676689183916</v>
      </c>
      <c r="BO246" s="24">
        <v>4584.7615961249385</v>
      </c>
      <c r="BP246" s="24">
        <v>4766.1789270063</v>
      </c>
    </row>
    <row r="247" spans="1:68" x14ac:dyDescent="0.45">
      <c r="A247" s="24" t="s">
        <v>208</v>
      </c>
      <c r="B247" s="24" t="s">
        <v>591</v>
      </c>
      <c r="C247" s="24" t="s">
        <v>229</v>
      </c>
      <c r="D247" s="24" t="s">
        <v>230</v>
      </c>
      <c r="AI247" s="24">
        <v>6877.6213479889984</v>
      </c>
      <c r="AJ247" s="24">
        <v>7273.6366775268034</v>
      </c>
      <c r="AK247" s="24">
        <v>8129.0442879112252</v>
      </c>
      <c r="AL247" s="24">
        <v>8209.2903775823033</v>
      </c>
      <c r="AM247" s="24">
        <v>8630.588923967498</v>
      </c>
      <c r="AN247" s="24">
        <v>9099.0343002608515</v>
      </c>
      <c r="AO247" s="24">
        <v>9882.7257181469013</v>
      </c>
      <c r="AP247" s="24">
        <v>10768.804525227486</v>
      </c>
      <c r="AQ247" s="24">
        <v>11735.140168328831</v>
      </c>
      <c r="AR247" s="24">
        <v>12812.415510640527</v>
      </c>
      <c r="AS247" s="24">
        <v>13953.136152358362</v>
      </c>
      <c r="AT247" s="24">
        <v>14797.103835883818</v>
      </c>
      <c r="AU247" s="24">
        <v>16141.235728728991</v>
      </c>
      <c r="AV247" s="24">
        <v>18742.641921813658</v>
      </c>
      <c r="AW247" s="24">
        <v>20673.745845186881</v>
      </c>
      <c r="AX247" s="24">
        <v>23536.026871966846</v>
      </c>
      <c r="AY247" s="24">
        <v>27393.350545492933</v>
      </c>
      <c r="AZ247" s="24">
        <v>29354.529010381673</v>
      </c>
      <c r="BA247" s="24">
        <v>30807.284851496333</v>
      </c>
      <c r="BB247" s="24">
        <v>29601.619446795055</v>
      </c>
      <c r="BC247" s="24">
        <v>30778.31273672964</v>
      </c>
      <c r="BD247" s="24">
        <v>31077.796969851992</v>
      </c>
      <c r="BE247" s="24">
        <v>32103.109118498724</v>
      </c>
      <c r="BF247" s="24">
        <v>31912.183212998549</v>
      </c>
      <c r="BG247" s="24">
        <v>32269.378799525333</v>
      </c>
      <c r="BH247" s="24">
        <v>30031.708467084434</v>
      </c>
      <c r="BI247" s="24">
        <v>28349.220339419415</v>
      </c>
      <c r="BJ247" s="24">
        <v>28734.618131275387</v>
      </c>
      <c r="BK247" s="24">
        <v>29497.070386356463</v>
      </c>
      <c r="BL247" s="24">
        <v>29687.799098605909</v>
      </c>
      <c r="BM247" s="24">
        <v>26627.955899220124</v>
      </c>
      <c r="BN247" s="24">
        <v>30826.20881141421</v>
      </c>
      <c r="BO247" s="24">
        <v>33556.464320153085</v>
      </c>
      <c r="BP247" s="24">
        <v>35188.534915927485</v>
      </c>
    </row>
    <row r="248" spans="1:68" x14ac:dyDescent="0.45">
      <c r="A248" s="24" t="s">
        <v>68</v>
      </c>
      <c r="B248" s="24" t="s">
        <v>592</v>
      </c>
      <c r="C248" s="24" t="s">
        <v>229</v>
      </c>
      <c r="D248" s="24" t="s">
        <v>230</v>
      </c>
      <c r="AI248" s="24">
        <v>3779.6846738032932</v>
      </c>
      <c r="AJ248" s="24">
        <v>3975.3980161001664</v>
      </c>
      <c r="AK248" s="24">
        <v>4292.1528832404556</v>
      </c>
      <c r="AL248" s="24">
        <v>4401.1996005485935</v>
      </c>
      <c r="AM248" s="24">
        <v>4555.4868387984343</v>
      </c>
      <c r="AN248" s="24">
        <v>4686.170397370679</v>
      </c>
      <c r="AO248" s="24">
        <v>5039.7109802221612</v>
      </c>
      <c r="AP248" s="24">
        <v>5332.7799103688976</v>
      </c>
      <c r="AQ248" s="24">
        <v>5579.3872568293455</v>
      </c>
      <c r="AR248" s="24">
        <v>5929.9009020745307</v>
      </c>
      <c r="AS248" s="24">
        <v>6278.9868088203448</v>
      </c>
      <c r="AT248" s="24">
        <v>6593.3819651381982</v>
      </c>
      <c r="AU248" s="24">
        <v>6715.1107844115822</v>
      </c>
      <c r="AV248" s="24">
        <v>7098.4235615658499</v>
      </c>
      <c r="AW248" s="24">
        <v>7671.8453597493526</v>
      </c>
      <c r="AX248" s="24">
        <v>8116.9548992848904</v>
      </c>
      <c r="AY248" s="24">
        <v>8728.6571252953272</v>
      </c>
      <c r="AZ248" s="24">
        <v>9479.3506392200161</v>
      </c>
      <c r="BA248" s="24">
        <v>9975.0223210985096</v>
      </c>
      <c r="BB248" s="24">
        <v>10237.088999497577</v>
      </c>
      <c r="BC248" s="24">
        <v>10555.088703219157</v>
      </c>
      <c r="BD248" s="24">
        <v>10435.995667537265</v>
      </c>
      <c r="BE248" s="24">
        <v>10614.531301193967</v>
      </c>
      <c r="BF248" s="24">
        <v>10671.569727457032</v>
      </c>
      <c r="BG248" s="24">
        <v>10946.893575763854</v>
      </c>
      <c r="BH248" s="24">
        <v>10782.543838244128</v>
      </c>
      <c r="BI248" s="24">
        <v>10993.663846452113</v>
      </c>
      <c r="BJ248" s="24">
        <v>11288.780013508465</v>
      </c>
      <c r="BK248" s="24">
        <v>11841.406198060309</v>
      </c>
      <c r="BL248" s="24">
        <v>12494.790573345541</v>
      </c>
      <c r="BM248" s="24">
        <v>11918.066205482997</v>
      </c>
      <c r="BN248" s="24">
        <v>12375.34293386641</v>
      </c>
      <c r="BO248" s="24">
        <v>13532.638039197742</v>
      </c>
      <c r="BP248" s="24">
        <v>13931.85932416485</v>
      </c>
    </row>
    <row r="249" spans="1:68" x14ac:dyDescent="0.45">
      <c r="A249" s="24" t="s">
        <v>593</v>
      </c>
      <c r="B249" s="24" t="s">
        <v>594</v>
      </c>
      <c r="C249" s="24" t="s">
        <v>229</v>
      </c>
      <c r="D249" s="24" t="s">
        <v>230</v>
      </c>
      <c r="AI249" s="24">
        <v>8205.2613943581182</v>
      </c>
      <c r="AJ249" s="24">
        <v>8412.9793575875829</v>
      </c>
      <c r="AK249" s="24">
        <v>8967.1017012801494</v>
      </c>
      <c r="AL249" s="24">
        <v>9748.0750951323498</v>
      </c>
      <c r="AM249" s="24">
        <v>9251.9575066724374</v>
      </c>
      <c r="AN249" s="24">
        <v>9960.45255974871</v>
      </c>
      <c r="AO249" s="24">
        <v>10675.671241393136</v>
      </c>
      <c r="AP249" s="24">
        <v>11489.817949252265</v>
      </c>
      <c r="AQ249" s="24">
        <v>8759.1724998172322</v>
      </c>
      <c r="AR249" s="24">
        <v>8461.2936662697211</v>
      </c>
      <c r="AS249" s="24">
        <v>9308.4196562044726</v>
      </c>
      <c r="AT249" s="24">
        <v>8995.3093194739722</v>
      </c>
      <c r="AU249" s="24">
        <v>9134.3412075343567</v>
      </c>
      <c r="AV249" s="24">
        <v>9451.2845832303829</v>
      </c>
      <c r="AW249" s="24">
        <v>10726.896418318609</v>
      </c>
      <c r="AX249" s="24">
        <v>11756.931027715618</v>
      </c>
      <c r="AY249" s="24">
        <v>13495.426900275852</v>
      </c>
      <c r="AZ249" s="24">
        <v>14866.427709518932</v>
      </c>
      <c r="BA249" s="24">
        <v>16038.295621262232</v>
      </c>
      <c r="BB249" s="24">
        <v>15442.117315234773</v>
      </c>
      <c r="BC249" s="24">
        <v>17343.677129899828</v>
      </c>
      <c r="BD249" s="24">
        <v>19590.951038725365</v>
      </c>
      <c r="BE249" s="24">
        <v>20627.492060602235</v>
      </c>
      <c r="BF249" s="24">
        <v>22373.246558374383</v>
      </c>
      <c r="BG249" s="24">
        <v>24105.023797809845</v>
      </c>
      <c r="BH249" s="24">
        <v>25862.684604890746</v>
      </c>
      <c r="BI249" s="24">
        <v>26695.915689876027</v>
      </c>
      <c r="BJ249" s="24">
        <v>28193.174485199717</v>
      </c>
      <c r="BK249" s="24">
        <v>28299.395541247966</v>
      </c>
      <c r="BL249" s="24">
        <v>28461.177870815165</v>
      </c>
      <c r="BM249" s="24">
        <v>28680.20062887645</v>
      </c>
      <c r="BN249" s="24">
        <v>31309.967727093641</v>
      </c>
      <c r="BO249" s="24">
        <v>39068.222504849065</v>
      </c>
      <c r="BP249" s="24">
        <v>42216.778461383525</v>
      </c>
    </row>
    <row r="250" spans="1:68" x14ac:dyDescent="0.45">
      <c r="A250" s="24" t="s">
        <v>595</v>
      </c>
      <c r="B250" s="24" t="s">
        <v>596</v>
      </c>
      <c r="C250" s="24" t="s">
        <v>229</v>
      </c>
      <c r="D250" s="24" t="s">
        <v>230</v>
      </c>
      <c r="AI250" s="24">
        <v>1675.7917880302862</v>
      </c>
      <c r="AJ250" s="24">
        <v>1768.8549431135875</v>
      </c>
      <c r="AK250" s="24">
        <v>1836.9852445381646</v>
      </c>
      <c r="AL250" s="24">
        <v>1938.9539940799768</v>
      </c>
      <c r="AM250" s="24">
        <v>2164.7877332264425</v>
      </c>
      <c r="AN250" s="24">
        <v>2083.0533522303954</v>
      </c>
      <c r="AO250" s="24">
        <v>1981.4987493010469</v>
      </c>
      <c r="AP250" s="24">
        <v>2203.6208777354509</v>
      </c>
      <c r="AQ250" s="24">
        <v>2559.9235793710031</v>
      </c>
      <c r="AR250" s="24">
        <v>2543.4382635684938</v>
      </c>
      <c r="AS250" s="24">
        <v>2597.2516339369481</v>
      </c>
      <c r="AT250" s="24">
        <v>2595.9096195777161</v>
      </c>
      <c r="AU250" s="24">
        <v>2915.2921190771872</v>
      </c>
      <c r="AV250" s="24">
        <v>2770.0926526261715</v>
      </c>
      <c r="AW250" s="24">
        <v>2764.907319687888</v>
      </c>
      <c r="AX250" s="24">
        <v>2727.6626637273016</v>
      </c>
      <c r="AY250" s="24">
        <v>2787.1070427397922</v>
      </c>
      <c r="AZ250" s="24">
        <v>3034.3413107420715</v>
      </c>
      <c r="BA250" s="24">
        <v>3291.0884702806247</v>
      </c>
      <c r="BB250" s="24">
        <v>3081.935705983527</v>
      </c>
      <c r="BC250" s="24">
        <v>2945.1246255175829</v>
      </c>
      <c r="BD250" s="24">
        <v>3175.9284121027372</v>
      </c>
      <c r="BE250" s="24">
        <v>3170.3949766103387</v>
      </c>
      <c r="BF250" s="24">
        <v>3277.2047923938449</v>
      </c>
      <c r="BG250" s="24">
        <v>3418.8525560456997</v>
      </c>
      <c r="BH250" s="24">
        <v>3775.7474134239205</v>
      </c>
      <c r="BI250" s="24">
        <v>4030.8545989199943</v>
      </c>
      <c r="BJ250" s="24">
        <v>4226.7110513065727</v>
      </c>
      <c r="BK250" s="24">
        <v>4431.7197022190076</v>
      </c>
      <c r="BL250" s="24">
        <v>5209.6919809661604</v>
      </c>
      <c r="BM250" s="24">
        <v>5122.1898023496651</v>
      </c>
      <c r="BN250" s="24">
        <v>5352.9731405161774</v>
      </c>
      <c r="BO250" s="24">
        <v>5661.1316258173465</v>
      </c>
      <c r="BP250" s="24">
        <v>6150.9997041382339</v>
      </c>
    </row>
    <row r="251" spans="1:68" x14ac:dyDescent="0.45">
      <c r="A251" s="24" t="s">
        <v>135</v>
      </c>
      <c r="B251" s="24" t="s">
        <v>597</v>
      </c>
      <c r="C251" s="24" t="s">
        <v>229</v>
      </c>
      <c r="D251" s="24" t="s">
        <v>230</v>
      </c>
      <c r="AI251" s="24">
        <v>925.35736083984398</v>
      </c>
      <c r="AJ251" s="24">
        <v>952.09747314453102</v>
      </c>
      <c r="AK251" s="24">
        <v>955.3916015625</v>
      </c>
      <c r="AL251" s="24">
        <v>959.32135009765602</v>
      </c>
      <c r="AM251" s="24">
        <v>957.72100830078102</v>
      </c>
      <c r="AN251" s="24">
        <v>981.40417480468795</v>
      </c>
      <c r="AO251" s="24">
        <v>1025.87158203125</v>
      </c>
      <c r="AP251" s="24">
        <v>1058.78796386719</v>
      </c>
      <c r="AQ251" s="24">
        <v>1081.615234375</v>
      </c>
      <c r="AR251" s="24">
        <v>1119.95593261719</v>
      </c>
      <c r="AS251" s="24">
        <v>1163.64367675781</v>
      </c>
      <c r="AT251" s="24">
        <v>1228.52233886719</v>
      </c>
      <c r="AU251" s="24">
        <v>1302.05554199219</v>
      </c>
      <c r="AV251" s="24">
        <v>1379.45776367188</v>
      </c>
      <c r="AW251" s="24">
        <v>1482.162109375</v>
      </c>
      <c r="AX251" s="24">
        <v>1598.03747558594</v>
      </c>
      <c r="AY251" s="24">
        <v>1706.54846191406</v>
      </c>
      <c r="AZ251" s="24">
        <v>1820.00134277344</v>
      </c>
      <c r="BA251" s="24">
        <v>1908.37353515625</v>
      </c>
      <c r="BB251" s="24">
        <v>1972.16784667969</v>
      </c>
      <c r="BC251" s="24">
        <v>2069.40185546875</v>
      </c>
      <c r="BD251" s="24">
        <v>2211.466796875</v>
      </c>
      <c r="BE251" s="24">
        <v>2083.48486328125</v>
      </c>
      <c r="BF251" s="24">
        <v>2176.21655273438</v>
      </c>
      <c r="BG251" s="24">
        <v>2221.1796875</v>
      </c>
      <c r="BH251" s="24">
        <v>2317.27978515625</v>
      </c>
      <c r="BI251" s="24">
        <v>2434.69995117188</v>
      </c>
      <c r="BJ251" s="24">
        <v>2472.4931640625</v>
      </c>
      <c r="BK251" s="24">
        <v>2727.88012695313</v>
      </c>
      <c r="BL251" s="24">
        <v>2981.87451171875</v>
      </c>
      <c r="BM251" s="24">
        <v>3290.60986328125</v>
      </c>
      <c r="BN251" s="24">
        <v>3493.0830078125</v>
      </c>
      <c r="BO251" s="24">
        <v>3799.8623046875</v>
      </c>
      <c r="BP251" s="24">
        <v>4018.5166015625</v>
      </c>
    </row>
    <row r="252" spans="1:68" x14ac:dyDescent="0.45">
      <c r="A252" s="24" t="s">
        <v>14</v>
      </c>
      <c r="B252" s="24" t="s">
        <v>598</v>
      </c>
      <c r="C252" s="24" t="s">
        <v>229</v>
      </c>
      <c r="D252" s="24" t="s">
        <v>230</v>
      </c>
      <c r="AI252" s="24">
        <v>665.87755456457717</v>
      </c>
      <c r="AJ252" s="24">
        <v>703.17757329634014</v>
      </c>
      <c r="AK252" s="24">
        <v>718.87663125618894</v>
      </c>
      <c r="AL252" s="24">
        <v>770.12766200453291</v>
      </c>
      <c r="AM252" s="24">
        <v>809.31948167631481</v>
      </c>
      <c r="AN252" s="24">
        <v>896.67238090214516</v>
      </c>
      <c r="AO252" s="24">
        <v>969.38044936707001</v>
      </c>
      <c r="AP252" s="24">
        <v>1006.7750092404794</v>
      </c>
      <c r="AQ252" s="24">
        <v>1036.73431788987</v>
      </c>
      <c r="AR252" s="24">
        <v>1099.8647636503854</v>
      </c>
      <c r="AS252" s="24">
        <v>1124.2095823262221</v>
      </c>
      <c r="AT252" s="24">
        <v>1172.6831745059499</v>
      </c>
      <c r="AU252" s="24">
        <v>1254.98203506447</v>
      </c>
      <c r="AV252" s="24">
        <v>1320.2399162986244</v>
      </c>
      <c r="AW252" s="24">
        <v>1405.242884406603</v>
      </c>
      <c r="AX252" s="24">
        <v>1496.5094783433253</v>
      </c>
      <c r="AY252" s="24">
        <v>1659.7252909291217</v>
      </c>
      <c r="AZ252" s="24">
        <v>1794.5351887877143</v>
      </c>
      <c r="BA252" s="24">
        <v>1930.7086951470928</v>
      </c>
      <c r="BB252" s="24">
        <v>2014.6087944303356</v>
      </c>
      <c r="BC252" s="24">
        <v>2091.5596314329196</v>
      </c>
      <c r="BD252" s="24">
        <v>2267.7227035709348</v>
      </c>
      <c r="BE252" s="24">
        <v>2031.9466953881449</v>
      </c>
      <c r="BF252" s="24">
        <v>2044.8818248584514</v>
      </c>
      <c r="BG252" s="24">
        <v>2134.0091628174146</v>
      </c>
      <c r="BH252" s="24">
        <v>2189.9648591900318</v>
      </c>
      <c r="BI252" s="24">
        <v>2165.2975940441297</v>
      </c>
      <c r="BJ252" s="24">
        <v>2157.9574750336938</v>
      </c>
      <c r="BK252" s="24">
        <v>2312.0575281349497</v>
      </c>
      <c r="BL252" s="24">
        <v>2441.3744523382106</v>
      </c>
      <c r="BM252" s="24">
        <v>2532.2195010206879</v>
      </c>
      <c r="BN252" s="24">
        <v>2684.9203593974353</v>
      </c>
      <c r="BO252" s="24">
        <v>2919.1777540711009</v>
      </c>
      <c r="BP252" s="24">
        <v>3097.6370243061606</v>
      </c>
    </row>
    <row r="253" spans="1:68" x14ac:dyDescent="0.45">
      <c r="A253" s="24" t="s">
        <v>18</v>
      </c>
      <c r="B253" s="24" t="s">
        <v>599</v>
      </c>
      <c r="C253" s="24" t="s">
        <v>229</v>
      </c>
      <c r="D253" s="24" t="s">
        <v>230</v>
      </c>
      <c r="AI253" s="24">
        <v>7590.544921875</v>
      </c>
      <c r="AJ253" s="24">
        <v>7148.48291015625</v>
      </c>
      <c r="AK253" s="24">
        <v>6568.3330078125</v>
      </c>
      <c r="AL253" s="24">
        <v>5766.296875</v>
      </c>
      <c r="AM253" s="24">
        <v>4564.64453125</v>
      </c>
      <c r="AN253" s="24">
        <v>4124.29541015625</v>
      </c>
      <c r="AO253" s="24">
        <v>3812.24560546875</v>
      </c>
      <c r="AP253" s="24">
        <v>3794.17846679688</v>
      </c>
      <c r="AQ253" s="24">
        <v>3794.33911132813</v>
      </c>
      <c r="AR253" s="24">
        <v>3871.32641601563</v>
      </c>
      <c r="AS253" s="24">
        <v>4228.1162109375</v>
      </c>
      <c r="AT253" s="24">
        <v>4746.85791015625</v>
      </c>
      <c r="AU253" s="24">
        <v>5122.84130859375</v>
      </c>
      <c r="AV253" s="24">
        <v>5764.01123046875</v>
      </c>
      <c r="AW253" s="24">
        <v>6663.46728515625</v>
      </c>
      <c r="AX253" s="24">
        <v>7142.10693359375</v>
      </c>
      <c r="AY253" s="24">
        <v>7971.1962890625</v>
      </c>
      <c r="AZ253" s="24">
        <v>8900.4443359375</v>
      </c>
      <c r="BA253" s="24">
        <v>9323.72265625</v>
      </c>
      <c r="BB253" s="24">
        <v>7994.61572265625</v>
      </c>
      <c r="BC253" s="24">
        <v>8453.2998046875</v>
      </c>
      <c r="BD253" s="24">
        <v>9126.6083984375</v>
      </c>
      <c r="BE253" s="24">
        <v>9552.314453125</v>
      </c>
      <c r="BF253" s="24">
        <v>10903.8251953125</v>
      </c>
      <c r="BG253" s="24">
        <v>10493.7451171875</v>
      </c>
      <c r="BH253" s="24">
        <v>9921.833984375</v>
      </c>
      <c r="BI253" s="24">
        <v>10864.6572265625</v>
      </c>
      <c r="BJ253" s="24">
        <v>11536.0810546875</v>
      </c>
      <c r="BK253" s="24">
        <v>12554.8486328125</v>
      </c>
      <c r="BL253" s="24">
        <v>14217.486328125</v>
      </c>
      <c r="BM253" s="24">
        <v>15541.02734375</v>
      </c>
      <c r="BN253" s="24">
        <v>17846.408203125</v>
      </c>
      <c r="BO253" s="24">
        <v>14770.0712890625</v>
      </c>
      <c r="BP253" s="24">
        <v>17630.125</v>
      </c>
    </row>
    <row r="254" spans="1:68" x14ac:dyDescent="0.45">
      <c r="A254" s="24" t="s">
        <v>600</v>
      </c>
      <c r="B254" s="24" t="s">
        <v>601</v>
      </c>
      <c r="C254" s="24" t="s">
        <v>229</v>
      </c>
      <c r="D254" s="24" t="s">
        <v>230</v>
      </c>
      <c r="AI254" s="24">
        <v>3186.1242884607468</v>
      </c>
      <c r="AJ254" s="24">
        <v>3367.3072504433903</v>
      </c>
      <c r="AK254" s="24">
        <v>3534.7538994317124</v>
      </c>
      <c r="AL254" s="24">
        <v>3723.5974336935669</v>
      </c>
      <c r="AM254" s="24">
        <v>3916.3569666751423</v>
      </c>
      <c r="AN254" s="24">
        <v>4125.2827277596607</v>
      </c>
      <c r="AO254" s="24">
        <v>4399.6947593695577</v>
      </c>
      <c r="AP254" s="24">
        <v>4672.252434365987</v>
      </c>
      <c r="AQ254" s="24">
        <v>4685.2916817656533</v>
      </c>
      <c r="AR254" s="24">
        <v>4848.7976881201812</v>
      </c>
      <c r="AS254" s="24">
        <v>5210.5019269601207</v>
      </c>
      <c r="AT254" s="24">
        <v>5462.8377474084109</v>
      </c>
      <c r="AU254" s="24">
        <v>5759.507457384193</v>
      </c>
      <c r="AV254" s="24">
        <v>6145.3358387750077</v>
      </c>
      <c r="AW254" s="24">
        <v>6750.8513672280014</v>
      </c>
      <c r="AX254" s="24">
        <v>7395.3738524378114</v>
      </c>
      <c r="AY254" s="24">
        <v>8219.8835074046037</v>
      </c>
      <c r="AZ254" s="24">
        <v>9146.7540211508895</v>
      </c>
      <c r="BA254" s="24">
        <v>9845.8024106610101</v>
      </c>
      <c r="BB254" s="24">
        <v>10165.148176593615</v>
      </c>
      <c r="BC254" s="24">
        <v>11061.068863942462</v>
      </c>
      <c r="BD254" s="24">
        <v>11971.096705359818</v>
      </c>
      <c r="BE254" s="24">
        <v>12666.852940591925</v>
      </c>
      <c r="BF254" s="24">
        <v>13299.903560895706</v>
      </c>
      <c r="BG254" s="24">
        <v>13771.954324616974</v>
      </c>
      <c r="BH254" s="24">
        <v>13897.163623160684</v>
      </c>
      <c r="BI254" s="24">
        <v>14415.580958701848</v>
      </c>
      <c r="BJ254" s="24">
        <v>15173.979427212971</v>
      </c>
      <c r="BK254" s="24">
        <v>16141.597283919489</v>
      </c>
      <c r="BL254" s="24">
        <v>17000.615906574301</v>
      </c>
      <c r="BM254" s="24">
        <v>17103.248598316477</v>
      </c>
      <c r="BN254" s="24">
        <v>19230.430576683331</v>
      </c>
      <c r="BO254" s="24">
        <v>21351.16834382357</v>
      </c>
      <c r="BP254" s="24">
        <v>23006.004922431432</v>
      </c>
    </row>
    <row r="255" spans="1:68" x14ac:dyDescent="0.45">
      <c r="A255" s="24" t="s">
        <v>61</v>
      </c>
      <c r="B255" s="24" t="s">
        <v>602</v>
      </c>
      <c r="C255" s="24" t="s">
        <v>229</v>
      </c>
      <c r="D255" s="24" t="s">
        <v>230</v>
      </c>
      <c r="AI255" s="24">
        <v>6683.0578105184131</v>
      </c>
      <c r="AJ255" s="24">
        <v>7112.4376512332583</v>
      </c>
      <c r="AK255" s="24">
        <v>7808.1222805988355</v>
      </c>
      <c r="AL255" s="24">
        <v>8162.3559293254984</v>
      </c>
      <c r="AM255" s="24">
        <v>8897.178059288588</v>
      </c>
      <c r="AN255" s="24">
        <v>8905.617986386751</v>
      </c>
      <c r="AO255" s="24">
        <v>9524.0870036496508</v>
      </c>
      <c r="AP255" s="24">
        <v>10460.919709778462</v>
      </c>
      <c r="AQ255" s="24">
        <v>11002.126208626682</v>
      </c>
      <c r="AR255" s="24">
        <v>10938.355782014743</v>
      </c>
      <c r="AS255" s="24">
        <v>10929.300260775717</v>
      </c>
      <c r="AT255" s="24">
        <v>10719.394568602989</v>
      </c>
      <c r="AU255" s="24">
        <v>10030.128784028728</v>
      </c>
      <c r="AV255" s="24">
        <v>10303.233750316826</v>
      </c>
      <c r="AW255" s="24">
        <v>11103.112590030609</v>
      </c>
      <c r="AX255" s="24">
        <v>12295.700311446655</v>
      </c>
      <c r="AY255" s="24">
        <v>13179.388113097561</v>
      </c>
      <c r="AZ255" s="24">
        <v>14397.224966297459</v>
      </c>
      <c r="BA255" s="24">
        <v>15694.235411723461</v>
      </c>
      <c r="BB255" s="24">
        <v>16421.769632360883</v>
      </c>
      <c r="BC255" s="24">
        <v>17872.536968118144</v>
      </c>
      <c r="BD255" s="24">
        <v>19135.363696418583</v>
      </c>
      <c r="BE255" s="24">
        <v>19495.4223660846</v>
      </c>
      <c r="BF255" s="24">
        <v>20661.379341118703</v>
      </c>
      <c r="BG255" s="24">
        <v>21867.811227631493</v>
      </c>
      <c r="BH255" s="24">
        <v>22168.611418967605</v>
      </c>
      <c r="BI255" s="24">
        <v>22840.551074532927</v>
      </c>
      <c r="BJ255" s="24">
        <v>23606.643064187552</v>
      </c>
      <c r="BK255" s="24">
        <v>24386.494448996265</v>
      </c>
      <c r="BL255" s="24">
        <v>25782.694070243899</v>
      </c>
      <c r="BM255" s="24">
        <v>25777.745531090099</v>
      </c>
      <c r="BN255" s="24">
        <v>29441.477486965399</v>
      </c>
      <c r="BO255" s="24">
        <v>33081.507430765334</v>
      </c>
      <c r="BP255" s="24">
        <v>34426.602472793871</v>
      </c>
    </row>
    <row r="256" spans="1:68" x14ac:dyDescent="0.45">
      <c r="A256" s="24" t="s">
        <v>131</v>
      </c>
      <c r="B256" s="24" t="s">
        <v>603</v>
      </c>
      <c r="C256" s="24" t="s">
        <v>229</v>
      </c>
      <c r="D256" s="24" t="s">
        <v>230</v>
      </c>
      <c r="AI256" s="24">
        <v>23888.60000881329</v>
      </c>
      <c r="AJ256" s="24">
        <v>24342.25890481894</v>
      </c>
      <c r="AK256" s="24">
        <v>25418.990776331895</v>
      </c>
      <c r="AL256" s="24">
        <v>26387.293733817074</v>
      </c>
      <c r="AM256" s="24">
        <v>27694.853416234047</v>
      </c>
      <c r="AN256" s="24">
        <v>28690.875701334695</v>
      </c>
      <c r="AO256" s="24">
        <v>29967.712718174866</v>
      </c>
      <c r="AP256" s="24">
        <v>31459.129969155387</v>
      </c>
      <c r="AQ256" s="24">
        <v>32853.672594923402</v>
      </c>
      <c r="AR256" s="24">
        <v>34515.381307339449</v>
      </c>
      <c r="AS256" s="24">
        <v>36329.970259575079</v>
      </c>
      <c r="AT256" s="24">
        <v>37133.620397351704</v>
      </c>
      <c r="AU256" s="24">
        <v>37997.742430024198</v>
      </c>
      <c r="AV256" s="24">
        <v>39490.302390317607</v>
      </c>
      <c r="AW256" s="24">
        <v>41724.641198261379</v>
      </c>
      <c r="AX256" s="24">
        <v>44123.399647002567</v>
      </c>
      <c r="AY256" s="24">
        <v>46301.987648551891</v>
      </c>
      <c r="AZ256" s="24">
        <v>48050.227412195047</v>
      </c>
      <c r="BA256" s="24">
        <v>48570.05942696015</v>
      </c>
      <c r="BB256" s="24">
        <v>47194.95008938721</v>
      </c>
      <c r="BC256" s="24">
        <v>48650.664322723205</v>
      </c>
      <c r="BD256" s="24">
        <v>50065.97894706748</v>
      </c>
      <c r="BE256" s="24">
        <v>51784.411469204839</v>
      </c>
      <c r="BF256" s="24">
        <v>53409.75077743717</v>
      </c>
      <c r="BG256" s="24">
        <v>55304.315531713677</v>
      </c>
      <c r="BH256" s="24">
        <v>57040.20821366048</v>
      </c>
      <c r="BI256" s="24">
        <v>58206.614193184105</v>
      </c>
      <c r="BJ256" s="24">
        <v>60322.261424175049</v>
      </c>
      <c r="BK256" s="24">
        <v>63201.045848376794</v>
      </c>
      <c r="BL256" s="24">
        <v>65604.681519873702</v>
      </c>
      <c r="BM256" s="24">
        <v>64411.373177937254</v>
      </c>
      <c r="BN256" s="24">
        <v>71318.307359218277</v>
      </c>
      <c r="BO256" s="24">
        <v>78035.175360421184</v>
      </c>
      <c r="BP256" s="24">
        <v>82769.412211421353</v>
      </c>
    </row>
    <row r="257" spans="1:68" x14ac:dyDescent="0.45">
      <c r="A257" s="24" t="s">
        <v>39</v>
      </c>
      <c r="B257" s="24" t="s">
        <v>604</v>
      </c>
      <c r="C257" s="24" t="s">
        <v>229</v>
      </c>
      <c r="D257" s="24" t="s">
        <v>230</v>
      </c>
      <c r="AI257" s="24">
        <v>2664.6648755494311</v>
      </c>
      <c r="AJ257" s="24">
        <v>2676.1101011814835</v>
      </c>
      <c r="AK257" s="24">
        <v>2371.4675718279104</v>
      </c>
      <c r="AL257" s="24">
        <v>2317.5983510898659</v>
      </c>
      <c r="AM257" s="24">
        <v>2196.5111075513637</v>
      </c>
      <c r="AN257" s="24">
        <v>2178.3274829230227</v>
      </c>
      <c r="AO257" s="24">
        <v>2213.9526392212629</v>
      </c>
      <c r="AP257" s="24">
        <v>2328.6579984137438</v>
      </c>
      <c r="AQ257" s="24">
        <v>2417.8262151079989</v>
      </c>
      <c r="AR257" s="24">
        <v>2521.8395109301032</v>
      </c>
      <c r="AS257" s="24">
        <v>2644.2635416394774</v>
      </c>
      <c r="AT257" s="24">
        <v>2782.3487103792395</v>
      </c>
      <c r="AU257" s="24">
        <v>2902.0398361710754</v>
      </c>
      <c r="AV257" s="24">
        <v>3047.2485683289451</v>
      </c>
      <c r="AW257" s="24">
        <v>3321.1965440514728</v>
      </c>
      <c r="AX257" s="24">
        <v>3617.8548682727046</v>
      </c>
      <c r="AY257" s="24">
        <v>3955.9768206671852</v>
      </c>
      <c r="AZ257" s="24">
        <v>4386.129336629524</v>
      </c>
      <c r="BA257" s="24">
        <v>4800.0591431982975</v>
      </c>
      <c r="BB257" s="24">
        <v>5135.4644464996809</v>
      </c>
      <c r="BC257" s="24">
        <v>5504.8563792600316</v>
      </c>
      <c r="BD257" s="24">
        <v>5949.484123528995</v>
      </c>
      <c r="BE257" s="24">
        <v>6168.1376475517227</v>
      </c>
      <c r="BF257" s="24">
        <v>6412.7238692872015</v>
      </c>
      <c r="BG257" s="24">
        <v>6609.7671727771121</v>
      </c>
      <c r="BH257" s="24">
        <v>6799.5733284218295</v>
      </c>
      <c r="BI257" s="24">
        <v>6919.2947562180425</v>
      </c>
      <c r="BJ257" s="24">
        <v>7818.0111297742778</v>
      </c>
      <c r="BK257" s="24">
        <v>8128.7552030352253</v>
      </c>
      <c r="BL257" s="24">
        <v>8544.0802672971786</v>
      </c>
      <c r="BM257" s="24">
        <v>8451.7250510811446</v>
      </c>
      <c r="BN257" s="24">
        <v>9247.6438270393046</v>
      </c>
      <c r="BO257" s="24">
        <v>10292.530942751586</v>
      </c>
      <c r="BP257" s="24">
        <v>11106.971593478645</v>
      </c>
    </row>
    <row r="258" spans="1:68" x14ac:dyDescent="0.45">
      <c r="A258" s="24" t="s">
        <v>205</v>
      </c>
      <c r="B258" s="24" t="s">
        <v>605</v>
      </c>
      <c r="C258" s="24" t="s">
        <v>229</v>
      </c>
      <c r="D258" s="24" t="s">
        <v>230</v>
      </c>
      <c r="AI258" s="24">
        <v>3960.3767927488489</v>
      </c>
      <c r="AJ258" s="24">
        <v>4125.6749136644185</v>
      </c>
      <c r="AK258" s="24">
        <v>4477.371983154082</v>
      </c>
      <c r="AL258" s="24">
        <v>4768.7533693280957</v>
      </c>
      <c r="AM258" s="24">
        <v>4802.0142815302879</v>
      </c>
      <c r="AN258" s="24">
        <v>5277.4438666596088</v>
      </c>
      <c r="AO258" s="24">
        <v>5439.8099883541609</v>
      </c>
      <c r="AP258" s="24">
        <v>5726.4645796804007</v>
      </c>
      <c r="AQ258" s="24">
        <v>6025.6012282551746</v>
      </c>
      <c r="AR258" s="24">
        <v>6266.1950813863587</v>
      </c>
      <c r="AS258" s="24">
        <v>6502.9002363523396</v>
      </c>
      <c r="AT258" s="24">
        <v>6768.19370754172</v>
      </c>
      <c r="AU258" s="24">
        <v>7250.3927441164415</v>
      </c>
      <c r="AV258" s="24">
        <v>7902.6273087697964</v>
      </c>
      <c r="AW258" s="24">
        <v>8471.9624627646863</v>
      </c>
      <c r="AX258" s="24">
        <v>8985.6968607211893</v>
      </c>
      <c r="AY258" s="24">
        <v>9949.4893874247009</v>
      </c>
      <c r="AZ258" s="24">
        <v>10604.348023497618</v>
      </c>
      <c r="BA258" s="24">
        <v>10901.564874281468</v>
      </c>
      <c r="BB258" s="24">
        <v>10868.535093460945</v>
      </c>
      <c r="BC258" s="24">
        <v>10561.308030493012</v>
      </c>
      <c r="BD258" s="24">
        <v>10773.614474257107</v>
      </c>
      <c r="BE258" s="24">
        <v>10988.502614009514</v>
      </c>
      <c r="BF258" s="24">
        <v>11624.862514207618</v>
      </c>
      <c r="BG258" s="24">
        <v>12135.583051029056</v>
      </c>
      <c r="BH258" s="24">
        <v>12378.842727427951</v>
      </c>
      <c r="BI258" s="24">
        <v>13493.477312099665</v>
      </c>
      <c r="BJ258" s="24">
        <v>13575.431976951279</v>
      </c>
      <c r="BK258" s="24">
        <v>14689.850071088569</v>
      </c>
      <c r="BL258" s="24">
        <v>15344.360754194178</v>
      </c>
      <c r="BM258" s="24">
        <v>15417.212943552218</v>
      </c>
      <c r="BN258" s="24">
        <v>15900.976580599206</v>
      </c>
      <c r="BO258" s="24">
        <v>18396.496870768489</v>
      </c>
      <c r="BP258" s="24">
        <v>20349.228570351865</v>
      </c>
    </row>
    <row r="259" spans="1:68" x14ac:dyDescent="0.45">
      <c r="A259" s="24" t="s">
        <v>606</v>
      </c>
      <c r="B259" s="24" t="s">
        <v>607</v>
      </c>
      <c r="C259" s="24" t="s">
        <v>229</v>
      </c>
      <c r="D259" s="24" t="s">
        <v>230</v>
      </c>
      <c r="AI259" s="24">
        <v>9497.2544989485614</v>
      </c>
      <c r="AJ259" s="24">
        <v>10520.190525174916</v>
      </c>
      <c r="AK259" s="24">
        <v>11150.605070666239</v>
      </c>
      <c r="AL259" s="24">
        <v>11191.309888683716</v>
      </c>
      <c r="AM259" s="24">
        <v>10919.897272678545</v>
      </c>
      <c r="AN259" s="24">
        <v>11344.7025488619</v>
      </c>
      <c r="AO259" s="24">
        <v>11291.294865575475</v>
      </c>
      <c r="AP259" s="24">
        <v>11969.752863438169</v>
      </c>
      <c r="AQ259" s="24">
        <v>11898.294150882204</v>
      </c>
      <c r="AR259" s="24">
        <v>11126.885763411392</v>
      </c>
      <c r="AS259" s="24">
        <v>11577.129971008933</v>
      </c>
      <c r="AT259" s="24">
        <v>12017.549368865244</v>
      </c>
      <c r="AU259" s="24">
        <v>10924.223323843489</v>
      </c>
      <c r="AV259" s="24">
        <v>10094.587966095432</v>
      </c>
      <c r="AW259" s="24">
        <v>12053.030840165669</v>
      </c>
      <c r="AX259" s="24">
        <v>13485.752841959544</v>
      </c>
      <c r="AY259" s="24">
        <v>15027.792748864194</v>
      </c>
      <c r="AZ259" s="24">
        <v>16528.220475770082</v>
      </c>
      <c r="BA259" s="24">
        <v>17480.190861867002</v>
      </c>
      <c r="BB259" s="24">
        <v>16794.539494482811</v>
      </c>
      <c r="BC259" s="24">
        <v>16527.739407935667</v>
      </c>
      <c r="BD259" s="24">
        <v>17349.175997971775</v>
      </c>
    </row>
    <row r="260" spans="1:68" x14ac:dyDescent="0.45">
      <c r="A260" s="24" t="s">
        <v>608</v>
      </c>
      <c r="B260" s="24" t="s">
        <v>609</v>
      </c>
      <c r="C260" s="24" t="s">
        <v>229</v>
      </c>
      <c r="D260" s="24" t="s">
        <v>230</v>
      </c>
    </row>
    <row r="261" spans="1:68" x14ac:dyDescent="0.45">
      <c r="A261" s="24" t="s">
        <v>610</v>
      </c>
      <c r="B261" s="24" t="s">
        <v>611</v>
      </c>
      <c r="C261" s="24" t="s">
        <v>229</v>
      </c>
      <c r="D261" s="24" t="s">
        <v>230</v>
      </c>
      <c r="AU261" s="24">
        <v>32113.439991002411</v>
      </c>
      <c r="AV261" s="24">
        <v>32618.956370937798</v>
      </c>
      <c r="AW261" s="24">
        <v>34609.194799205186</v>
      </c>
      <c r="AX261" s="24">
        <v>36942.836504964122</v>
      </c>
      <c r="AY261" s="24">
        <v>39447.42120065292</v>
      </c>
      <c r="AZ261" s="24">
        <v>42153.53965881691</v>
      </c>
      <c r="BA261" s="24">
        <v>43465.234694602033</v>
      </c>
      <c r="BB261" s="24">
        <v>40846.562006773485</v>
      </c>
      <c r="BC261" s="24">
        <v>41607.566857090693</v>
      </c>
      <c r="BD261" s="24">
        <v>39006.082014195774</v>
      </c>
      <c r="BE261" s="24">
        <v>33878.98310862988</v>
      </c>
      <c r="BF261" s="24">
        <v>32333.910802909268</v>
      </c>
      <c r="BG261" s="24">
        <v>32360.900382900709</v>
      </c>
      <c r="BH261" s="24">
        <v>32573.716681217062</v>
      </c>
      <c r="BI261" s="24">
        <v>33470.590477032696</v>
      </c>
      <c r="BJ261" s="24">
        <v>33893.550181547464</v>
      </c>
      <c r="BK261" s="24">
        <v>36746.486890183762</v>
      </c>
      <c r="BL261" s="24">
        <v>40021.77757980243</v>
      </c>
      <c r="BM261" s="24">
        <v>41749.080036455336</v>
      </c>
      <c r="BN261" s="24">
        <v>46893.549698874143</v>
      </c>
      <c r="BO261" s="24">
        <v>49793.032439571842</v>
      </c>
    </row>
    <row r="262" spans="1:68" x14ac:dyDescent="0.45">
      <c r="A262" s="24" t="s">
        <v>612</v>
      </c>
      <c r="B262" s="24" t="s">
        <v>613</v>
      </c>
      <c r="C262" s="24" t="s">
        <v>229</v>
      </c>
      <c r="D262" s="24" t="s">
        <v>230</v>
      </c>
      <c r="AI262" s="24">
        <v>1209.686444648534</v>
      </c>
      <c r="AJ262" s="24">
        <v>1297.6606049251407</v>
      </c>
      <c r="AK262" s="24">
        <v>1413.0749531770073</v>
      </c>
      <c r="AL262" s="24">
        <v>1533.555731761682</v>
      </c>
      <c r="AM262" s="24">
        <v>1674.2371219658019</v>
      </c>
      <c r="AN262" s="24">
        <v>1841.3502684500424</v>
      </c>
      <c r="AO262" s="24">
        <v>2019.1824909797306</v>
      </c>
      <c r="AP262" s="24">
        <v>2189.4102772253245</v>
      </c>
      <c r="AQ262" s="24">
        <v>2308.2816360586903</v>
      </c>
      <c r="AR262" s="24">
        <v>2420.9350004133221</v>
      </c>
      <c r="AS262" s="24">
        <v>2614.118403669715</v>
      </c>
      <c r="AT262" s="24">
        <v>2808.8318189615857</v>
      </c>
      <c r="AU262" s="24">
        <v>3001.8703876632035</v>
      </c>
      <c r="AV262" s="24">
        <v>3239.7712590715082</v>
      </c>
      <c r="AW262" s="24">
        <v>3543.0991552490873</v>
      </c>
      <c r="AX262" s="24">
        <v>3893.665094180848</v>
      </c>
      <c r="AY262" s="24">
        <v>4237.4008808486687</v>
      </c>
      <c r="AZ262" s="24">
        <v>4580.7943113150404</v>
      </c>
      <c r="BA262" s="24">
        <v>4844.0670474375202</v>
      </c>
      <c r="BB262" s="24">
        <v>5060.7321226954637</v>
      </c>
      <c r="BC262" s="24">
        <v>5389.2195698841988</v>
      </c>
      <c r="BD262" s="24">
        <v>5786.1234887072096</v>
      </c>
      <c r="BE262" s="24">
        <v>6376.7976570617184</v>
      </c>
      <c r="BF262" s="24">
        <v>6758.4043363474875</v>
      </c>
      <c r="BG262" s="24">
        <v>7296.8794808738048</v>
      </c>
      <c r="BH262" s="24">
        <v>7671.5819778083951</v>
      </c>
      <c r="BI262" s="24">
        <v>8374.5068451611751</v>
      </c>
      <c r="BJ262" s="24">
        <v>9169.7319205285476</v>
      </c>
      <c r="BK262" s="24">
        <v>10009.971475600563</v>
      </c>
      <c r="BL262" s="24">
        <v>11029.273208396311</v>
      </c>
      <c r="BM262" s="24">
        <v>11609.31772764233</v>
      </c>
      <c r="BN262" s="24">
        <v>12048.901993553598</v>
      </c>
      <c r="BO262" s="24">
        <v>13852.116360071916</v>
      </c>
      <c r="BP262" s="24">
        <v>14973.883960725874</v>
      </c>
    </row>
    <row r="263" spans="1:68" x14ac:dyDescent="0.45">
      <c r="A263" s="24" t="s">
        <v>211</v>
      </c>
      <c r="B263" s="24" t="s">
        <v>614</v>
      </c>
      <c r="C263" s="24" t="s">
        <v>229</v>
      </c>
      <c r="D263" s="24" t="s">
        <v>230</v>
      </c>
      <c r="AI263" s="24">
        <v>1669.6095163448269</v>
      </c>
      <c r="AJ263" s="24">
        <v>1736.6533494743589</v>
      </c>
      <c r="AK263" s="24">
        <v>1777.4788049886008</v>
      </c>
      <c r="AL263" s="24">
        <v>1788.6807164819968</v>
      </c>
      <c r="AM263" s="24">
        <v>1945.7889940216157</v>
      </c>
      <c r="AN263" s="24">
        <v>1960.6340866281871</v>
      </c>
      <c r="AO263" s="24">
        <v>1997.8818707479147</v>
      </c>
      <c r="AP263" s="24">
        <v>2086.6996783675572</v>
      </c>
      <c r="AQ263" s="24">
        <v>2090.8394422329675</v>
      </c>
      <c r="AR263" s="24">
        <v>2083.9283121767385</v>
      </c>
      <c r="AS263" s="24">
        <v>2206.1024035711794</v>
      </c>
      <c r="AT263" s="24">
        <v>2124.950748756844</v>
      </c>
      <c r="AU263" s="24">
        <v>1995.3237227411137</v>
      </c>
      <c r="AV263" s="24">
        <v>2070.3577555521597</v>
      </c>
      <c r="AW263" s="24">
        <v>2157.4451706183909</v>
      </c>
      <c r="AX263" s="24">
        <v>2287.0066043059692</v>
      </c>
      <c r="AY263" s="24">
        <v>2495.856836302989</v>
      </c>
      <c r="AZ263" s="24">
        <v>2573.4010436323897</v>
      </c>
      <c r="BA263" s="24">
        <v>2701.2883607748777</v>
      </c>
      <c r="BB263" s="24">
        <v>2730.2879599239163</v>
      </c>
      <c r="BC263" s="24">
        <v>2733.4592258605344</v>
      </c>
      <c r="BD263" s="24">
        <v>2815.6869338402926</v>
      </c>
      <c r="BE263" s="24">
        <v>2834.1263086994181</v>
      </c>
      <c r="BF263" s="24">
        <v>2832.0060613300539</v>
      </c>
      <c r="BG263" s="24">
        <v>2905.9609474285708</v>
      </c>
      <c r="BH263" s="24">
        <v>2878.8434171633635</v>
      </c>
      <c r="BI263" s="24">
        <v>2975.5312079934843</v>
      </c>
      <c r="BJ263" s="24">
        <v>3145.9273498346533</v>
      </c>
      <c r="BK263" s="24">
        <v>3232.9482579450128</v>
      </c>
      <c r="BL263" s="24">
        <v>3314.6672134610121</v>
      </c>
      <c r="BM263" s="24">
        <v>3117.6442528608832</v>
      </c>
      <c r="BN263" s="24">
        <v>3135.8366493969547</v>
      </c>
      <c r="BO263" s="24">
        <v>3345.2681017290274</v>
      </c>
      <c r="BP263" s="24">
        <v>3460.9337136151903</v>
      </c>
    </row>
    <row r="264" spans="1:68" x14ac:dyDescent="0.45">
      <c r="A264" s="24" t="s">
        <v>615</v>
      </c>
      <c r="B264" s="24" t="s">
        <v>616</v>
      </c>
      <c r="C264" s="24" t="s">
        <v>229</v>
      </c>
      <c r="D264" s="24" t="s">
        <v>230</v>
      </c>
      <c r="AI264" s="24">
        <v>5578.1275468162867</v>
      </c>
      <c r="AJ264" s="24">
        <v>5763.7458124377135</v>
      </c>
      <c r="AK264" s="24">
        <v>5928.2672242091858</v>
      </c>
      <c r="AL264" s="24">
        <v>6086.1915080973104</v>
      </c>
      <c r="AM264" s="24">
        <v>6316.0320066589438</v>
      </c>
      <c r="AN264" s="24">
        <v>6569.2464566870622</v>
      </c>
      <c r="AO264" s="24">
        <v>6856.0899980900058</v>
      </c>
      <c r="AP264" s="24">
        <v>7148.61297144931</v>
      </c>
      <c r="AQ264" s="24">
        <v>7283.0200836581043</v>
      </c>
      <c r="AR264" s="24">
        <v>7541.3576502541255</v>
      </c>
      <c r="AS264" s="24">
        <v>7994.7197651168353</v>
      </c>
      <c r="AT264" s="24">
        <v>8272.6285926803448</v>
      </c>
      <c r="AU264" s="24">
        <v>8558.9564722795058</v>
      </c>
      <c r="AV264" s="24">
        <v>8925.6020902492128</v>
      </c>
      <c r="AW264" s="24">
        <v>9526.426696770448</v>
      </c>
      <c r="AX264" s="24">
        <v>10134.888481401353</v>
      </c>
      <c r="AY264" s="24">
        <v>10961.321684945024</v>
      </c>
      <c r="AZ264" s="24">
        <v>11720.419850748243</v>
      </c>
      <c r="BA264" s="24">
        <v>12255.411352529343</v>
      </c>
      <c r="BB264" s="24">
        <v>12204.076132931983</v>
      </c>
      <c r="BC264" s="24">
        <v>12852.086080824829</v>
      </c>
      <c r="BD264" s="24">
        <v>13536.253465443635</v>
      </c>
      <c r="BE264" s="24">
        <v>14071.878717970561</v>
      </c>
      <c r="BF264" s="24">
        <v>14593.031816881108</v>
      </c>
      <c r="BG264" s="24">
        <v>14979.431907728804</v>
      </c>
      <c r="BH264" s="24">
        <v>15141.663046955009</v>
      </c>
      <c r="BI264" s="24">
        <v>15592.552082428738</v>
      </c>
      <c r="BJ264" s="24">
        <v>16281.331311917036</v>
      </c>
      <c r="BK264" s="24">
        <v>17141.146428571283</v>
      </c>
      <c r="BL264" s="24">
        <v>17962.542447450676</v>
      </c>
      <c r="BM264" s="24">
        <v>17725.789792825875</v>
      </c>
      <c r="BN264" s="24">
        <v>19628.229368999229</v>
      </c>
      <c r="BO264" s="24">
        <v>21631.625562599904</v>
      </c>
      <c r="BP264" s="24">
        <v>22836.964337490652</v>
      </c>
    </row>
    <row r="265" spans="1:68" x14ac:dyDescent="0.45">
      <c r="A265" s="24" t="s">
        <v>198</v>
      </c>
      <c r="B265" s="24" t="s">
        <v>617</v>
      </c>
      <c r="C265" s="24" t="s">
        <v>229</v>
      </c>
      <c r="D265" s="24" t="s">
        <v>230</v>
      </c>
      <c r="AI265" s="24">
        <v>2148.2835222748054</v>
      </c>
      <c r="AJ265" s="24">
        <v>2165.6761128041589</v>
      </c>
      <c r="AK265" s="24">
        <v>2198.1008859371377</v>
      </c>
      <c r="AL265" s="24">
        <v>2322.7831231463838</v>
      </c>
      <c r="AM265" s="24">
        <v>2293.5779545321639</v>
      </c>
      <c r="AN265" s="24">
        <v>2477.7372978677067</v>
      </c>
      <c r="AO265" s="24">
        <v>2681.1931805711952</v>
      </c>
      <c r="AP265" s="24">
        <v>2722.158119269825</v>
      </c>
      <c r="AQ265" s="24">
        <v>2791.8176617127556</v>
      </c>
      <c r="AR265" s="24">
        <v>2871.2144764196942</v>
      </c>
      <c r="AS265" s="24">
        <v>3061.8498667720005</v>
      </c>
      <c r="AT265" s="24">
        <v>3334.9779163135208</v>
      </c>
      <c r="AU265" s="24">
        <v>3552.9106671008531</v>
      </c>
      <c r="AV265" s="24">
        <v>3792.1984765767879</v>
      </c>
      <c r="AW265" s="24">
        <v>3996.7446356825694</v>
      </c>
      <c r="AX265" s="24">
        <v>4378.5944315264906</v>
      </c>
      <c r="AY265" s="24">
        <v>4591.9070251409712</v>
      </c>
      <c r="AZ265" s="24">
        <v>4713.0212336860232</v>
      </c>
      <c r="BA265" s="24">
        <v>4939.2255834864854</v>
      </c>
      <c r="BB265" s="24">
        <v>4906.4825427690485</v>
      </c>
      <c r="BC265" s="24">
        <v>5229.0419119402713</v>
      </c>
      <c r="BD265" s="24">
        <v>5494.2406311821287</v>
      </c>
      <c r="BE265" s="24">
        <v>5338.7397931582582</v>
      </c>
      <c r="BF265" s="24">
        <v>5386.9006306771635</v>
      </c>
      <c r="BG265" s="24">
        <v>5468.1005851444224</v>
      </c>
      <c r="BH265" s="24">
        <v>5681.7781275800144</v>
      </c>
      <c r="BI265" s="24">
        <v>6141.4508904136082</v>
      </c>
      <c r="BJ265" s="24">
        <v>6280.2150046516126</v>
      </c>
      <c r="BK265" s="24">
        <v>6318.2697728139738</v>
      </c>
      <c r="BL265" s="24">
        <v>6638.1845474643924</v>
      </c>
      <c r="BM265" s="24">
        <v>6450.765383609225</v>
      </c>
      <c r="BN265" s="24">
        <v>6214.0169278955755</v>
      </c>
      <c r="BO265" s="24">
        <v>6260.402382714482</v>
      </c>
      <c r="BP265" s="24">
        <v>6996.8419210914144</v>
      </c>
    </row>
    <row r="266" spans="1:68" x14ac:dyDescent="0.45">
      <c r="A266" s="24" t="s">
        <v>618</v>
      </c>
      <c r="B266" s="24" t="s">
        <v>619</v>
      </c>
      <c r="C266" s="24" t="s">
        <v>229</v>
      </c>
      <c r="D266" s="24" t="s">
        <v>230</v>
      </c>
      <c r="BA266" s="24">
        <v>6352.6523194529746</v>
      </c>
      <c r="BB266" s="24">
        <v>6736.7610892982148</v>
      </c>
      <c r="BC266" s="24">
        <v>7179.22277926688</v>
      </c>
      <c r="BD266" s="24">
        <v>7776.47393102774</v>
      </c>
      <c r="BE266" s="24">
        <v>7897.5669277787629</v>
      </c>
      <c r="BF266" s="24">
        <v>8090.7593926390209</v>
      </c>
      <c r="BG266" s="24">
        <v>8200.47420451574</v>
      </c>
      <c r="BH266" s="24">
        <v>8714.9196635613189</v>
      </c>
      <c r="BI266" s="24">
        <v>9157.0463074290819</v>
      </c>
      <c r="BJ266" s="24">
        <v>9380.9400729005702</v>
      </c>
      <c r="BK266" s="24">
        <v>10018.738708081135</v>
      </c>
      <c r="BL266" s="24">
        <v>10861.053174597437</v>
      </c>
      <c r="BM266" s="24">
        <v>10532.499585703285</v>
      </c>
      <c r="BN266" s="24">
        <v>12362.414096583067</v>
      </c>
      <c r="BO266" s="24">
        <v>13950.896732241084</v>
      </c>
      <c r="BP266" s="24">
        <v>15141.245733192702</v>
      </c>
    </row>
    <row r="267" spans="1:68" x14ac:dyDescent="0.45">
      <c r="A267" s="24" t="s">
        <v>620</v>
      </c>
      <c r="B267" s="24" t="s">
        <v>621</v>
      </c>
      <c r="C267" s="24" t="s">
        <v>229</v>
      </c>
      <c r="D267" s="24" t="s">
        <v>230</v>
      </c>
      <c r="AI267" s="24">
        <v>1742.477195443942</v>
      </c>
      <c r="AJ267" s="24">
        <v>1842.8115880355624</v>
      </c>
      <c r="AK267" s="24">
        <v>1963.4052788263602</v>
      </c>
      <c r="AL267" s="24">
        <v>2013.231590828879</v>
      </c>
      <c r="AM267" s="24">
        <v>2114.9112944575268</v>
      </c>
      <c r="AN267" s="24">
        <v>2201.1293536779644</v>
      </c>
      <c r="AO267" s="24">
        <v>2267.6791256678366</v>
      </c>
      <c r="AP267" s="24">
        <v>2351.2979994700786</v>
      </c>
      <c r="AQ267" s="24">
        <v>2442.3748450940238</v>
      </c>
      <c r="AR267" s="24">
        <v>2491.6489511454347</v>
      </c>
      <c r="AS267" s="24">
        <v>2623.6153188726303</v>
      </c>
      <c r="AT267" s="24">
        <v>2701.8470242994872</v>
      </c>
      <c r="AU267" s="24">
        <v>2768.4610447563391</v>
      </c>
      <c r="AV267" s="24">
        <v>2844.1028138503616</v>
      </c>
      <c r="AW267" s="24">
        <v>2948.8184666616407</v>
      </c>
      <c r="AX267" s="24">
        <v>3113.4173966426169</v>
      </c>
      <c r="AY267" s="24">
        <v>3205.2778855376523</v>
      </c>
      <c r="AZ267" s="24">
        <v>3293.6022197104021</v>
      </c>
      <c r="BA267" s="24">
        <v>3369.5143497129479</v>
      </c>
      <c r="BB267" s="24">
        <v>3410.577964153726</v>
      </c>
      <c r="BC267" s="24">
        <v>3603.0350562723979</v>
      </c>
      <c r="BD267" s="24">
        <v>3113.3829272527832</v>
      </c>
      <c r="BE267" s="24">
        <v>3004.9209143402491</v>
      </c>
      <c r="BF267" s="24">
        <v>3164.3215422361527</v>
      </c>
    </row>
    <row r="268" spans="1:68" x14ac:dyDescent="0.45">
      <c r="A268" s="24" t="s">
        <v>132</v>
      </c>
      <c r="B268" s="24" t="s">
        <v>622</v>
      </c>
      <c r="C268" s="24" t="s">
        <v>229</v>
      </c>
      <c r="D268" s="24" t="s">
        <v>230</v>
      </c>
      <c r="AI268" s="24">
        <v>6381.6733638536944</v>
      </c>
      <c r="AJ268" s="24">
        <v>6382.8067931924988</v>
      </c>
      <c r="AK268" s="24">
        <v>6275.0132651513468</v>
      </c>
      <c r="AL268" s="24">
        <v>6374.7791248849016</v>
      </c>
      <c r="AM268" s="24">
        <v>6611.2886445692366</v>
      </c>
      <c r="AN268" s="24">
        <v>6875.1883861624583</v>
      </c>
      <c r="AO268" s="24">
        <v>7208.0060316879926</v>
      </c>
      <c r="AP268" s="24">
        <v>7433.3578587793982</v>
      </c>
      <c r="AQ268" s="24">
        <v>7463.4445515441894</v>
      </c>
      <c r="AR268" s="24">
        <v>7666.7161624634537</v>
      </c>
      <c r="AS268" s="24">
        <v>8095.2942886919136</v>
      </c>
      <c r="AT268" s="24">
        <v>8428.3168167091371</v>
      </c>
      <c r="AU268" s="24">
        <v>8792.3558857250246</v>
      </c>
      <c r="AV268" s="24">
        <v>9138.828238472217</v>
      </c>
      <c r="AW268" s="24">
        <v>9713.6534848102856</v>
      </c>
      <c r="AX268" s="24">
        <v>10440.627514592285</v>
      </c>
      <c r="AY268" s="24">
        <v>11250.179555610115</v>
      </c>
      <c r="AZ268" s="24">
        <v>12046.605107068059</v>
      </c>
      <c r="BA268" s="24">
        <v>12525.263029779597</v>
      </c>
      <c r="BB268" s="24">
        <v>12261.411591187245</v>
      </c>
      <c r="BC268" s="24">
        <v>12637.291222478569</v>
      </c>
      <c r="BD268" s="24">
        <v>13143.193336109698</v>
      </c>
      <c r="BE268" s="24">
        <v>12986.797667530722</v>
      </c>
      <c r="BF268" s="24">
        <v>13369.43820396055</v>
      </c>
      <c r="BG268" s="24">
        <v>13358.941718660846</v>
      </c>
      <c r="BH268" s="24">
        <v>13397.523481334631</v>
      </c>
      <c r="BI268" s="24">
        <v>13519.323510237626</v>
      </c>
      <c r="BJ268" s="24">
        <v>13738.43858545956</v>
      </c>
      <c r="BK268" s="24">
        <v>13347.363482603771</v>
      </c>
      <c r="BL268" s="24">
        <v>13361.485128911239</v>
      </c>
      <c r="BM268" s="24">
        <v>12671.086243685098</v>
      </c>
      <c r="BN268" s="24">
        <v>13711.293573047353</v>
      </c>
      <c r="BO268" s="24">
        <v>14759.435071561933</v>
      </c>
      <c r="BP268" s="24">
        <v>15194.199176110569</v>
      </c>
    </row>
    <row r="269" spans="1:68" x14ac:dyDescent="0.45">
      <c r="A269" s="24" t="s">
        <v>213</v>
      </c>
      <c r="B269" s="24" t="s">
        <v>623</v>
      </c>
      <c r="C269" s="24" t="s">
        <v>229</v>
      </c>
      <c r="D269" s="24" t="s">
        <v>230</v>
      </c>
      <c r="AI269" s="24">
        <v>1521.624169310523</v>
      </c>
      <c r="AJ269" s="24">
        <v>1534.0012994356089</v>
      </c>
      <c r="AK269" s="24">
        <v>1505.0264792962914</v>
      </c>
      <c r="AL269" s="24">
        <v>1606.66943650035</v>
      </c>
      <c r="AM269" s="24">
        <v>1464.0561171707382</v>
      </c>
      <c r="AN269" s="24">
        <v>1501.3910624435409</v>
      </c>
      <c r="AO269" s="24">
        <v>1584.5816634917019</v>
      </c>
      <c r="AP269" s="24">
        <v>1631.1731384097907</v>
      </c>
      <c r="AQ269" s="24">
        <v>1600.6282515882303</v>
      </c>
      <c r="AR269" s="24">
        <v>1653.8364953368689</v>
      </c>
      <c r="AS269" s="24">
        <v>1708.5155261619364</v>
      </c>
      <c r="AT269" s="24">
        <v>1785.0671137772074</v>
      </c>
      <c r="AU269" s="24">
        <v>1837.0658517166601</v>
      </c>
      <c r="AV269" s="24">
        <v>1942.2152086999026</v>
      </c>
      <c r="AW269" s="24">
        <v>2067.9372845912512</v>
      </c>
      <c r="AX269" s="24">
        <v>2212.8120255103272</v>
      </c>
      <c r="AY269" s="24">
        <v>2377.9923977267613</v>
      </c>
      <c r="AZ269" s="24">
        <v>2554.6893762535674</v>
      </c>
      <c r="BA269" s="24">
        <v>2708.0081966474299</v>
      </c>
      <c r="BB269" s="24">
        <v>2872.4641836760193</v>
      </c>
      <c r="BC269" s="24">
        <v>3097.6640049622265</v>
      </c>
      <c r="BD269" s="24">
        <v>3228.4871425503911</v>
      </c>
      <c r="BE269" s="24">
        <v>3323.6331221985643</v>
      </c>
      <c r="BF269" s="24">
        <v>3477.281787776828</v>
      </c>
      <c r="BG269" s="24">
        <v>3441.3149764377495</v>
      </c>
      <c r="BH269" s="24">
        <v>3337.4730688769632</v>
      </c>
      <c r="BI269" s="24">
        <v>3313.3512157002901</v>
      </c>
      <c r="BJ269" s="24">
        <v>3391.6276849277479</v>
      </c>
      <c r="BK269" s="24">
        <v>3442.2730719630176</v>
      </c>
      <c r="BL269" s="24">
        <v>3361.3975029961207</v>
      </c>
      <c r="BM269" s="24">
        <v>3157.3000931164288</v>
      </c>
      <c r="BN269" s="24">
        <v>3503.034914183715</v>
      </c>
      <c r="BO269" s="24">
        <v>3840.724505111406</v>
      </c>
      <c r="BP269" s="24">
        <v>4076.9950868663882</v>
      </c>
    </row>
    <row r="270" spans="1:68" x14ac:dyDescent="0.45">
      <c r="A270" s="24" t="s">
        <v>30</v>
      </c>
      <c r="B270" s="24" t="s">
        <v>624</v>
      </c>
      <c r="C270" s="24" t="s">
        <v>229</v>
      </c>
      <c r="D270" s="24" t="s">
        <v>230</v>
      </c>
      <c r="AI270" s="24">
        <v>1790.1784478684003</v>
      </c>
      <c r="AJ270" s="24">
        <v>1902.8774308474292</v>
      </c>
      <c r="AK270" s="24">
        <v>1721.491174306791</v>
      </c>
      <c r="AL270" s="24">
        <v>1754.9852817103772</v>
      </c>
      <c r="AM270" s="24">
        <v>1955.678952697793</v>
      </c>
      <c r="AN270" s="24">
        <v>1981.3518824864846</v>
      </c>
      <c r="AO270" s="24">
        <v>2189.9961019495331</v>
      </c>
      <c r="AP270" s="24">
        <v>2244.9339553576165</v>
      </c>
      <c r="AQ270" s="24">
        <v>2290.4437110208842</v>
      </c>
      <c r="AR270" s="24">
        <v>2266.8748620021388</v>
      </c>
      <c r="AS270" s="24">
        <v>2226.7829760605473</v>
      </c>
      <c r="AT270" s="24">
        <v>2294.2977170437907</v>
      </c>
      <c r="AU270" s="24">
        <v>2102.3972680219117</v>
      </c>
      <c r="AV270" s="24">
        <v>1758.500458159149</v>
      </c>
      <c r="AW270" s="24">
        <v>1682.5434184090616</v>
      </c>
      <c r="AX270" s="24">
        <v>1620.7890766986152</v>
      </c>
      <c r="AY270" s="24">
        <v>1593.4070419736067</v>
      </c>
      <c r="AZ270" s="24">
        <v>1556.1459537244152</v>
      </c>
      <c r="BA270" s="24">
        <v>1290.2478848720443</v>
      </c>
      <c r="BB270" s="24">
        <v>1433.9247158663848</v>
      </c>
      <c r="BC270" s="24">
        <v>1734.485558596597</v>
      </c>
      <c r="BD270" s="24">
        <v>1993.4353063435337</v>
      </c>
      <c r="BE270" s="24">
        <v>2271.5562804628162</v>
      </c>
      <c r="BF270" s="24">
        <v>2475.2903994577009</v>
      </c>
      <c r="BG270" s="24">
        <v>2553.4442142972175</v>
      </c>
      <c r="BH270" s="24">
        <v>2646.6539928304796</v>
      </c>
      <c r="BI270" s="24">
        <v>2796.7964752194375</v>
      </c>
      <c r="BJ270" s="24">
        <v>7045.3574258831432</v>
      </c>
      <c r="BK270" s="24">
        <v>2614.4062710980215</v>
      </c>
      <c r="BL270" s="24">
        <v>3211.4719126159407</v>
      </c>
      <c r="BM270" s="24">
        <v>3510.5940358995517</v>
      </c>
      <c r="BN270" s="24">
        <v>3184.7854513873717</v>
      </c>
      <c r="BO270" s="24">
        <v>3560.0432734352175</v>
      </c>
      <c r="BP270" s="24">
        <v>3820.3626294973174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9C78-1C39-42FE-B34E-C455F663A6E8}">
  <dimension ref="A1:I100"/>
  <sheetViews>
    <sheetView workbookViewId="0">
      <selection sqref="A1:I100"/>
    </sheetView>
  </sheetViews>
  <sheetFormatPr defaultRowHeight="14.25" x14ac:dyDescent="0.45"/>
  <sheetData>
    <row r="1" spans="1:9" ht="35.25" x14ac:dyDescent="0.45">
      <c r="A1" s="1" t="s">
        <v>0</v>
      </c>
      <c r="B1" s="2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34.5" x14ac:dyDescent="0.45">
      <c r="A2" s="2">
        <v>1</v>
      </c>
      <c r="B2" s="2" t="s">
        <v>29</v>
      </c>
      <c r="C2" s="27">
        <v>202.1</v>
      </c>
      <c r="D2" s="28">
        <v>3.5</v>
      </c>
      <c r="E2" s="28">
        <v>3.2</v>
      </c>
      <c r="F2" s="28">
        <v>28.5</v>
      </c>
      <c r="G2" s="28">
        <v>31.4</v>
      </c>
      <c r="H2" s="28">
        <v>4469.1000000000004</v>
      </c>
      <c r="I2" s="28">
        <v>0</v>
      </c>
    </row>
    <row r="3" spans="1:9" ht="17.25" x14ac:dyDescent="0.45">
      <c r="A3" s="3">
        <v>2</v>
      </c>
      <c r="B3" s="3" t="s">
        <v>13</v>
      </c>
      <c r="C3" s="29">
        <v>37.799999999999997</v>
      </c>
      <c r="D3" s="30">
        <v>3.9</v>
      </c>
      <c r="E3" s="30">
        <v>5.3</v>
      </c>
      <c r="F3" s="30">
        <v>26</v>
      </c>
      <c r="G3" s="30">
        <v>18.7</v>
      </c>
      <c r="H3" s="30">
        <v>374.3</v>
      </c>
      <c r="I3" s="30">
        <v>0.3</v>
      </c>
    </row>
    <row r="4" spans="1:9" ht="34.5" x14ac:dyDescent="0.45">
      <c r="A4" s="2">
        <v>3</v>
      </c>
      <c r="B4" s="2" t="s">
        <v>11</v>
      </c>
      <c r="C4" s="27">
        <v>36.1</v>
      </c>
      <c r="D4" s="28">
        <v>2.2999999999999998</v>
      </c>
      <c r="E4" s="28">
        <v>2.2000000000000002</v>
      </c>
      <c r="F4" s="28">
        <v>44.3</v>
      </c>
      <c r="G4" s="28">
        <v>44.8</v>
      </c>
      <c r="H4" s="28">
        <v>224.9</v>
      </c>
      <c r="I4" s="28">
        <v>0.4</v>
      </c>
    </row>
    <row r="5" spans="1:9" ht="34.5" x14ac:dyDescent="0.45">
      <c r="A5" s="3">
        <v>4</v>
      </c>
      <c r="B5" s="3" t="s">
        <v>16</v>
      </c>
      <c r="C5" s="29">
        <v>26.8</v>
      </c>
      <c r="D5" s="30">
        <v>4.5</v>
      </c>
      <c r="E5" s="30">
        <v>7</v>
      </c>
      <c r="F5" s="30">
        <v>22.1</v>
      </c>
      <c r="G5" s="30">
        <v>14.2</v>
      </c>
      <c r="H5" s="30">
        <v>285.60000000000002</v>
      </c>
      <c r="I5" s="30">
        <v>0.4</v>
      </c>
    </row>
    <row r="6" spans="1:9" ht="34.5" x14ac:dyDescent="0.45">
      <c r="A6" s="2">
        <v>5</v>
      </c>
      <c r="B6" s="2" t="s">
        <v>35</v>
      </c>
      <c r="C6" s="27">
        <v>24.4</v>
      </c>
      <c r="D6" s="28">
        <v>3.8</v>
      </c>
      <c r="E6" s="28">
        <v>3.5</v>
      </c>
      <c r="F6" s="28">
        <v>26.3</v>
      </c>
      <c r="G6" s="28">
        <v>28.3</v>
      </c>
      <c r="H6" s="28">
        <v>212</v>
      </c>
      <c r="I6" s="28">
        <v>0.5</v>
      </c>
    </row>
    <row r="7" spans="1:9" ht="34.5" x14ac:dyDescent="0.45">
      <c r="A7" s="3">
        <v>6</v>
      </c>
      <c r="B7" s="3" t="s">
        <v>26</v>
      </c>
      <c r="C7" s="29">
        <v>24.3</v>
      </c>
      <c r="D7" s="30">
        <v>7.4</v>
      </c>
      <c r="E7" s="30">
        <v>6.2</v>
      </c>
      <c r="F7" s="30">
        <v>13.4</v>
      </c>
      <c r="G7" s="30">
        <v>16</v>
      </c>
      <c r="H7" s="30">
        <v>292.39999999999998</v>
      </c>
      <c r="I7" s="30">
        <v>0.3</v>
      </c>
    </row>
    <row r="8" spans="1:9" ht="17.25" x14ac:dyDescent="0.45">
      <c r="A8" s="2">
        <v>7</v>
      </c>
      <c r="B8" s="2" t="s">
        <v>22</v>
      </c>
      <c r="C8" s="27">
        <v>23.3</v>
      </c>
      <c r="D8" s="28">
        <v>2.2000000000000002</v>
      </c>
      <c r="E8" s="28">
        <v>2.7</v>
      </c>
      <c r="F8" s="28">
        <v>44.8</v>
      </c>
      <c r="G8" s="28">
        <v>36.5</v>
      </c>
      <c r="H8" s="28">
        <v>189.7</v>
      </c>
      <c r="I8" s="28">
        <v>0.5</v>
      </c>
    </row>
    <row r="9" spans="1:9" ht="34.5" x14ac:dyDescent="0.45">
      <c r="A9" s="3">
        <v>8</v>
      </c>
      <c r="B9" s="3" t="s">
        <v>18</v>
      </c>
      <c r="C9" s="29">
        <v>22.9</v>
      </c>
      <c r="D9" s="30">
        <v>5.3</v>
      </c>
      <c r="E9" s="30">
        <v>6</v>
      </c>
      <c r="F9" s="30">
        <v>18.899999999999999</v>
      </c>
      <c r="G9" s="30">
        <v>16.600000000000001</v>
      </c>
      <c r="H9" s="30">
        <v>512.1</v>
      </c>
      <c r="I9" s="30">
        <v>0.2</v>
      </c>
    </row>
    <row r="10" spans="1:9" ht="17.25" x14ac:dyDescent="0.45">
      <c r="A10" s="2">
        <v>9</v>
      </c>
      <c r="B10" s="2" t="s">
        <v>28</v>
      </c>
      <c r="C10" s="27">
        <v>21.8</v>
      </c>
      <c r="D10" s="28">
        <v>2.7</v>
      </c>
      <c r="E10" s="28">
        <v>3</v>
      </c>
      <c r="F10" s="28">
        <v>37.6</v>
      </c>
      <c r="G10" s="28">
        <v>33.799999999999997</v>
      </c>
      <c r="H10" s="28">
        <v>177.7</v>
      </c>
      <c r="I10" s="28">
        <v>0.6</v>
      </c>
    </row>
    <row r="11" spans="1:9" ht="34.5" x14ac:dyDescent="0.45">
      <c r="A11" s="3">
        <v>10</v>
      </c>
      <c r="B11" s="3" t="s">
        <v>20</v>
      </c>
      <c r="C11" s="29">
        <v>21.6</v>
      </c>
      <c r="D11" s="30">
        <v>2.7</v>
      </c>
      <c r="E11" s="30">
        <v>3.7</v>
      </c>
      <c r="F11" s="30">
        <v>36.4</v>
      </c>
      <c r="G11" s="30">
        <v>27.4</v>
      </c>
      <c r="H11" s="30">
        <v>134.30000000000001</v>
      </c>
      <c r="I11" s="30">
        <v>0.7</v>
      </c>
    </row>
    <row r="12" spans="1:9" ht="34.5" x14ac:dyDescent="0.45">
      <c r="A12" s="2">
        <v>11</v>
      </c>
      <c r="B12" s="2" t="s">
        <v>27</v>
      </c>
      <c r="C12" s="27">
        <v>21</v>
      </c>
      <c r="D12" s="28">
        <v>4.7</v>
      </c>
      <c r="E12" s="28">
        <v>4.9000000000000004</v>
      </c>
      <c r="F12" s="28">
        <v>21.4</v>
      </c>
      <c r="G12" s="28">
        <v>20.3</v>
      </c>
      <c r="H12" s="28">
        <v>247.7</v>
      </c>
      <c r="I12" s="28">
        <v>0.4</v>
      </c>
    </row>
    <row r="13" spans="1:9" ht="34.5" x14ac:dyDescent="0.45">
      <c r="A13" s="3">
        <v>12</v>
      </c>
      <c r="B13" s="3" t="s">
        <v>34</v>
      </c>
      <c r="C13" s="29">
        <v>20.3</v>
      </c>
      <c r="D13" s="30">
        <v>5.5</v>
      </c>
      <c r="E13" s="30">
        <v>5.5</v>
      </c>
      <c r="F13" s="30">
        <v>18.3</v>
      </c>
      <c r="G13" s="30">
        <v>18.2</v>
      </c>
      <c r="H13" s="30">
        <v>232.9</v>
      </c>
      <c r="I13" s="30">
        <v>0.4</v>
      </c>
    </row>
    <row r="14" spans="1:9" ht="34.5" x14ac:dyDescent="0.45">
      <c r="A14" s="2">
        <v>13</v>
      </c>
      <c r="B14" s="2" t="s">
        <v>61</v>
      </c>
      <c r="C14" s="27">
        <v>19.7</v>
      </c>
      <c r="D14" s="28">
        <v>4.5</v>
      </c>
      <c r="E14" s="28">
        <v>4.0999999999999996</v>
      </c>
      <c r="F14" s="28">
        <v>22.4</v>
      </c>
      <c r="G14" s="28">
        <v>24.6</v>
      </c>
      <c r="H14" s="28">
        <v>202.2</v>
      </c>
      <c r="I14" s="28">
        <v>0.5</v>
      </c>
    </row>
    <row r="15" spans="1:9" ht="34.5" x14ac:dyDescent="0.45">
      <c r="A15" s="3">
        <v>14</v>
      </c>
      <c r="B15" s="3" t="s">
        <v>41</v>
      </c>
      <c r="C15" s="29">
        <v>19.399999999999999</v>
      </c>
      <c r="D15" s="30">
        <v>4.3</v>
      </c>
      <c r="E15" s="30">
        <v>4.3</v>
      </c>
      <c r="F15" s="30">
        <v>23.5</v>
      </c>
      <c r="G15" s="30">
        <v>23.3</v>
      </c>
      <c r="H15" s="30">
        <v>283.60000000000002</v>
      </c>
      <c r="I15" s="30">
        <v>0.4</v>
      </c>
    </row>
    <row r="16" spans="1:9" ht="34.5" x14ac:dyDescent="0.45">
      <c r="A16" s="2">
        <v>15</v>
      </c>
      <c r="B16" s="2" t="s">
        <v>31</v>
      </c>
      <c r="C16" s="27">
        <v>18.7</v>
      </c>
      <c r="D16" s="28">
        <v>5.3</v>
      </c>
      <c r="E16" s="28">
        <v>4.8</v>
      </c>
      <c r="F16" s="28">
        <v>18.8</v>
      </c>
      <c r="G16" s="28">
        <v>20.8</v>
      </c>
      <c r="H16" s="28">
        <v>587.5</v>
      </c>
      <c r="I16" s="28">
        <v>0.2</v>
      </c>
    </row>
    <row r="17" spans="1:9" ht="17.25" x14ac:dyDescent="0.45">
      <c r="A17" s="3">
        <v>16</v>
      </c>
      <c r="B17" s="3" t="s">
        <v>43</v>
      </c>
      <c r="C17" s="29">
        <v>17.899999999999999</v>
      </c>
      <c r="D17" s="30">
        <v>3.1</v>
      </c>
      <c r="E17" s="30">
        <v>3.3</v>
      </c>
      <c r="F17" s="30">
        <v>31.9</v>
      </c>
      <c r="G17" s="30">
        <v>30.1</v>
      </c>
      <c r="H17" s="30">
        <v>142.6</v>
      </c>
      <c r="I17" s="30">
        <v>0.7</v>
      </c>
    </row>
    <row r="18" spans="1:9" ht="34.5" x14ac:dyDescent="0.45">
      <c r="A18" s="2">
        <v>17</v>
      </c>
      <c r="B18" s="2" t="s">
        <v>49</v>
      </c>
      <c r="C18" s="27">
        <v>17.5</v>
      </c>
      <c r="D18" s="28">
        <v>4.9000000000000004</v>
      </c>
      <c r="E18" s="28">
        <v>4.5</v>
      </c>
      <c r="F18" s="28">
        <v>20.399999999999999</v>
      </c>
      <c r="G18" s="28">
        <v>22.4</v>
      </c>
      <c r="H18" s="28">
        <v>238.6</v>
      </c>
      <c r="I18" s="28">
        <v>0.4</v>
      </c>
    </row>
    <row r="19" spans="1:9" ht="17.25" x14ac:dyDescent="0.45">
      <c r="A19" s="3">
        <v>18</v>
      </c>
      <c r="B19" s="3" t="s">
        <v>38</v>
      </c>
      <c r="C19" s="29">
        <v>17</v>
      </c>
      <c r="D19" s="30">
        <v>4</v>
      </c>
      <c r="E19" s="30">
        <v>4</v>
      </c>
      <c r="F19" s="30">
        <v>24.9</v>
      </c>
      <c r="G19" s="30">
        <v>24.9</v>
      </c>
      <c r="H19" s="30">
        <v>224.6</v>
      </c>
      <c r="I19" s="30">
        <v>0.4</v>
      </c>
    </row>
    <row r="20" spans="1:9" ht="34.5" x14ac:dyDescent="0.45">
      <c r="A20" s="2">
        <v>19</v>
      </c>
      <c r="B20" s="2" t="s">
        <v>32</v>
      </c>
      <c r="C20" s="27">
        <v>16.899999999999999</v>
      </c>
      <c r="D20" s="28">
        <v>3.7</v>
      </c>
      <c r="E20" s="28">
        <v>3.5</v>
      </c>
      <c r="F20" s="28">
        <v>26.7</v>
      </c>
      <c r="G20" s="28">
        <v>28.3</v>
      </c>
      <c r="H20" s="28">
        <v>162.9</v>
      </c>
      <c r="I20" s="28">
        <v>0.6</v>
      </c>
    </row>
    <row r="21" spans="1:9" ht="17.25" x14ac:dyDescent="0.45">
      <c r="A21" s="3">
        <v>20</v>
      </c>
      <c r="B21" s="3" t="s">
        <v>25</v>
      </c>
      <c r="C21" s="29">
        <v>16.5</v>
      </c>
      <c r="D21" s="30">
        <v>6.2</v>
      </c>
      <c r="E21" s="30">
        <v>5.5</v>
      </c>
      <c r="F21" s="30">
        <v>16</v>
      </c>
      <c r="G21" s="30">
        <v>18.3</v>
      </c>
      <c r="H21" s="30">
        <v>204.6</v>
      </c>
      <c r="I21" s="30">
        <v>0.5</v>
      </c>
    </row>
    <row r="22" spans="1:9" ht="34.5" x14ac:dyDescent="0.45">
      <c r="A22" s="2">
        <v>21</v>
      </c>
      <c r="B22" s="2" t="s">
        <v>146</v>
      </c>
      <c r="C22" s="27">
        <v>15.8</v>
      </c>
      <c r="D22" s="28">
        <v>9.8000000000000007</v>
      </c>
      <c r="E22" s="28">
        <v>13.4</v>
      </c>
      <c r="F22" s="28">
        <v>10.199999999999999</v>
      </c>
      <c r="G22" s="28">
        <v>7.5</v>
      </c>
      <c r="H22" s="28">
        <v>203.5</v>
      </c>
      <c r="I22" s="28">
        <v>0.5</v>
      </c>
    </row>
    <row r="23" spans="1:9" ht="34.5" x14ac:dyDescent="0.45">
      <c r="A23" s="3">
        <v>22</v>
      </c>
      <c r="B23" s="3" t="s">
        <v>33</v>
      </c>
      <c r="C23" s="29">
        <v>15.5</v>
      </c>
      <c r="D23" s="30">
        <v>6.1</v>
      </c>
      <c r="E23" s="30">
        <v>6.6</v>
      </c>
      <c r="F23" s="30">
        <v>16.5</v>
      </c>
      <c r="G23" s="30">
        <v>15.2</v>
      </c>
      <c r="H23" s="30">
        <v>227.9</v>
      </c>
      <c r="I23" s="30">
        <v>0.4</v>
      </c>
    </row>
    <row r="24" spans="1:9" ht="34.5" x14ac:dyDescent="0.45">
      <c r="A24" s="2">
        <v>23</v>
      </c>
      <c r="B24" s="2" t="s">
        <v>42</v>
      </c>
      <c r="C24" s="27">
        <v>15.3</v>
      </c>
      <c r="D24" s="28">
        <v>3.5</v>
      </c>
      <c r="E24" s="28">
        <v>3.7</v>
      </c>
      <c r="F24" s="28">
        <v>28.4</v>
      </c>
      <c r="G24" s="28">
        <v>27.1</v>
      </c>
      <c r="H24" s="28">
        <v>165.1</v>
      </c>
      <c r="I24" s="28">
        <v>0.6</v>
      </c>
    </row>
    <row r="25" spans="1:9" ht="51.75" x14ac:dyDescent="0.45">
      <c r="A25" s="3">
        <v>24</v>
      </c>
      <c r="B25" s="3" t="s">
        <v>46</v>
      </c>
      <c r="C25" s="29">
        <v>14.7</v>
      </c>
      <c r="D25" s="30">
        <v>3.7</v>
      </c>
      <c r="E25" s="30">
        <v>3.6</v>
      </c>
      <c r="F25" s="30">
        <v>26.9</v>
      </c>
      <c r="G25" s="30">
        <v>28</v>
      </c>
      <c r="H25" s="30">
        <v>132.80000000000001</v>
      </c>
      <c r="I25" s="30">
        <v>0.8</v>
      </c>
    </row>
    <row r="26" spans="1:9" ht="17.25" x14ac:dyDescent="0.45">
      <c r="A26" s="2">
        <v>25</v>
      </c>
      <c r="B26" s="2" t="s">
        <v>52</v>
      </c>
      <c r="C26" s="27">
        <v>14.4</v>
      </c>
      <c r="D26" s="28">
        <v>4</v>
      </c>
      <c r="E26" s="28">
        <v>5</v>
      </c>
      <c r="F26" s="28">
        <v>25.2</v>
      </c>
      <c r="G26" s="28">
        <v>20</v>
      </c>
      <c r="H26" s="28">
        <v>138</v>
      </c>
      <c r="I26" s="28">
        <v>0.7</v>
      </c>
    </row>
    <row r="27" spans="1:9" ht="34.5" x14ac:dyDescent="0.45">
      <c r="A27" s="3">
        <v>26</v>
      </c>
      <c r="B27" s="3" t="s">
        <v>47</v>
      </c>
      <c r="C27" s="29">
        <v>14.4</v>
      </c>
      <c r="D27" s="30">
        <v>5</v>
      </c>
      <c r="E27" s="30">
        <v>5</v>
      </c>
      <c r="F27" s="30">
        <v>20</v>
      </c>
      <c r="G27" s="30">
        <v>20</v>
      </c>
      <c r="H27" s="30">
        <v>119.4</v>
      </c>
      <c r="I27" s="30">
        <v>0.8</v>
      </c>
    </row>
    <row r="28" spans="1:9" ht="34.5" x14ac:dyDescent="0.45">
      <c r="A28" s="2">
        <v>27</v>
      </c>
      <c r="B28" s="2" t="s">
        <v>54</v>
      </c>
      <c r="C28" s="27">
        <v>14.3</v>
      </c>
      <c r="D28" s="28">
        <v>6.3</v>
      </c>
      <c r="E28" s="28">
        <v>5.2</v>
      </c>
      <c r="F28" s="28">
        <v>15.9</v>
      </c>
      <c r="G28" s="28">
        <v>19.2</v>
      </c>
      <c r="H28" s="28">
        <v>213.1</v>
      </c>
      <c r="I28" s="28">
        <v>0.5</v>
      </c>
    </row>
    <row r="29" spans="1:9" ht="34.5" x14ac:dyDescent="0.45">
      <c r="A29" s="3">
        <v>28</v>
      </c>
      <c r="B29" s="3" t="s">
        <v>58</v>
      </c>
      <c r="C29" s="29">
        <v>14.2</v>
      </c>
      <c r="D29" s="30">
        <v>3.9</v>
      </c>
      <c r="E29" s="30">
        <v>4.0999999999999996</v>
      </c>
      <c r="F29" s="30">
        <v>25.6</v>
      </c>
      <c r="G29" s="30">
        <v>24.2</v>
      </c>
      <c r="H29" s="30">
        <v>89.2</v>
      </c>
      <c r="I29" s="30">
        <v>1.1000000000000001</v>
      </c>
    </row>
    <row r="30" spans="1:9" ht="34.5" x14ac:dyDescent="0.45">
      <c r="A30" s="2">
        <v>29</v>
      </c>
      <c r="B30" s="2" t="s">
        <v>96</v>
      </c>
      <c r="C30" s="27">
        <v>14</v>
      </c>
      <c r="D30" s="28">
        <v>3</v>
      </c>
      <c r="E30" s="28">
        <v>3.1</v>
      </c>
      <c r="F30" s="28">
        <v>33.200000000000003</v>
      </c>
      <c r="G30" s="28">
        <v>31.8</v>
      </c>
      <c r="H30" s="28">
        <v>81.900000000000006</v>
      </c>
      <c r="I30" s="28">
        <v>1.2</v>
      </c>
    </row>
    <row r="31" spans="1:9" ht="34.5" x14ac:dyDescent="0.45">
      <c r="A31" s="3">
        <v>30</v>
      </c>
      <c r="B31" s="3" t="s">
        <v>44</v>
      </c>
      <c r="C31" s="29">
        <v>13.9</v>
      </c>
      <c r="D31" s="30">
        <v>5.4</v>
      </c>
      <c r="E31" s="30">
        <v>6.3</v>
      </c>
      <c r="F31" s="30">
        <v>18.7</v>
      </c>
      <c r="G31" s="30">
        <v>15.9</v>
      </c>
      <c r="H31" s="30">
        <v>126.7</v>
      </c>
      <c r="I31" s="30">
        <v>0.8</v>
      </c>
    </row>
    <row r="32" spans="1:9" ht="34.5" x14ac:dyDescent="0.45">
      <c r="A32" s="2">
        <v>31</v>
      </c>
      <c r="B32" s="2" t="s">
        <v>86</v>
      </c>
      <c r="C32" s="27">
        <v>13.9</v>
      </c>
      <c r="D32" s="28">
        <v>3.9</v>
      </c>
      <c r="E32" s="28">
        <v>3.7</v>
      </c>
      <c r="F32" s="28">
        <v>25.4</v>
      </c>
      <c r="G32" s="28">
        <v>27</v>
      </c>
      <c r="H32" s="28">
        <v>84.4</v>
      </c>
      <c r="I32" s="28">
        <v>1.2</v>
      </c>
    </row>
    <row r="33" spans="1:9" ht="17.25" x14ac:dyDescent="0.45">
      <c r="A33" s="3">
        <v>32</v>
      </c>
      <c r="B33" s="3" t="s">
        <v>48</v>
      </c>
      <c r="C33" s="29">
        <v>13.5</v>
      </c>
      <c r="D33" s="30">
        <v>5.8</v>
      </c>
      <c r="E33" s="30">
        <v>6.3</v>
      </c>
      <c r="F33" s="30">
        <v>17.399999999999999</v>
      </c>
      <c r="G33" s="30">
        <v>15.8</v>
      </c>
      <c r="H33" s="30">
        <v>193.9</v>
      </c>
      <c r="I33" s="30">
        <v>0.5</v>
      </c>
    </row>
    <row r="34" spans="1:9" ht="17.25" x14ac:dyDescent="0.45">
      <c r="A34" s="2">
        <v>33</v>
      </c>
      <c r="B34" s="2" t="s">
        <v>37</v>
      </c>
      <c r="C34" s="27">
        <v>13.5</v>
      </c>
      <c r="D34" s="28">
        <v>6.1</v>
      </c>
      <c r="E34" s="28">
        <v>8.1</v>
      </c>
      <c r="F34" s="28">
        <v>16.399999999999999</v>
      </c>
      <c r="G34" s="28">
        <v>12.3</v>
      </c>
      <c r="H34" s="28">
        <v>275.3</v>
      </c>
      <c r="I34" s="28">
        <v>0.4</v>
      </c>
    </row>
    <row r="35" spans="1:9" ht="34.5" x14ac:dyDescent="0.45">
      <c r="A35" s="3">
        <v>34</v>
      </c>
      <c r="B35" s="3" t="s">
        <v>70</v>
      </c>
      <c r="C35" s="29">
        <v>12.9</v>
      </c>
      <c r="D35" s="30">
        <v>3.2</v>
      </c>
      <c r="E35" s="30">
        <v>3.5</v>
      </c>
      <c r="F35" s="30">
        <v>30.8</v>
      </c>
      <c r="G35" s="30">
        <v>28.7</v>
      </c>
      <c r="H35" s="30">
        <v>181.3</v>
      </c>
      <c r="I35" s="30">
        <v>0.6</v>
      </c>
    </row>
    <row r="36" spans="1:9" ht="17.25" x14ac:dyDescent="0.45">
      <c r="A36" s="2">
        <v>35</v>
      </c>
      <c r="B36" s="2" t="s">
        <v>15</v>
      </c>
      <c r="C36" s="27">
        <v>12.9</v>
      </c>
      <c r="D36" s="28">
        <v>1.5</v>
      </c>
      <c r="E36" s="28">
        <v>1.7</v>
      </c>
      <c r="F36" s="28">
        <v>64.900000000000006</v>
      </c>
      <c r="G36" s="28">
        <v>58.6</v>
      </c>
      <c r="H36" s="28">
        <v>78.8</v>
      </c>
      <c r="I36" s="28">
        <v>1.3</v>
      </c>
    </row>
    <row r="37" spans="1:9" ht="17.25" x14ac:dyDescent="0.45">
      <c r="A37" s="3">
        <v>36</v>
      </c>
      <c r="B37" s="3" t="s">
        <v>36</v>
      </c>
      <c r="C37" s="29">
        <v>12.7</v>
      </c>
      <c r="D37" s="30">
        <v>2.2000000000000002</v>
      </c>
      <c r="E37" s="30">
        <v>2.8</v>
      </c>
      <c r="F37" s="30">
        <v>45.2</v>
      </c>
      <c r="G37" s="30">
        <v>36.299999999999997</v>
      </c>
      <c r="H37" s="30">
        <v>72.8</v>
      </c>
      <c r="I37" s="30">
        <v>1.4</v>
      </c>
    </row>
    <row r="38" spans="1:9" ht="69" x14ac:dyDescent="0.45">
      <c r="A38" s="2">
        <v>37</v>
      </c>
      <c r="B38" s="2" t="s">
        <v>55</v>
      </c>
      <c r="C38" s="27">
        <v>12.6</v>
      </c>
      <c r="D38" s="28">
        <v>7</v>
      </c>
      <c r="E38" s="28">
        <v>6.5</v>
      </c>
      <c r="F38" s="28">
        <v>14.2</v>
      </c>
      <c r="G38" s="28">
        <v>15.4</v>
      </c>
      <c r="H38" s="28">
        <v>164.4</v>
      </c>
      <c r="I38" s="28">
        <v>0.6</v>
      </c>
    </row>
    <row r="39" spans="1:9" ht="34.5" x14ac:dyDescent="0.45">
      <c r="A39" s="3">
        <v>38</v>
      </c>
      <c r="B39" s="3" t="s">
        <v>59</v>
      </c>
      <c r="C39" s="29">
        <v>12.6</v>
      </c>
      <c r="D39" s="30">
        <v>6.4</v>
      </c>
      <c r="E39" s="30">
        <v>5.2</v>
      </c>
      <c r="F39" s="30">
        <v>15.6</v>
      </c>
      <c r="G39" s="30">
        <v>19.399999999999999</v>
      </c>
      <c r="H39" s="30">
        <v>150.5</v>
      </c>
      <c r="I39" s="30">
        <v>0.7</v>
      </c>
    </row>
    <row r="40" spans="1:9" ht="17.25" x14ac:dyDescent="0.45">
      <c r="A40" s="2">
        <v>39</v>
      </c>
      <c r="B40" s="2" t="s">
        <v>68</v>
      </c>
      <c r="C40" s="27">
        <v>12.5</v>
      </c>
      <c r="D40" s="28">
        <v>4.2</v>
      </c>
      <c r="E40" s="28">
        <v>4.8</v>
      </c>
      <c r="F40" s="28">
        <v>23.5</v>
      </c>
      <c r="G40" s="28">
        <v>20.7</v>
      </c>
      <c r="H40" s="28">
        <v>113.7</v>
      </c>
      <c r="I40" s="28">
        <v>0.9</v>
      </c>
    </row>
    <row r="41" spans="1:9" ht="17.25" x14ac:dyDescent="0.45">
      <c r="A41" s="3">
        <v>40</v>
      </c>
      <c r="B41" s="3" t="s">
        <v>72</v>
      </c>
      <c r="C41" s="29">
        <v>12.4</v>
      </c>
      <c r="D41" s="30">
        <v>2.7</v>
      </c>
      <c r="E41" s="30">
        <v>3.6</v>
      </c>
      <c r="F41" s="30">
        <v>37.200000000000003</v>
      </c>
      <c r="G41" s="30">
        <v>28.1</v>
      </c>
      <c r="H41" s="30">
        <v>82.6</v>
      </c>
      <c r="I41" s="30">
        <v>1.2</v>
      </c>
    </row>
    <row r="42" spans="1:9" ht="34.5" x14ac:dyDescent="0.45">
      <c r="A42" s="2">
        <v>41</v>
      </c>
      <c r="B42" s="2" t="s">
        <v>62</v>
      </c>
      <c r="C42" s="27">
        <v>12.4</v>
      </c>
      <c r="D42" s="28">
        <v>6.2</v>
      </c>
      <c r="E42" s="28">
        <v>5.8</v>
      </c>
      <c r="F42" s="28">
        <v>16.100000000000001</v>
      </c>
      <c r="G42" s="28">
        <v>17.2</v>
      </c>
      <c r="H42" s="28">
        <v>212</v>
      </c>
      <c r="I42" s="28">
        <v>0.5</v>
      </c>
    </row>
    <row r="43" spans="1:9" ht="34.5" x14ac:dyDescent="0.45">
      <c r="A43" s="3">
        <v>42</v>
      </c>
      <c r="B43" s="3" t="s">
        <v>53</v>
      </c>
      <c r="C43" s="29">
        <v>12.4</v>
      </c>
      <c r="D43" s="30">
        <v>2</v>
      </c>
      <c r="E43" s="30">
        <v>2.5</v>
      </c>
      <c r="F43" s="30">
        <v>49.1</v>
      </c>
      <c r="G43" s="30">
        <v>39.9</v>
      </c>
      <c r="H43" s="30">
        <v>85.5</v>
      </c>
      <c r="I43" s="30">
        <v>1.2</v>
      </c>
    </row>
    <row r="44" spans="1:9" ht="34.5" x14ac:dyDescent="0.45">
      <c r="A44" s="2">
        <v>43</v>
      </c>
      <c r="B44" s="2" t="s">
        <v>50</v>
      </c>
      <c r="C44" s="27">
        <v>12.3</v>
      </c>
      <c r="D44" s="28">
        <v>7.6</v>
      </c>
      <c r="E44" s="28">
        <v>7.4</v>
      </c>
      <c r="F44" s="28">
        <v>13.1</v>
      </c>
      <c r="G44" s="28">
        <v>13.4</v>
      </c>
      <c r="H44" s="28">
        <v>158.4</v>
      </c>
      <c r="I44" s="28">
        <v>0.6</v>
      </c>
    </row>
    <row r="45" spans="1:9" ht="34.5" x14ac:dyDescent="0.45">
      <c r="A45" s="3">
        <v>44</v>
      </c>
      <c r="B45" s="3" t="s">
        <v>64</v>
      </c>
      <c r="C45" s="29">
        <v>12.2</v>
      </c>
      <c r="D45" s="30">
        <v>10.3</v>
      </c>
      <c r="E45" s="30">
        <v>9.9</v>
      </c>
      <c r="F45" s="30">
        <v>9.6999999999999993</v>
      </c>
      <c r="G45" s="30">
        <v>10.1</v>
      </c>
      <c r="H45" s="30">
        <v>102.4</v>
      </c>
      <c r="I45" s="30">
        <v>1</v>
      </c>
    </row>
    <row r="46" spans="1:9" ht="34.5" x14ac:dyDescent="0.45">
      <c r="A46" s="2">
        <v>45</v>
      </c>
      <c r="B46" s="2" t="s">
        <v>45</v>
      </c>
      <c r="C46" s="27">
        <v>12.1</v>
      </c>
      <c r="D46" s="28">
        <v>4.0999999999999996</v>
      </c>
      <c r="E46" s="28">
        <v>3.8</v>
      </c>
      <c r="F46" s="28">
        <v>24.5</v>
      </c>
      <c r="G46" s="28">
        <v>26.3</v>
      </c>
      <c r="H46" s="28">
        <v>157</v>
      </c>
      <c r="I46" s="28">
        <v>0.6</v>
      </c>
    </row>
    <row r="47" spans="1:9" ht="34.5" x14ac:dyDescent="0.45">
      <c r="A47" s="3">
        <v>46</v>
      </c>
      <c r="B47" s="3" t="s">
        <v>57</v>
      </c>
      <c r="C47" s="29">
        <v>12.1</v>
      </c>
      <c r="D47" s="30">
        <v>3.8</v>
      </c>
      <c r="E47" s="30">
        <v>3.9</v>
      </c>
      <c r="F47" s="30">
        <v>26.5</v>
      </c>
      <c r="G47" s="30">
        <v>25.6</v>
      </c>
      <c r="H47" s="30">
        <v>333.2</v>
      </c>
      <c r="I47" s="30">
        <v>0.3</v>
      </c>
    </row>
    <row r="48" spans="1:9" ht="17.25" x14ac:dyDescent="0.45">
      <c r="A48" s="2">
        <v>47</v>
      </c>
      <c r="B48" s="2" t="s">
        <v>120</v>
      </c>
      <c r="C48" s="27">
        <v>11.8</v>
      </c>
      <c r="D48" s="28">
        <v>5.3</v>
      </c>
      <c r="E48" s="28">
        <v>5.2</v>
      </c>
      <c r="F48" s="28">
        <v>19</v>
      </c>
      <c r="G48" s="28">
        <v>19.399999999999999</v>
      </c>
      <c r="H48" s="28">
        <v>94.9</v>
      </c>
      <c r="I48" s="28">
        <v>1.1000000000000001</v>
      </c>
    </row>
    <row r="49" spans="1:9" ht="34.5" x14ac:dyDescent="0.45">
      <c r="A49" s="3">
        <v>48</v>
      </c>
      <c r="B49" s="3" t="s">
        <v>90</v>
      </c>
      <c r="C49" s="29">
        <v>11.8</v>
      </c>
      <c r="D49" s="30">
        <v>2.5</v>
      </c>
      <c r="E49" s="30">
        <v>3.2</v>
      </c>
      <c r="F49" s="30">
        <v>39.700000000000003</v>
      </c>
      <c r="G49" s="30">
        <v>31.1</v>
      </c>
      <c r="H49" s="30">
        <v>71.3</v>
      </c>
      <c r="I49" s="30">
        <v>1.4</v>
      </c>
    </row>
    <row r="50" spans="1:9" ht="17.25" x14ac:dyDescent="0.45">
      <c r="A50" s="2">
        <v>49</v>
      </c>
      <c r="B50" s="2" t="s">
        <v>81</v>
      </c>
      <c r="C50" s="27">
        <v>11.6</v>
      </c>
      <c r="D50" s="28">
        <v>3</v>
      </c>
      <c r="E50" s="28">
        <v>3.7</v>
      </c>
      <c r="F50" s="28">
        <v>33.299999999999997</v>
      </c>
      <c r="G50" s="28">
        <v>27.2</v>
      </c>
      <c r="H50" s="28">
        <v>73.900000000000006</v>
      </c>
      <c r="I50" s="28">
        <v>1.4</v>
      </c>
    </row>
    <row r="51" spans="1:9" ht="69" x14ac:dyDescent="0.45">
      <c r="A51" s="3">
        <v>50</v>
      </c>
      <c r="B51" s="3" t="s">
        <v>66</v>
      </c>
      <c r="C51" s="29">
        <v>11.3</v>
      </c>
      <c r="D51" s="30">
        <v>3.4</v>
      </c>
      <c r="E51" s="30">
        <v>3.3</v>
      </c>
      <c r="F51" s="30">
        <v>29.4</v>
      </c>
      <c r="G51" s="30">
        <v>30.2</v>
      </c>
      <c r="H51" s="30">
        <v>104.9</v>
      </c>
      <c r="I51" s="30">
        <v>1</v>
      </c>
    </row>
    <row r="52" spans="1:9" ht="34.5" x14ac:dyDescent="0.45">
      <c r="A52" s="2">
        <v>51</v>
      </c>
      <c r="B52" s="2" t="s">
        <v>97</v>
      </c>
      <c r="C52" s="27">
        <v>11.2</v>
      </c>
      <c r="D52" s="28">
        <v>5.4</v>
      </c>
      <c r="E52" s="28">
        <v>6</v>
      </c>
      <c r="F52" s="28">
        <v>18.399999999999999</v>
      </c>
      <c r="G52" s="28">
        <v>16.8</v>
      </c>
      <c r="H52" s="28">
        <v>97.3</v>
      </c>
      <c r="I52" s="28">
        <v>1</v>
      </c>
    </row>
    <row r="53" spans="1:9" ht="17.25" x14ac:dyDescent="0.45">
      <c r="A53" s="3">
        <v>52</v>
      </c>
      <c r="B53" s="3" t="s">
        <v>63</v>
      </c>
      <c r="C53" s="29">
        <v>10.9</v>
      </c>
      <c r="D53" s="30">
        <v>3.3</v>
      </c>
      <c r="E53" s="30">
        <v>3.7</v>
      </c>
      <c r="F53" s="30">
        <v>30.2</v>
      </c>
      <c r="G53" s="30">
        <v>27.1</v>
      </c>
      <c r="H53" s="30">
        <v>89.2</v>
      </c>
      <c r="I53" s="30">
        <v>1.1000000000000001</v>
      </c>
    </row>
    <row r="54" spans="1:9" ht="17.25" x14ac:dyDescent="0.45">
      <c r="A54" s="2">
        <v>53</v>
      </c>
      <c r="B54" s="2" t="s">
        <v>78</v>
      </c>
      <c r="C54" s="27">
        <v>10.9</v>
      </c>
      <c r="D54" s="28">
        <v>3.5</v>
      </c>
      <c r="E54" s="28">
        <v>3.5</v>
      </c>
      <c r="F54" s="28">
        <v>29</v>
      </c>
      <c r="G54" s="28">
        <v>28.3</v>
      </c>
      <c r="H54" s="28">
        <v>71.900000000000006</v>
      </c>
      <c r="I54" s="28">
        <v>1.4</v>
      </c>
    </row>
    <row r="55" spans="1:9" ht="34.5" x14ac:dyDescent="0.45">
      <c r="A55" s="3">
        <v>54</v>
      </c>
      <c r="B55" s="3" t="s">
        <v>71</v>
      </c>
      <c r="C55" s="29">
        <v>10.8</v>
      </c>
      <c r="D55" s="30">
        <v>4.9000000000000004</v>
      </c>
      <c r="E55" s="30">
        <v>4.8</v>
      </c>
      <c r="F55" s="30">
        <v>20.399999999999999</v>
      </c>
      <c r="G55" s="30">
        <v>21</v>
      </c>
      <c r="H55" s="30">
        <v>83.3</v>
      </c>
      <c r="I55" s="30">
        <v>1.2</v>
      </c>
    </row>
    <row r="56" spans="1:9" ht="51.75" x14ac:dyDescent="0.45">
      <c r="A56" s="2">
        <v>55</v>
      </c>
      <c r="B56" s="2" t="s">
        <v>77</v>
      </c>
      <c r="C56" s="27">
        <v>10.7</v>
      </c>
      <c r="D56" s="28">
        <v>4.2</v>
      </c>
      <c r="E56" s="28">
        <v>4.5999999999999996</v>
      </c>
      <c r="F56" s="28">
        <v>24</v>
      </c>
      <c r="G56" s="28">
        <v>21.7</v>
      </c>
      <c r="H56" s="28">
        <v>65.400000000000006</v>
      </c>
      <c r="I56" s="28">
        <v>1.5</v>
      </c>
    </row>
    <row r="57" spans="1:9" ht="17.25" x14ac:dyDescent="0.45">
      <c r="A57" s="3">
        <v>56</v>
      </c>
      <c r="B57" s="3" t="s">
        <v>84</v>
      </c>
      <c r="C57" s="29">
        <v>10.7</v>
      </c>
      <c r="D57" s="30">
        <v>4.4000000000000004</v>
      </c>
      <c r="E57" s="30">
        <v>5.0999999999999996</v>
      </c>
      <c r="F57" s="30">
        <v>22.6</v>
      </c>
      <c r="G57" s="30">
        <v>19.8</v>
      </c>
      <c r="H57" s="30">
        <v>83.6</v>
      </c>
      <c r="I57" s="30">
        <v>1.2</v>
      </c>
    </row>
    <row r="58" spans="1:9" ht="17.25" x14ac:dyDescent="0.45">
      <c r="A58" s="2">
        <v>57</v>
      </c>
      <c r="B58" s="2" t="s">
        <v>69</v>
      </c>
      <c r="C58" s="27">
        <v>10.7</v>
      </c>
      <c r="D58" s="28">
        <v>7.2</v>
      </c>
      <c r="E58" s="28">
        <v>7.7</v>
      </c>
      <c r="F58" s="28">
        <v>13.9</v>
      </c>
      <c r="G58" s="28">
        <v>12.9</v>
      </c>
      <c r="H58" s="28">
        <v>138.1</v>
      </c>
      <c r="I58" s="28">
        <v>0.7</v>
      </c>
    </row>
    <row r="59" spans="1:9" ht="34.5" x14ac:dyDescent="0.45">
      <c r="A59" s="3">
        <v>58</v>
      </c>
      <c r="B59" s="3" t="s">
        <v>67</v>
      </c>
      <c r="C59" s="29">
        <v>10.5</v>
      </c>
      <c r="D59" s="30">
        <v>4.0999999999999996</v>
      </c>
      <c r="E59" s="30">
        <v>4</v>
      </c>
      <c r="F59" s="30">
        <v>24.3</v>
      </c>
      <c r="G59" s="30">
        <v>25.3</v>
      </c>
      <c r="H59" s="30">
        <v>68.8</v>
      </c>
      <c r="I59" s="30">
        <v>1.5</v>
      </c>
    </row>
    <row r="60" spans="1:9" ht="17.25" x14ac:dyDescent="0.45">
      <c r="A60" s="2">
        <v>59</v>
      </c>
      <c r="B60" s="2" t="s">
        <v>76</v>
      </c>
      <c r="C60" s="27">
        <v>10.4</v>
      </c>
      <c r="D60" s="28">
        <v>4.8</v>
      </c>
      <c r="E60" s="28">
        <v>5.0999999999999996</v>
      </c>
      <c r="F60" s="28">
        <v>21</v>
      </c>
      <c r="G60" s="28">
        <v>19.8</v>
      </c>
      <c r="H60" s="28">
        <v>68.5</v>
      </c>
      <c r="I60" s="28">
        <v>1.5</v>
      </c>
    </row>
    <row r="61" spans="1:9" ht="17.25" x14ac:dyDescent="0.45">
      <c r="A61" s="3">
        <v>60</v>
      </c>
      <c r="B61" s="3" t="s">
        <v>83</v>
      </c>
      <c r="C61" s="29">
        <v>10.3</v>
      </c>
      <c r="D61" s="30">
        <v>3.1</v>
      </c>
      <c r="E61" s="30">
        <v>3.8</v>
      </c>
      <c r="F61" s="30">
        <v>32.4</v>
      </c>
      <c r="G61" s="30">
        <v>26.2</v>
      </c>
      <c r="H61" s="30">
        <v>123.4</v>
      </c>
      <c r="I61" s="30">
        <v>0.8</v>
      </c>
    </row>
    <row r="62" spans="1:9" ht="17.25" x14ac:dyDescent="0.45">
      <c r="A62" s="2">
        <v>61</v>
      </c>
      <c r="B62" s="2" t="s">
        <v>75</v>
      </c>
      <c r="C62" s="27">
        <v>10.1</v>
      </c>
      <c r="D62" s="28">
        <v>4.7</v>
      </c>
      <c r="E62" s="28">
        <v>5.3</v>
      </c>
      <c r="F62" s="28">
        <v>21.4</v>
      </c>
      <c r="G62" s="28">
        <v>19</v>
      </c>
      <c r="H62" s="28">
        <v>73.099999999999994</v>
      </c>
      <c r="I62" s="28">
        <v>1.4</v>
      </c>
    </row>
    <row r="63" spans="1:9" ht="51.75" x14ac:dyDescent="0.45">
      <c r="A63" s="3">
        <v>62</v>
      </c>
      <c r="B63" s="3" t="s">
        <v>92</v>
      </c>
      <c r="C63" s="29">
        <v>10</v>
      </c>
      <c r="D63" s="30">
        <v>4.2</v>
      </c>
      <c r="E63" s="30">
        <v>4.4000000000000004</v>
      </c>
      <c r="F63" s="30">
        <v>24</v>
      </c>
      <c r="G63" s="30">
        <v>22.8</v>
      </c>
      <c r="H63" s="30">
        <v>69.099999999999994</v>
      </c>
      <c r="I63" s="30">
        <v>1.4</v>
      </c>
    </row>
    <row r="64" spans="1:9" ht="34.5" x14ac:dyDescent="0.45">
      <c r="A64" s="2">
        <v>63</v>
      </c>
      <c r="B64" s="2" t="s">
        <v>85</v>
      </c>
      <c r="C64" s="27">
        <v>9.9</v>
      </c>
      <c r="D64" s="28">
        <v>5.6</v>
      </c>
      <c r="E64" s="28">
        <v>5.6</v>
      </c>
      <c r="F64" s="28">
        <v>17.8</v>
      </c>
      <c r="G64" s="28">
        <v>17.899999999999999</v>
      </c>
      <c r="H64" s="28">
        <v>61.6</v>
      </c>
      <c r="I64" s="28">
        <v>1.6</v>
      </c>
    </row>
    <row r="65" spans="1:9" ht="17.25" x14ac:dyDescent="0.45">
      <c r="A65" s="3">
        <v>64</v>
      </c>
      <c r="B65" s="3" t="s">
        <v>80</v>
      </c>
      <c r="C65" s="29">
        <v>9.6999999999999993</v>
      </c>
      <c r="D65" s="30">
        <v>3.6</v>
      </c>
      <c r="E65" s="30">
        <v>3.8</v>
      </c>
      <c r="F65" s="30">
        <v>27.5</v>
      </c>
      <c r="G65" s="30">
        <v>26.5</v>
      </c>
      <c r="H65" s="30">
        <v>59.1</v>
      </c>
      <c r="I65" s="30">
        <v>1.7</v>
      </c>
    </row>
    <row r="66" spans="1:9" ht="17.25" x14ac:dyDescent="0.45">
      <c r="A66" s="2">
        <v>65</v>
      </c>
      <c r="B66" s="2" t="s">
        <v>65</v>
      </c>
      <c r="C66" s="27">
        <v>9.6999999999999993</v>
      </c>
      <c r="D66" s="28">
        <v>6</v>
      </c>
      <c r="E66" s="28">
        <v>6.8</v>
      </c>
      <c r="F66" s="28">
        <v>16.600000000000001</v>
      </c>
      <c r="G66" s="28">
        <v>14.8</v>
      </c>
      <c r="H66" s="28">
        <v>89.1</v>
      </c>
      <c r="I66" s="28">
        <v>1.1000000000000001</v>
      </c>
    </row>
    <row r="67" spans="1:9" ht="34.5" x14ac:dyDescent="0.45">
      <c r="A67" s="3">
        <v>66</v>
      </c>
      <c r="B67" s="3" t="s">
        <v>87</v>
      </c>
      <c r="C67" s="29">
        <v>9.5</v>
      </c>
      <c r="D67" s="30">
        <v>4.0999999999999996</v>
      </c>
      <c r="E67" s="30">
        <v>4.0999999999999996</v>
      </c>
      <c r="F67" s="30">
        <v>24.6</v>
      </c>
      <c r="G67" s="30">
        <v>24.7</v>
      </c>
      <c r="H67" s="30">
        <v>72.900000000000006</v>
      </c>
      <c r="I67" s="30">
        <v>1.4</v>
      </c>
    </row>
    <row r="68" spans="1:9" ht="34.5" x14ac:dyDescent="0.45">
      <c r="A68" s="2">
        <v>67</v>
      </c>
      <c r="B68" s="2" t="s">
        <v>98</v>
      </c>
      <c r="C68" s="27">
        <v>9.1999999999999993</v>
      </c>
      <c r="D68" s="28">
        <v>4.9000000000000004</v>
      </c>
      <c r="E68" s="28">
        <v>5</v>
      </c>
      <c r="F68" s="28">
        <v>20.399999999999999</v>
      </c>
      <c r="G68" s="28">
        <v>19.8</v>
      </c>
      <c r="H68" s="28">
        <v>70.900000000000006</v>
      </c>
      <c r="I68" s="28">
        <v>1.4</v>
      </c>
    </row>
    <row r="69" spans="1:9" ht="34.5" x14ac:dyDescent="0.45">
      <c r="A69" s="3">
        <v>68</v>
      </c>
      <c r="B69" s="3" t="s">
        <v>88</v>
      </c>
      <c r="C69" s="29">
        <v>9.1</v>
      </c>
      <c r="D69" s="30">
        <v>5.4</v>
      </c>
      <c r="E69" s="30">
        <v>5.7</v>
      </c>
      <c r="F69" s="30">
        <v>18.600000000000001</v>
      </c>
      <c r="G69" s="30">
        <v>17.600000000000001</v>
      </c>
      <c r="H69" s="30">
        <v>77.2</v>
      </c>
      <c r="I69" s="30">
        <v>1.3</v>
      </c>
    </row>
    <row r="70" spans="1:9" ht="17.25" x14ac:dyDescent="0.45">
      <c r="A70" s="2">
        <v>69</v>
      </c>
      <c r="B70" s="2" t="s">
        <v>112</v>
      </c>
      <c r="C70" s="27">
        <v>8.9</v>
      </c>
      <c r="D70" s="28">
        <v>5.4</v>
      </c>
      <c r="E70" s="28">
        <v>6.3</v>
      </c>
      <c r="F70" s="28">
        <v>18.399999999999999</v>
      </c>
      <c r="G70" s="28">
        <v>15.9</v>
      </c>
      <c r="H70" s="28">
        <v>121.4</v>
      </c>
      <c r="I70" s="28">
        <v>0.8</v>
      </c>
    </row>
    <row r="71" spans="1:9" ht="34.5" x14ac:dyDescent="0.45">
      <c r="A71" s="3">
        <v>70</v>
      </c>
      <c r="B71" s="3" t="s">
        <v>99</v>
      </c>
      <c r="C71" s="29">
        <v>8.9</v>
      </c>
      <c r="D71" s="30">
        <v>5.9</v>
      </c>
      <c r="E71" s="30">
        <v>6.1</v>
      </c>
      <c r="F71" s="30">
        <v>16.8</v>
      </c>
      <c r="G71" s="30">
        <v>16.5</v>
      </c>
      <c r="H71" s="30">
        <v>60.9</v>
      </c>
      <c r="I71" s="30">
        <v>1.6</v>
      </c>
    </row>
    <row r="72" spans="1:9" ht="17.25" x14ac:dyDescent="0.45">
      <c r="A72" s="2">
        <v>71</v>
      </c>
      <c r="B72" s="2" t="s">
        <v>93</v>
      </c>
      <c r="C72" s="27">
        <v>8.6999999999999993</v>
      </c>
      <c r="D72" s="28">
        <v>5.9</v>
      </c>
      <c r="E72" s="28">
        <v>6.1</v>
      </c>
      <c r="F72" s="28">
        <v>17</v>
      </c>
      <c r="G72" s="28">
        <v>16.3</v>
      </c>
      <c r="H72" s="28">
        <v>61.4</v>
      </c>
      <c r="I72" s="28">
        <v>1.6</v>
      </c>
    </row>
    <row r="73" spans="1:9" ht="34.5" x14ac:dyDescent="0.45">
      <c r="A73" s="3">
        <v>72</v>
      </c>
      <c r="B73" s="3" t="s">
        <v>121</v>
      </c>
      <c r="C73" s="29">
        <v>8.5</v>
      </c>
      <c r="D73" s="30">
        <v>5.4</v>
      </c>
      <c r="E73" s="30">
        <v>5.9</v>
      </c>
      <c r="F73" s="30">
        <v>18.600000000000001</v>
      </c>
      <c r="G73" s="30">
        <v>16.899999999999999</v>
      </c>
      <c r="H73" s="30">
        <v>56.2</v>
      </c>
      <c r="I73" s="30">
        <v>1.8</v>
      </c>
    </row>
    <row r="74" spans="1:9" ht="34.5" x14ac:dyDescent="0.45">
      <c r="A74" s="2">
        <v>73</v>
      </c>
      <c r="B74" s="2" t="s">
        <v>106</v>
      </c>
      <c r="C74" s="27">
        <v>8.5</v>
      </c>
      <c r="D74" s="28">
        <v>7.2</v>
      </c>
      <c r="E74" s="28">
        <v>6.6</v>
      </c>
      <c r="F74" s="28">
        <v>14</v>
      </c>
      <c r="G74" s="28">
        <v>15.2</v>
      </c>
      <c r="H74" s="28">
        <v>106.2</v>
      </c>
      <c r="I74" s="28">
        <v>0.9</v>
      </c>
    </row>
    <row r="75" spans="1:9" ht="34.5" x14ac:dyDescent="0.45">
      <c r="A75" s="3">
        <v>74</v>
      </c>
      <c r="B75" s="3" t="s">
        <v>73</v>
      </c>
      <c r="C75" s="29">
        <v>8.3000000000000007</v>
      </c>
      <c r="D75" s="30">
        <v>4.2</v>
      </c>
      <c r="E75" s="30">
        <v>4.2</v>
      </c>
      <c r="F75" s="30">
        <v>23.8</v>
      </c>
      <c r="G75" s="30">
        <v>23.8</v>
      </c>
      <c r="H75" s="30">
        <v>60.3</v>
      </c>
      <c r="I75" s="30">
        <v>1.7</v>
      </c>
    </row>
    <row r="76" spans="1:9" ht="17.25" x14ac:dyDescent="0.45">
      <c r="A76" s="2">
        <v>75</v>
      </c>
      <c r="B76" s="2" t="s">
        <v>91</v>
      </c>
      <c r="C76" s="27">
        <v>8.3000000000000007</v>
      </c>
      <c r="D76" s="28">
        <v>4.0999999999999996</v>
      </c>
      <c r="E76" s="28">
        <v>4.2</v>
      </c>
      <c r="F76" s="28">
        <v>24.1</v>
      </c>
      <c r="G76" s="28">
        <v>23.8</v>
      </c>
      <c r="H76" s="28">
        <v>62.5</v>
      </c>
      <c r="I76" s="28">
        <v>1.6</v>
      </c>
    </row>
    <row r="77" spans="1:9" ht="17.25" x14ac:dyDescent="0.45">
      <c r="A77" s="3">
        <v>76</v>
      </c>
      <c r="B77" s="3" t="s">
        <v>89</v>
      </c>
      <c r="C77" s="29">
        <v>8.3000000000000007</v>
      </c>
      <c r="D77" s="30">
        <v>4.4000000000000004</v>
      </c>
      <c r="E77" s="30">
        <v>5.2</v>
      </c>
      <c r="F77" s="30">
        <v>22.8</v>
      </c>
      <c r="G77" s="30">
        <v>19.100000000000001</v>
      </c>
      <c r="H77" s="30">
        <v>52</v>
      </c>
      <c r="I77" s="30">
        <v>1.9</v>
      </c>
    </row>
    <row r="78" spans="1:9" ht="34.5" x14ac:dyDescent="0.45">
      <c r="A78" s="2">
        <v>77</v>
      </c>
      <c r="B78" s="2" t="s">
        <v>117</v>
      </c>
      <c r="C78" s="27">
        <v>8.1999999999999993</v>
      </c>
      <c r="D78" s="28">
        <v>10.1</v>
      </c>
      <c r="E78" s="28">
        <v>9.1999999999999993</v>
      </c>
      <c r="F78" s="28">
        <v>9.9</v>
      </c>
      <c r="G78" s="28">
        <v>10.8</v>
      </c>
      <c r="H78" s="28">
        <v>100.9</v>
      </c>
      <c r="I78" s="28">
        <v>1</v>
      </c>
    </row>
    <row r="79" spans="1:9" ht="34.5" x14ac:dyDescent="0.45">
      <c r="A79" s="3">
        <v>78</v>
      </c>
      <c r="B79" s="3" t="s">
        <v>124</v>
      </c>
      <c r="C79" s="29">
        <v>8.1999999999999993</v>
      </c>
      <c r="D79" s="30">
        <v>4.7</v>
      </c>
      <c r="E79" s="30">
        <v>4.8</v>
      </c>
      <c r="F79" s="30">
        <v>21.2</v>
      </c>
      <c r="G79" s="30">
        <v>20.8</v>
      </c>
      <c r="H79" s="30">
        <v>52.4</v>
      </c>
      <c r="I79" s="30">
        <v>1.9</v>
      </c>
    </row>
    <row r="80" spans="1:9" ht="51.75" x14ac:dyDescent="0.45">
      <c r="A80" s="2">
        <v>79</v>
      </c>
      <c r="B80" s="2" t="s">
        <v>110</v>
      </c>
      <c r="C80" s="27">
        <v>8.1</v>
      </c>
      <c r="D80" s="28">
        <v>5</v>
      </c>
      <c r="E80" s="28">
        <v>5.9</v>
      </c>
      <c r="F80" s="28">
        <v>20</v>
      </c>
      <c r="G80" s="28">
        <v>16.899999999999999</v>
      </c>
      <c r="H80" s="28">
        <v>63.9</v>
      </c>
      <c r="I80" s="28">
        <v>1.6</v>
      </c>
    </row>
    <row r="81" spans="1:9" ht="34.5" x14ac:dyDescent="0.45">
      <c r="A81" s="3">
        <v>80</v>
      </c>
      <c r="B81" s="3" t="s">
        <v>74</v>
      </c>
      <c r="C81" s="29">
        <v>8.1</v>
      </c>
      <c r="D81" s="30">
        <v>7.2</v>
      </c>
      <c r="E81" s="30">
        <v>8.6</v>
      </c>
      <c r="F81" s="30">
        <v>13.8</v>
      </c>
      <c r="G81" s="30">
        <v>11.7</v>
      </c>
      <c r="H81" s="30">
        <v>94.4</v>
      </c>
      <c r="I81" s="30">
        <v>1.1000000000000001</v>
      </c>
    </row>
    <row r="82" spans="1:9" ht="17.25" x14ac:dyDescent="0.45">
      <c r="A82" s="2">
        <v>81</v>
      </c>
      <c r="B82" s="2" t="s">
        <v>100</v>
      </c>
      <c r="C82" s="27">
        <v>8</v>
      </c>
      <c r="D82" s="28">
        <v>6.5</v>
      </c>
      <c r="E82" s="28">
        <v>7.2</v>
      </c>
      <c r="F82" s="28">
        <v>15.4</v>
      </c>
      <c r="G82" s="28">
        <v>13.8</v>
      </c>
      <c r="H82" s="28">
        <v>76.599999999999994</v>
      </c>
      <c r="I82" s="28">
        <v>1.3</v>
      </c>
    </row>
    <row r="83" spans="1:9" ht="34.5" x14ac:dyDescent="0.45">
      <c r="A83" s="3">
        <v>82</v>
      </c>
      <c r="B83" s="3" t="s">
        <v>105</v>
      </c>
      <c r="C83" s="29">
        <v>7.9</v>
      </c>
      <c r="D83" s="30">
        <v>4.2</v>
      </c>
      <c r="E83" s="30">
        <v>4.5</v>
      </c>
      <c r="F83" s="30">
        <v>23.9</v>
      </c>
      <c r="G83" s="30">
        <v>22.2</v>
      </c>
      <c r="H83" s="30">
        <v>51</v>
      </c>
      <c r="I83" s="30">
        <v>2</v>
      </c>
    </row>
    <row r="84" spans="1:9" ht="17.25" x14ac:dyDescent="0.45">
      <c r="A84" s="2">
        <v>83</v>
      </c>
      <c r="B84" s="2" t="s">
        <v>95</v>
      </c>
      <c r="C84" s="27">
        <v>7.8</v>
      </c>
      <c r="D84" s="28">
        <v>7</v>
      </c>
      <c r="E84" s="28">
        <v>8.3000000000000007</v>
      </c>
      <c r="F84" s="28">
        <v>14.2</v>
      </c>
      <c r="G84" s="28">
        <v>12.1</v>
      </c>
      <c r="H84" s="28">
        <v>103.6</v>
      </c>
      <c r="I84" s="28">
        <v>1</v>
      </c>
    </row>
    <row r="85" spans="1:9" ht="17.25" x14ac:dyDescent="0.45">
      <c r="A85" s="3">
        <v>84</v>
      </c>
      <c r="B85" s="3" t="s">
        <v>111</v>
      </c>
      <c r="C85" s="29">
        <v>7.6</v>
      </c>
      <c r="D85" s="30">
        <v>3.7</v>
      </c>
      <c r="E85" s="30">
        <v>4.5999999999999996</v>
      </c>
      <c r="F85" s="30">
        <v>26.7</v>
      </c>
      <c r="G85" s="30">
        <v>21.8</v>
      </c>
      <c r="H85" s="30">
        <v>44.5</v>
      </c>
      <c r="I85" s="30">
        <v>2.2000000000000002</v>
      </c>
    </row>
    <row r="86" spans="1:9" ht="34.5" x14ac:dyDescent="0.45">
      <c r="A86" s="2">
        <v>85</v>
      </c>
      <c r="B86" s="2" t="s">
        <v>107</v>
      </c>
      <c r="C86" s="27">
        <v>7.5</v>
      </c>
      <c r="D86" s="28">
        <v>3.7</v>
      </c>
      <c r="E86" s="28">
        <v>4.0999999999999996</v>
      </c>
      <c r="F86" s="28">
        <v>26.7</v>
      </c>
      <c r="G86" s="28">
        <v>24.5</v>
      </c>
      <c r="H86" s="28">
        <v>45.9</v>
      </c>
      <c r="I86" s="28">
        <v>2.2000000000000002</v>
      </c>
    </row>
    <row r="87" spans="1:9" ht="17.25" x14ac:dyDescent="0.45">
      <c r="A87" s="3">
        <v>86</v>
      </c>
      <c r="B87" s="3" t="s">
        <v>94</v>
      </c>
      <c r="C87" s="29">
        <v>7</v>
      </c>
      <c r="D87" s="30">
        <v>6</v>
      </c>
      <c r="E87" s="30">
        <v>6.9</v>
      </c>
      <c r="F87" s="30">
        <v>16.600000000000001</v>
      </c>
      <c r="G87" s="30">
        <v>14.5</v>
      </c>
      <c r="H87" s="30">
        <v>50.8</v>
      </c>
      <c r="I87" s="30">
        <v>2</v>
      </c>
    </row>
    <row r="88" spans="1:9" ht="34.5" x14ac:dyDescent="0.45">
      <c r="A88" s="2">
        <v>87</v>
      </c>
      <c r="B88" s="2" t="s">
        <v>113</v>
      </c>
      <c r="C88" s="27">
        <v>7</v>
      </c>
      <c r="D88" s="28">
        <v>5.8</v>
      </c>
      <c r="E88" s="28">
        <v>5.9</v>
      </c>
      <c r="F88" s="28">
        <v>17.2</v>
      </c>
      <c r="G88" s="28">
        <v>16.899999999999999</v>
      </c>
      <c r="H88" s="28">
        <v>44.7</v>
      </c>
      <c r="I88" s="28">
        <v>2.2000000000000002</v>
      </c>
    </row>
    <row r="89" spans="1:9" ht="17.25" x14ac:dyDescent="0.45">
      <c r="A89" s="3">
        <v>88</v>
      </c>
      <c r="B89" s="3" t="s">
        <v>119</v>
      </c>
      <c r="C89" s="29">
        <v>6.9</v>
      </c>
      <c r="D89" s="30">
        <v>6.9</v>
      </c>
      <c r="E89" s="30">
        <v>6.3</v>
      </c>
      <c r="F89" s="30">
        <v>14.6</v>
      </c>
      <c r="G89" s="30">
        <v>15.8</v>
      </c>
      <c r="H89" s="30">
        <v>86.6</v>
      </c>
      <c r="I89" s="30">
        <v>1.2</v>
      </c>
    </row>
    <row r="90" spans="1:9" ht="34.5" x14ac:dyDescent="0.45">
      <c r="A90" s="2">
        <v>89</v>
      </c>
      <c r="B90" s="2" t="s">
        <v>118</v>
      </c>
      <c r="C90" s="27">
        <v>6.4</v>
      </c>
      <c r="D90" s="28">
        <v>5.5</v>
      </c>
      <c r="E90" s="28">
        <v>6.2</v>
      </c>
      <c r="F90" s="28">
        <v>18.3</v>
      </c>
      <c r="G90" s="28">
        <v>16.2</v>
      </c>
      <c r="H90" s="28">
        <v>42.1</v>
      </c>
      <c r="I90" s="28">
        <v>2.4</v>
      </c>
    </row>
    <row r="91" spans="1:9" ht="17.25" x14ac:dyDescent="0.45">
      <c r="A91" s="3">
        <v>90</v>
      </c>
      <c r="B91" s="3" t="s">
        <v>102</v>
      </c>
      <c r="C91" s="29">
        <v>6.2</v>
      </c>
      <c r="D91" s="30">
        <v>9.5</v>
      </c>
      <c r="E91" s="30">
        <v>9.1999999999999993</v>
      </c>
      <c r="F91" s="30">
        <v>10.5</v>
      </c>
      <c r="G91" s="30">
        <v>10.9</v>
      </c>
      <c r="H91" s="30">
        <v>47.1</v>
      </c>
      <c r="I91" s="30">
        <v>2.1</v>
      </c>
    </row>
    <row r="92" spans="1:9" ht="17.25" x14ac:dyDescent="0.45">
      <c r="A92" s="2">
        <v>91</v>
      </c>
      <c r="B92" s="2" t="s">
        <v>126</v>
      </c>
      <c r="C92" s="27">
        <v>6.1</v>
      </c>
      <c r="D92" s="28">
        <v>8.1</v>
      </c>
      <c r="E92" s="28">
        <v>8.4</v>
      </c>
      <c r="F92" s="28">
        <v>12.4</v>
      </c>
      <c r="G92" s="28">
        <v>11.9</v>
      </c>
      <c r="H92" s="28">
        <v>57.7</v>
      </c>
      <c r="I92" s="28">
        <v>1.7</v>
      </c>
    </row>
    <row r="93" spans="1:9" ht="34.5" x14ac:dyDescent="0.45">
      <c r="A93" s="3">
        <v>92</v>
      </c>
      <c r="B93" s="3" t="s">
        <v>103</v>
      </c>
      <c r="C93" s="29">
        <v>6.1</v>
      </c>
      <c r="D93" s="30">
        <v>6.9</v>
      </c>
      <c r="E93" s="30">
        <v>6.9</v>
      </c>
      <c r="F93" s="30">
        <v>14.4</v>
      </c>
      <c r="G93" s="30">
        <v>14.6</v>
      </c>
      <c r="H93" s="30">
        <v>53.9</v>
      </c>
      <c r="I93" s="30">
        <v>1.9</v>
      </c>
    </row>
    <row r="94" spans="1:9" ht="69" x14ac:dyDescent="0.45">
      <c r="A94" s="2">
        <v>93</v>
      </c>
      <c r="B94" s="2" t="s">
        <v>116</v>
      </c>
      <c r="C94" s="27">
        <v>5.6</v>
      </c>
      <c r="D94" s="28">
        <v>9.6999999999999993</v>
      </c>
      <c r="E94" s="28">
        <v>10.7</v>
      </c>
      <c r="F94" s="28">
        <v>10.3</v>
      </c>
      <c r="G94" s="28">
        <v>9.4</v>
      </c>
      <c r="H94" s="28">
        <v>42.1</v>
      </c>
      <c r="I94" s="28">
        <v>2.4</v>
      </c>
    </row>
    <row r="95" spans="1:9" ht="17.25" x14ac:dyDescent="0.45">
      <c r="A95" s="3">
        <v>94</v>
      </c>
      <c r="B95" s="3" t="s">
        <v>109</v>
      </c>
      <c r="C95" s="29">
        <v>5.2</v>
      </c>
      <c r="D95" s="30">
        <v>4.9000000000000004</v>
      </c>
      <c r="E95" s="30">
        <v>5.0999999999999996</v>
      </c>
      <c r="F95" s="30">
        <v>20.399999999999999</v>
      </c>
      <c r="G95" s="30">
        <v>19.5</v>
      </c>
      <c r="H95" s="30">
        <v>39.799999999999997</v>
      </c>
      <c r="I95" s="30">
        <v>2.5</v>
      </c>
    </row>
    <row r="96" spans="1:9" ht="34.5" x14ac:dyDescent="0.45">
      <c r="A96" s="2">
        <v>95</v>
      </c>
      <c r="B96" s="2" t="s">
        <v>129</v>
      </c>
      <c r="C96" s="27">
        <v>5.0999999999999996</v>
      </c>
      <c r="D96" s="28">
        <v>7</v>
      </c>
      <c r="E96" s="28">
        <v>6.5</v>
      </c>
      <c r="F96" s="28">
        <v>14.2</v>
      </c>
      <c r="G96" s="28">
        <v>15.3</v>
      </c>
      <c r="H96" s="28">
        <v>40.1</v>
      </c>
      <c r="I96" s="28">
        <v>2.5</v>
      </c>
    </row>
    <row r="97" spans="1:9" ht="17.25" x14ac:dyDescent="0.45">
      <c r="A97" s="3">
        <v>96</v>
      </c>
      <c r="B97" s="3" t="s">
        <v>127</v>
      </c>
      <c r="C97" s="29">
        <v>3.9</v>
      </c>
      <c r="D97" s="30">
        <v>7.1</v>
      </c>
      <c r="E97" s="30">
        <v>7.1</v>
      </c>
      <c r="F97" s="30">
        <v>14.1</v>
      </c>
      <c r="G97" s="30">
        <v>14</v>
      </c>
      <c r="H97" s="30">
        <v>26.6</v>
      </c>
      <c r="I97" s="30">
        <v>3.8</v>
      </c>
    </row>
    <row r="98" spans="1:9" ht="34.5" x14ac:dyDescent="0.45">
      <c r="A98" s="2">
        <v>97</v>
      </c>
      <c r="B98" s="2" t="s">
        <v>132</v>
      </c>
      <c r="C98" s="27">
        <v>3.6</v>
      </c>
      <c r="D98" s="28">
        <v>9.5</v>
      </c>
      <c r="E98" s="28">
        <v>10.4</v>
      </c>
      <c r="F98" s="28">
        <v>10.5</v>
      </c>
      <c r="G98" s="28">
        <v>9.6</v>
      </c>
      <c r="H98" s="28">
        <v>42</v>
      </c>
      <c r="I98" s="28">
        <v>2.4</v>
      </c>
    </row>
    <row r="99" spans="1:9" ht="34.5" x14ac:dyDescent="0.45">
      <c r="A99" s="3">
        <v>98</v>
      </c>
      <c r="B99" s="3" t="s">
        <v>131</v>
      </c>
      <c r="C99" s="29">
        <v>3.3</v>
      </c>
      <c r="D99" s="30">
        <v>11.2</v>
      </c>
      <c r="E99" s="30">
        <v>12.2</v>
      </c>
      <c r="F99" s="30">
        <v>8.9</v>
      </c>
      <c r="G99" s="30">
        <v>8.1999999999999993</v>
      </c>
      <c r="H99" s="30">
        <v>23.5</v>
      </c>
      <c r="I99" s="30">
        <v>4.2</v>
      </c>
    </row>
    <row r="100" spans="1:9" ht="34.5" x14ac:dyDescent="0.45">
      <c r="A100" s="2">
        <v>99</v>
      </c>
      <c r="B100" s="2" t="s">
        <v>133</v>
      </c>
      <c r="C100" s="27">
        <v>2.8</v>
      </c>
      <c r="D100" s="28">
        <v>7.3</v>
      </c>
      <c r="E100" s="28">
        <v>8</v>
      </c>
      <c r="F100" s="28">
        <v>13.7</v>
      </c>
      <c r="G100" s="28">
        <v>12.5</v>
      </c>
      <c r="H100" s="28">
        <v>21.1</v>
      </c>
      <c r="I100" s="28">
        <v>4.7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F05DF-58C0-4A2F-8AEE-5919CADD49C6}">
  <dimension ref="A1:I90"/>
  <sheetViews>
    <sheetView workbookViewId="0">
      <selection sqref="A1:I90"/>
    </sheetView>
  </sheetViews>
  <sheetFormatPr defaultRowHeight="14.25" x14ac:dyDescent="0.45"/>
  <sheetData>
    <row r="1" spans="1:9" ht="35.25" x14ac:dyDescent="0.45">
      <c r="A1" s="1" t="s">
        <v>0</v>
      </c>
      <c r="B1" s="2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34.5" x14ac:dyDescent="0.45">
      <c r="A2" s="2">
        <v>1</v>
      </c>
      <c r="B2" s="2" t="s">
        <v>11</v>
      </c>
      <c r="C2" s="27">
        <v>41.1</v>
      </c>
      <c r="D2" s="28">
        <v>1.9</v>
      </c>
      <c r="E2" s="28">
        <v>1.9</v>
      </c>
      <c r="F2" s="28">
        <v>51.4</v>
      </c>
      <c r="G2" s="28">
        <v>52.3</v>
      </c>
      <c r="H2" s="28">
        <v>257.2</v>
      </c>
      <c r="I2" s="28">
        <v>0.4</v>
      </c>
    </row>
    <row r="3" spans="1:9" ht="17.25" x14ac:dyDescent="0.45">
      <c r="A3" s="3">
        <v>2</v>
      </c>
      <c r="B3" s="3" t="s">
        <v>22</v>
      </c>
      <c r="C3" s="29">
        <v>28.2</v>
      </c>
      <c r="D3" s="30">
        <v>1.8</v>
      </c>
      <c r="E3" s="30">
        <v>2.1</v>
      </c>
      <c r="F3" s="30">
        <v>56.8</v>
      </c>
      <c r="G3" s="30">
        <v>47.1</v>
      </c>
      <c r="H3" s="30">
        <v>224.3</v>
      </c>
      <c r="I3" s="30">
        <v>0.4</v>
      </c>
    </row>
    <row r="4" spans="1:9" ht="34.5" x14ac:dyDescent="0.45">
      <c r="A4" s="2">
        <v>3</v>
      </c>
      <c r="B4" s="2" t="s">
        <v>35</v>
      </c>
      <c r="C4" s="27">
        <v>22.8</v>
      </c>
      <c r="D4" s="28">
        <v>3.8</v>
      </c>
      <c r="E4" s="28">
        <v>3.6</v>
      </c>
      <c r="F4" s="28">
        <v>26.6</v>
      </c>
      <c r="G4" s="28">
        <v>27.6</v>
      </c>
      <c r="H4" s="28">
        <v>195.5</v>
      </c>
      <c r="I4" s="28">
        <v>0.5</v>
      </c>
    </row>
    <row r="5" spans="1:9" ht="17.25" x14ac:dyDescent="0.45">
      <c r="A5" s="3">
        <v>4</v>
      </c>
      <c r="B5" s="3" t="s">
        <v>28</v>
      </c>
      <c r="C5" s="29">
        <v>22.2</v>
      </c>
      <c r="D5" s="30">
        <v>2.6</v>
      </c>
      <c r="E5" s="30">
        <v>2.8</v>
      </c>
      <c r="F5" s="30">
        <v>39.1</v>
      </c>
      <c r="G5" s="30">
        <v>35.6</v>
      </c>
      <c r="H5" s="30">
        <v>184.3</v>
      </c>
      <c r="I5" s="30">
        <v>0.5</v>
      </c>
    </row>
    <row r="6" spans="1:9" ht="34.5" x14ac:dyDescent="0.45">
      <c r="A6" s="2">
        <v>5</v>
      </c>
      <c r="B6" s="2" t="s">
        <v>20</v>
      </c>
      <c r="C6" s="27">
        <v>22.2</v>
      </c>
      <c r="D6" s="28">
        <v>2.7</v>
      </c>
      <c r="E6" s="28">
        <v>3.2</v>
      </c>
      <c r="F6" s="28">
        <v>37.5</v>
      </c>
      <c r="G6" s="28">
        <v>31.6</v>
      </c>
      <c r="H6" s="28">
        <v>138.6</v>
      </c>
      <c r="I6" s="28">
        <v>0.7</v>
      </c>
    </row>
    <row r="7" spans="1:9" ht="34.5" x14ac:dyDescent="0.45">
      <c r="A7" s="3">
        <v>6</v>
      </c>
      <c r="B7" s="3" t="s">
        <v>16</v>
      </c>
      <c r="C7" s="29">
        <v>21.3</v>
      </c>
      <c r="D7" s="30">
        <v>4.9000000000000004</v>
      </c>
      <c r="E7" s="30">
        <v>7</v>
      </c>
      <c r="F7" s="30">
        <v>20.3</v>
      </c>
      <c r="G7" s="30">
        <v>14.4</v>
      </c>
      <c r="H7" s="30">
        <v>227.3</v>
      </c>
      <c r="I7" s="30">
        <v>0.4</v>
      </c>
    </row>
    <row r="8" spans="1:9" ht="34.5" x14ac:dyDescent="0.45">
      <c r="A8" s="2">
        <v>7</v>
      </c>
      <c r="B8" s="2" t="s">
        <v>34</v>
      </c>
      <c r="C8" s="27">
        <v>20.100000000000001</v>
      </c>
      <c r="D8" s="28">
        <v>5.4</v>
      </c>
      <c r="E8" s="28">
        <v>5.4</v>
      </c>
      <c r="F8" s="28">
        <v>18.7</v>
      </c>
      <c r="G8" s="28">
        <v>18.600000000000001</v>
      </c>
      <c r="H8" s="28">
        <v>227.7</v>
      </c>
      <c r="I8" s="28">
        <v>0.4</v>
      </c>
    </row>
    <row r="9" spans="1:9" ht="17.25" x14ac:dyDescent="0.45">
      <c r="A9" s="3">
        <v>8</v>
      </c>
      <c r="B9" s="3" t="s">
        <v>25</v>
      </c>
      <c r="C9" s="29">
        <v>18.899999999999999</v>
      </c>
      <c r="D9" s="30">
        <v>4.8</v>
      </c>
      <c r="E9" s="30">
        <v>5.3</v>
      </c>
      <c r="F9" s="30">
        <v>20.8</v>
      </c>
      <c r="G9" s="30">
        <v>18.8</v>
      </c>
      <c r="H9" s="30">
        <v>227.8</v>
      </c>
      <c r="I9" s="30">
        <v>0.4</v>
      </c>
    </row>
    <row r="10" spans="1:9" ht="34.5" x14ac:dyDescent="0.45">
      <c r="A10" s="2">
        <v>9</v>
      </c>
      <c r="B10" s="2" t="s">
        <v>61</v>
      </c>
      <c r="C10" s="27">
        <v>18.5</v>
      </c>
      <c r="D10" s="28">
        <v>5</v>
      </c>
      <c r="E10" s="28">
        <v>4.7</v>
      </c>
      <c r="F10" s="28">
        <v>20.100000000000001</v>
      </c>
      <c r="G10" s="28">
        <v>21.5</v>
      </c>
      <c r="H10" s="28">
        <v>193</v>
      </c>
      <c r="I10" s="28">
        <v>0.5</v>
      </c>
    </row>
    <row r="11" spans="1:9" ht="34.5" x14ac:dyDescent="0.45">
      <c r="A11" s="3">
        <v>10</v>
      </c>
      <c r="B11" s="3" t="s">
        <v>18</v>
      </c>
      <c r="C11" s="29">
        <v>18.2</v>
      </c>
      <c r="D11" s="30">
        <v>6</v>
      </c>
      <c r="E11" s="30">
        <v>6.6</v>
      </c>
      <c r="F11" s="30">
        <v>16.600000000000001</v>
      </c>
      <c r="G11" s="30">
        <v>15.2</v>
      </c>
      <c r="H11" s="30">
        <v>387.9</v>
      </c>
      <c r="I11" s="30">
        <v>0.3</v>
      </c>
    </row>
    <row r="12" spans="1:9" ht="34.5" x14ac:dyDescent="0.45">
      <c r="A12" s="2">
        <v>11</v>
      </c>
      <c r="B12" s="2" t="s">
        <v>41</v>
      </c>
      <c r="C12" s="27">
        <v>18.100000000000001</v>
      </c>
      <c r="D12" s="28">
        <v>4.2</v>
      </c>
      <c r="E12" s="28">
        <v>4.4000000000000004</v>
      </c>
      <c r="F12" s="28">
        <v>23.9</v>
      </c>
      <c r="G12" s="28">
        <v>22.6</v>
      </c>
      <c r="H12" s="28">
        <v>249.8</v>
      </c>
      <c r="I12" s="28">
        <v>0.4</v>
      </c>
    </row>
    <row r="13" spans="1:9" ht="34.5" x14ac:dyDescent="0.45">
      <c r="A13" s="3">
        <v>12</v>
      </c>
      <c r="B13" s="3" t="s">
        <v>32</v>
      </c>
      <c r="C13" s="29">
        <v>17.8</v>
      </c>
      <c r="D13" s="30">
        <v>4.2</v>
      </c>
      <c r="E13" s="30">
        <v>3.6</v>
      </c>
      <c r="F13" s="30">
        <v>24</v>
      </c>
      <c r="G13" s="30">
        <v>28</v>
      </c>
      <c r="H13" s="30">
        <v>172.8</v>
      </c>
      <c r="I13" s="30">
        <v>0.6</v>
      </c>
    </row>
    <row r="14" spans="1:9" ht="17.25" x14ac:dyDescent="0.45">
      <c r="A14" s="2">
        <v>13</v>
      </c>
      <c r="B14" s="2" t="s">
        <v>43</v>
      </c>
      <c r="C14" s="27">
        <v>17.2</v>
      </c>
      <c r="D14" s="28">
        <v>3.2</v>
      </c>
      <c r="E14" s="28">
        <v>3.4</v>
      </c>
      <c r="F14" s="28">
        <v>31.3</v>
      </c>
      <c r="G14" s="28">
        <v>29.5</v>
      </c>
      <c r="H14" s="28">
        <v>129.69999999999999</v>
      </c>
      <c r="I14" s="28">
        <v>0.8</v>
      </c>
    </row>
    <row r="15" spans="1:9" ht="17.25" x14ac:dyDescent="0.45">
      <c r="A15" s="3">
        <v>14</v>
      </c>
      <c r="B15" s="3" t="s">
        <v>38</v>
      </c>
      <c r="C15" s="29">
        <v>16.3</v>
      </c>
      <c r="D15" s="30">
        <v>4.0999999999999996</v>
      </c>
      <c r="E15" s="30">
        <v>4.2</v>
      </c>
      <c r="F15" s="30">
        <v>24.6</v>
      </c>
      <c r="G15" s="30">
        <v>24</v>
      </c>
      <c r="H15" s="30">
        <v>216</v>
      </c>
      <c r="I15" s="30">
        <v>0.5</v>
      </c>
    </row>
    <row r="16" spans="1:9" ht="34.5" x14ac:dyDescent="0.45">
      <c r="A16" s="2">
        <v>15</v>
      </c>
      <c r="B16" s="2" t="s">
        <v>31</v>
      </c>
      <c r="C16" s="27">
        <v>16</v>
      </c>
      <c r="D16" s="28">
        <v>5</v>
      </c>
      <c r="E16" s="28">
        <v>4.5999999999999996</v>
      </c>
      <c r="F16" s="28">
        <v>20.100000000000001</v>
      </c>
      <c r="G16" s="28">
        <v>21.7</v>
      </c>
      <c r="H16" s="28">
        <v>298.60000000000002</v>
      </c>
      <c r="I16" s="28">
        <v>0.3</v>
      </c>
    </row>
    <row r="17" spans="1:9" ht="34.5" x14ac:dyDescent="0.45">
      <c r="A17" s="3">
        <v>16</v>
      </c>
      <c r="B17" s="3" t="s">
        <v>42</v>
      </c>
      <c r="C17" s="29">
        <v>15.1</v>
      </c>
      <c r="D17" s="30">
        <v>3.4</v>
      </c>
      <c r="E17" s="30">
        <v>4</v>
      </c>
      <c r="F17" s="30">
        <v>29.1</v>
      </c>
      <c r="G17" s="30">
        <v>25.3</v>
      </c>
      <c r="H17" s="30">
        <v>139.5</v>
      </c>
      <c r="I17" s="30">
        <v>0.7</v>
      </c>
    </row>
    <row r="18" spans="1:9" ht="34.5" x14ac:dyDescent="0.45">
      <c r="A18" s="2">
        <v>17</v>
      </c>
      <c r="B18" s="2" t="s">
        <v>33</v>
      </c>
      <c r="C18" s="27">
        <v>14.8</v>
      </c>
      <c r="D18" s="28">
        <v>6.4</v>
      </c>
      <c r="E18" s="28">
        <v>6.6</v>
      </c>
      <c r="F18" s="28">
        <v>15.5</v>
      </c>
      <c r="G18" s="28">
        <v>15.2</v>
      </c>
      <c r="H18" s="28">
        <v>205.9</v>
      </c>
      <c r="I18" s="28">
        <v>0.5</v>
      </c>
    </row>
    <row r="19" spans="1:9" ht="17.25" x14ac:dyDescent="0.45">
      <c r="A19" s="3">
        <v>18</v>
      </c>
      <c r="B19" s="3" t="s">
        <v>15</v>
      </c>
      <c r="C19" s="29">
        <v>14.4</v>
      </c>
      <c r="D19" s="30">
        <v>1.4</v>
      </c>
      <c r="E19" s="30">
        <v>1.8</v>
      </c>
      <c r="F19" s="30">
        <v>69.2</v>
      </c>
      <c r="G19" s="30">
        <v>56.5</v>
      </c>
      <c r="H19" s="30">
        <v>87.3</v>
      </c>
      <c r="I19" s="30">
        <v>1.1000000000000001</v>
      </c>
    </row>
    <row r="20" spans="1:9" ht="17.25" x14ac:dyDescent="0.45">
      <c r="A20" s="2">
        <v>19</v>
      </c>
      <c r="B20" s="2" t="s">
        <v>52</v>
      </c>
      <c r="C20" s="27">
        <v>14.3</v>
      </c>
      <c r="D20" s="28">
        <v>3.7</v>
      </c>
      <c r="E20" s="28">
        <v>4.8</v>
      </c>
      <c r="F20" s="28">
        <v>27.1</v>
      </c>
      <c r="G20" s="28">
        <v>21.1</v>
      </c>
      <c r="H20" s="28">
        <v>129.19999999999999</v>
      </c>
      <c r="I20" s="28">
        <v>0.8</v>
      </c>
    </row>
    <row r="21" spans="1:9" ht="34.5" x14ac:dyDescent="0.45">
      <c r="A21" s="3">
        <v>20</v>
      </c>
      <c r="B21" s="3" t="s">
        <v>64</v>
      </c>
      <c r="C21" s="29">
        <v>14.1</v>
      </c>
      <c r="D21" s="30">
        <v>8.1999999999999993</v>
      </c>
      <c r="E21" s="30">
        <v>8</v>
      </c>
      <c r="F21" s="30">
        <v>12.2</v>
      </c>
      <c r="G21" s="30">
        <v>12.6</v>
      </c>
      <c r="H21" s="30">
        <v>113.8</v>
      </c>
      <c r="I21" s="30">
        <v>0.9</v>
      </c>
    </row>
    <row r="22" spans="1:9" ht="34.5" x14ac:dyDescent="0.45">
      <c r="A22" s="2">
        <v>21</v>
      </c>
      <c r="B22" s="2" t="s">
        <v>53</v>
      </c>
      <c r="C22" s="27">
        <v>14</v>
      </c>
      <c r="D22" s="28">
        <v>1.8</v>
      </c>
      <c r="E22" s="28">
        <v>1.9</v>
      </c>
      <c r="F22" s="28">
        <v>55.7</v>
      </c>
      <c r="G22" s="28">
        <v>53.7</v>
      </c>
      <c r="H22" s="28">
        <v>98.2</v>
      </c>
      <c r="I22" s="28">
        <v>1</v>
      </c>
    </row>
    <row r="23" spans="1:9" ht="17.25" x14ac:dyDescent="0.45">
      <c r="A23" s="3">
        <v>22</v>
      </c>
      <c r="B23" s="3" t="s">
        <v>78</v>
      </c>
      <c r="C23" s="29">
        <v>13.9</v>
      </c>
      <c r="D23" s="30">
        <v>2.6</v>
      </c>
      <c r="E23" s="30">
        <v>3.1</v>
      </c>
      <c r="F23" s="30">
        <v>38</v>
      </c>
      <c r="G23" s="30">
        <v>32.700000000000003</v>
      </c>
      <c r="H23" s="30">
        <v>94.4</v>
      </c>
      <c r="I23" s="30">
        <v>1.1000000000000001</v>
      </c>
    </row>
    <row r="24" spans="1:9" ht="34.5" x14ac:dyDescent="0.45">
      <c r="A24" s="2">
        <v>23</v>
      </c>
      <c r="B24" s="2" t="s">
        <v>44</v>
      </c>
      <c r="C24" s="27">
        <v>13.7</v>
      </c>
      <c r="D24" s="28">
        <v>5</v>
      </c>
      <c r="E24" s="28">
        <v>5.9</v>
      </c>
      <c r="F24" s="28">
        <v>19.899999999999999</v>
      </c>
      <c r="G24" s="28">
        <v>16.899999999999999</v>
      </c>
      <c r="H24" s="28">
        <v>121.3</v>
      </c>
      <c r="I24" s="28">
        <v>0.8</v>
      </c>
    </row>
    <row r="25" spans="1:9" ht="34.5" x14ac:dyDescent="0.45">
      <c r="A25" s="3">
        <v>24</v>
      </c>
      <c r="B25" s="3" t="s">
        <v>54</v>
      </c>
      <c r="C25" s="29">
        <v>13.6</v>
      </c>
      <c r="D25" s="30">
        <v>6.7</v>
      </c>
      <c r="E25" s="30">
        <v>5.6</v>
      </c>
      <c r="F25" s="30">
        <v>15</v>
      </c>
      <c r="G25" s="30">
        <v>17.7</v>
      </c>
      <c r="H25" s="30">
        <v>194.5</v>
      </c>
      <c r="I25" s="30">
        <v>0.5</v>
      </c>
    </row>
    <row r="26" spans="1:9" ht="51.75" x14ac:dyDescent="0.45">
      <c r="A26" s="2">
        <v>25</v>
      </c>
      <c r="B26" s="2" t="s">
        <v>46</v>
      </c>
      <c r="C26" s="27">
        <v>13.6</v>
      </c>
      <c r="D26" s="28">
        <v>3.9</v>
      </c>
      <c r="E26" s="28">
        <v>3.7</v>
      </c>
      <c r="F26" s="28">
        <v>25.5</v>
      </c>
      <c r="G26" s="28">
        <v>26.8</v>
      </c>
      <c r="H26" s="28">
        <v>122.5</v>
      </c>
      <c r="I26" s="28">
        <v>0.8</v>
      </c>
    </row>
    <row r="27" spans="1:9" ht="17.25" x14ac:dyDescent="0.45">
      <c r="A27" s="3">
        <v>26</v>
      </c>
      <c r="B27" s="3" t="s">
        <v>68</v>
      </c>
      <c r="C27" s="29">
        <v>13.5</v>
      </c>
      <c r="D27" s="30">
        <v>4.2</v>
      </c>
      <c r="E27" s="30">
        <v>4.9000000000000004</v>
      </c>
      <c r="F27" s="30">
        <v>23.7</v>
      </c>
      <c r="G27" s="30">
        <v>20.399999999999999</v>
      </c>
      <c r="H27" s="30">
        <v>123.2</v>
      </c>
      <c r="I27" s="30">
        <v>0.8</v>
      </c>
    </row>
    <row r="28" spans="1:9" ht="34.5" x14ac:dyDescent="0.45">
      <c r="A28" s="2">
        <v>27</v>
      </c>
      <c r="B28" s="2" t="s">
        <v>97</v>
      </c>
      <c r="C28" s="27">
        <v>13.3</v>
      </c>
      <c r="D28" s="28">
        <v>4.5</v>
      </c>
      <c r="E28" s="28">
        <v>5.3</v>
      </c>
      <c r="F28" s="28">
        <v>22.3</v>
      </c>
      <c r="G28" s="28">
        <v>18.7</v>
      </c>
      <c r="H28" s="28">
        <v>113</v>
      </c>
      <c r="I28" s="28">
        <v>0.9</v>
      </c>
    </row>
    <row r="29" spans="1:9" ht="34.5" x14ac:dyDescent="0.45">
      <c r="A29" s="3">
        <v>28</v>
      </c>
      <c r="B29" s="3" t="s">
        <v>47</v>
      </c>
      <c r="C29" s="29">
        <v>13.3</v>
      </c>
      <c r="D29" s="30">
        <v>5.3</v>
      </c>
      <c r="E29" s="30">
        <v>5.0999999999999996</v>
      </c>
      <c r="F29" s="30">
        <v>18.7</v>
      </c>
      <c r="G29" s="30">
        <v>19.8</v>
      </c>
      <c r="H29" s="30">
        <v>112.1</v>
      </c>
      <c r="I29" s="30">
        <v>0.9</v>
      </c>
    </row>
    <row r="30" spans="1:9" ht="17.25" x14ac:dyDescent="0.45">
      <c r="A30" s="2">
        <v>29</v>
      </c>
      <c r="B30" s="2" t="s">
        <v>84</v>
      </c>
      <c r="C30" s="27">
        <v>13.1</v>
      </c>
      <c r="D30" s="28">
        <v>4.4000000000000004</v>
      </c>
      <c r="E30" s="28">
        <v>4.3</v>
      </c>
      <c r="F30" s="28">
        <v>22.9</v>
      </c>
      <c r="G30" s="28">
        <v>23.1</v>
      </c>
      <c r="H30" s="28">
        <v>101.3</v>
      </c>
      <c r="I30" s="28">
        <v>1</v>
      </c>
    </row>
    <row r="31" spans="1:9" ht="34.5" x14ac:dyDescent="0.45">
      <c r="A31" s="3">
        <v>30</v>
      </c>
      <c r="B31" s="3" t="s">
        <v>27</v>
      </c>
      <c r="C31" s="29">
        <v>13.1</v>
      </c>
      <c r="D31" s="30">
        <v>4.5999999999999996</v>
      </c>
      <c r="E31" s="30">
        <v>4.8</v>
      </c>
      <c r="F31" s="30">
        <v>21.9</v>
      </c>
      <c r="G31" s="30">
        <v>20.7</v>
      </c>
      <c r="H31" s="30">
        <v>136.1</v>
      </c>
      <c r="I31" s="30">
        <v>0.7</v>
      </c>
    </row>
    <row r="32" spans="1:9" ht="34.5" x14ac:dyDescent="0.45">
      <c r="A32" s="2">
        <v>31</v>
      </c>
      <c r="B32" s="2" t="s">
        <v>58</v>
      </c>
      <c r="C32" s="27">
        <v>13</v>
      </c>
      <c r="D32" s="28">
        <v>4</v>
      </c>
      <c r="E32" s="28">
        <v>4.2</v>
      </c>
      <c r="F32" s="28">
        <v>25.2</v>
      </c>
      <c r="G32" s="28">
        <v>23.7</v>
      </c>
      <c r="H32" s="28">
        <v>79.099999999999994</v>
      </c>
      <c r="I32" s="28">
        <v>1.3</v>
      </c>
    </row>
    <row r="33" spans="1:9" ht="34.5" x14ac:dyDescent="0.45">
      <c r="A33" s="3">
        <v>32</v>
      </c>
      <c r="B33" s="3" t="s">
        <v>59</v>
      </c>
      <c r="C33" s="29">
        <v>13</v>
      </c>
      <c r="D33" s="30">
        <v>5.4</v>
      </c>
      <c r="E33" s="30">
        <v>5.0999999999999996</v>
      </c>
      <c r="F33" s="30">
        <v>18.5</v>
      </c>
      <c r="G33" s="30">
        <v>19.600000000000001</v>
      </c>
      <c r="H33" s="30">
        <v>161.69999999999999</v>
      </c>
      <c r="I33" s="30">
        <v>0.6</v>
      </c>
    </row>
    <row r="34" spans="1:9" ht="34.5" x14ac:dyDescent="0.45">
      <c r="A34" s="2">
        <v>33</v>
      </c>
      <c r="B34" s="2" t="s">
        <v>62</v>
      </c>
      <c r="C34" s="27">
        <v>12.8</v>
      </c>
      <c r="D34" s="28">
        <v>6.3</v>
      </c>
      <c r="E34" s="28">
        <v>5.9</v>
      </c>
      <c r="F34" s="28">
        <v>16</v>
      </c>
      <c r="G34" s="28">
        <v>16.8</v>
      </c>
      <c r="H34" s="28">
        <v>229.9</v>
      </c>
      <c r="I34" s="28">
        <v>0.4</v>
      </c>
    </row>
    <row r="35" spans="1:9" ht="51.75" x14ac:dyDescent="0.45">
      <c r="A35" s="3">
        <v>34</v>
      </c>
      <c r="B35" s="3" t="s">
        <v>77</v>
      </c>
      <c r="C35" s="29">
        <v>12.7</v>
      </c>
      <c r="D35" s="30">
        <v>3.7</v>
      </c>
      <c r="E35" s="30">
        <v>4.0999999999999996</v>
      </c>
      <c r="F35" s="30">
        <v>26.8</v>
      </c>
      <c r="G35" s="30">
        <v>24.5</v>
      </c>
      <c r="H35" s="30">
        <v>77.400000000000006</v>
      </c>
      <c r="I35" s="30">
        <v>1.3</v>
      </c>
    </row>
    <row r="36" spans="1:9" ht="69" x14ac:dyDescent="0.45">
      <c r="A36" s="2">
        <v>35</v>
      </c>
      <c r="B36" s="2" t="s">
        <v>55</v>
      </c>
      <c r="C36" s="27">
        <v>12.7</v>
      </c>
      <c r="D36" s="28">
        <v>6.6</v>
      </c>
      <c r="E36" s="28">
        <v>6.5</v>
      </c>
      <c r="F36" s="28">
        <v>15.2</v>
      </c>
      <c r="G36" s="28">
        <v>15.4</v>
      </c>
      <c r="H36" s="28">
        <v>172.9</v>
      </c>
      <c r="I36" s="28">
        <v>0.6</v>
      </c>
    </row>
    <row r="37" spans="1:9" ht="17.25" x14ac:dyDescent="0.45">
      <c r="A37" s="3">
        <v>36</v>
      </c>
      <c r="B37" s="3" t="s">
        <v>69</v>
      </c>
      <c r="C37" s="29">
        <v>12.7</v>
      </c>
      <c r="D37" s="30">
        <v>6.9</v>
      </c>
      <c r="E37" s="30">
        <v>6.7</v>
      </c>
      <c r="F37" s="30">
        <v>14.5</v>
      </c>
      <c r="G37" s="30">
        <v>14.9</v>
      </c>
      <c r="H37" s="30">
        <v>207.7</v>
      </c>
      <c r="I37" s="30">
        <v>0.5</v>
      </c>
    </row>
    <row r="38" spans="1:9" ht="103.5" x14ac:dyDescent="0.45">
      <c r="A38" s="2">
        <v>37</v>
      </c>
      <c r="B38" s="2" t="s">
        <v>51</v>
      </c>
      <c r="C38" s="27">
        <v>12.7</v>
      </c>
      <c r="D38" s="28">
        <v>3.7</v>
      </c>
      <c r="E38" s="28">
        <v>4.9000000000000004</v>
      </c>
      <c r="F38" s="28">
        <v>27.1</v>
      </c>
      <c r="G38" s="28">
        <v>20.399999999999999</v>
      </c>
      <c r="H38" s="28">
        <v>109.4</v>
      </c>
      <c r="I38" s="28">
        <v>0.9</v>
      </c>
    </row>
    <row r="39" spans="1:9" ht="17.25" x14ac:dyDescent="0.45">
      <c r="A39" s="3">
        <v>38</v>
      </c>
      <c r="B39" s="3" t="s">
        <v>36</v>
      </c>
      <c r="C39" s="29">
        <v>12.6</v>
      </c>
      <c r="D39" s="30">
        <v>2</v>
      </c>
      <c r="E39" s="30">
        <v>2.6</v>
      </c>
      <c r="F39" s="30">
        <v>49.3</v>
      </c>
      <c r="G39" s="30">
        <v>39.1</v>
      </c>
      <c r="H39" s="30">
        <v>71</v>
      </c>
      <c r="I39" s="30">
        <v>1.4</v>
      </c>
    </row>
    <row r="40" spans="1:9" ht="34.5" x14ac:dyDescent="0.45">
      <c r="A40" s="2">
        <v>39</v>
      </c>
      <c r="B40" s="2" t="s">
        <v>45</v>
      </c>
      <c r="C40" s="27">
        <v>12.5</v>
      </c>
      <c r="D40" s="28">
        <v>4.4000000000000004</v>
      </c>
      <c r="E40" s="28">
        <v>4.0999999999999996</v>
      </c>
      <c r="F40" s="28">
        <v>22.6</v>
      </c>
      <c r="G40" s="28">
        <v>24.3</v>
      </c>
      <c r="H40" s="28">
        <v>159.6</v>
      </c>
      <c r="I40" s="28">
        <v>0.6</v>
      </c>
    </row>
    <row r="41" spans="1:9" ht="34.5" x14ac:dyDescent="0.45">
      <c r="A41" s="3">
        <v>40</v>
      </c>
      <c r="B41" s="3" t="s">
        <v>70</v>
      </c>
      <c r="C41" s="29">
        <v>12.5</v>
      </c>
      <c r="D41" s="30">
        <v>3.8</v>
      </c>
      <c r="E41" s="30">
        <v>3.4</v>
      </c>
      <c r="F41" s="30">
        <v>26.1</v>
      </c>
      <c r="G41" s="30">
        <v>29.3</v>
      </c>
      <c r="H41" s="30">
        <v>161.6</v>
      </c>
      <c r="I41" s="30">
        <v>0.6</v>
      </c>
    </row>
    <row r="42" spans="1:9" ht="17.25" x14ac:dyDescent="0.45">
      <c r="A42" s="2">
        <v>41</v>
      </c>
      <c r="B42" s="2" t="s">
        <v>37</v>
      </c>
      <c r="C42" s="27">
        <v>12.5</v>
      </c>
      <c r="D42" s="28">
        <v>6.6</v>
      </c>
      <c r="E42" s="28">
        <v>8</v>
      </c>
      <c r="F42" s="28">
        <v>15.1</v>
      </c>
      <c r="G42" s="28">
        <v>12.5</v>
      </c>
      <c r="H42" s="28">
        <v>238.6</v>
      </c>
      <c r="I42" s="28">
        <v>0.4</v>
      </c>
    </row>
    <row r="43" spans="1:9" ht="34.5" x14ac:dyDescent="0.45">
      <c r="A43" s="3">
        <v>42</v>
      </c>
      <c r="B43" s="3" t="s">
        <v>50</v>
      </c>
      <c r="C43" s="29">
        <v>12.4</v>
      </c>
      <c r="D43" s="30">
        <v>7.2</v>
      </c>
      <c r="E43" s="30">
        <v>7.6</v>
      </c>
      <c r="F43" s="30">
        <v>13.9</v>
      </c>
      <c r="G43" s="30">
        <v>13.1</v>
      </c>
      <c r="H43" s="30">
        <v>154.6</v>
      </c>
      <c r="I43" s="30">
        <v>0.6</v>
      </c>
    </row>
    <row r="44" spans="1:9" ht="69" x14ac:dyDescent="0.45">
      <c r="A44" s="2">
        <v>43</v>
      </c>
      <c r="B44" s="2" t="s">
        <v>66</v>
      </c>
      <c r="C44" s="27">
        <v>11.6</v>
      </c>
      <c r="D44" s="28">
        <v>3.4</v>
      </c>
      <c r="E44" s="28">
        <v>3.1</v>
      </c>
      <c r="F44" s="28">
        <v>29.1</v>
      </c>
      <c r="G44" s="28">
        <v>31.8</v>
      </c>
      <c r="H44" s="28">
        <v>101</v>
      </c>
      <c r="I44" s="28">
        <v>1</v>
      </c>
    </row>
    <row r="45" spans="1:9" ht="17.25" x14ac:dyDescent="0.45">
      <c r="A45" s="3">
        <v>44</v>
      </c>
      <c r="B45" s="3" t="s">
        <v>48</v>
      </c>
      <c r="C45" s="29">
        <v>11.4</v>
      </c>
      <c r="D45" s="30">
        <v>6.3</v>
      </c>
      <c r="E45" s="30">
        <v>6.5</v>
      </c>
      <c r="F45" s="30">
        <v>15.9</v>
      </c>
      <c r="G45" s="30">
        <v>15.5</v>
      </c>
      <c r="H45" s="30">
        <v>154.80000000000001</v>
      </c>
      <c r="I45" s="30">
        <v>0.6</v>
      </c>
    </row>
    <row r="46" spans="1:9" ht="34.5" x14ac:dyDescent="0.45">
      <c r="A46" s="2">
        <v>45</v>
      </c>
      <c r="B46" s="2" t="s">
        <v>86</v>
      </c>
      <c r="C46" s="27">
        <v>11.2</v>
      </c>
      <c r="D46" s="28">
        <v>3.9</v>
      </c>
      <c r="E46" s="28">
        <v>4</v>
      </c>
      <c r="F46" s="28">
        <v>25.4</v>
      </c>
      <c r="G46" s="28">
        <v>25.2</v>
      </c>
      <c r="H46" s="28">
        <v>67.599999999999994</v>
      </c>
      <c r="I46" s="28">
        <v>1.5</v>
      </c>
    </row>
    <row r="47" spans="1:9" ht="17.25" x14ac:dyDescent="0.45">
      <c r="A47" s="3">
        <v>46</v>
      </c>
      <c r="B47" s="3" t="s">
        <v>63</v>
      </c>
      <c r="C47" s="29">
        <v>11.1</v>
      </c>
      <c r="D47" s="30">
        <v>3.6</v>
      </c>
      <c r="E47" s="30">
        <v>3.7</v>
      </c>
      <c r="F47" s="30">
        <v>27.9</v>
      </c>
      <c r="G47" s="30">
        <v>26.8</v>
      </c>
      <c r="H47" s="30">
        <v>90.6</v>
      </c>
      <c r="I47" s="30">
        <v>1.1000000000000001</v>
      </c>
    </row>
    <row r="48" spans="1:9" ht="34.5" x14ac:dyDescent="0.45">
      <c r="A48" s="2">
        <v>47</v>
      </c>
      <c r="B48" s="2" t="s">
        <v>96</v>
      </c>
      <c r="C48" s="27">
        <v>10.9</v>
      </c>
      <c r="D48" s="28">
        <v>2.6</v>
      </c>
      <c r="E48" s="28">
        <v>3</v>
      </c>
      <c r="F48" s="28">
        <v>37.700000000000003</v>
      </c>
      <c r="G48" s="28">
        <v>33.4</v>
      </c>
      <c r="H48" s="28">
        <v>62.8</v>
      </c>
      <c r="I48" s="28">
        <v>1.6</v>
      </c>
    </row>
    <row r="49" spans="1:9" ht="17.25" x14ac:dyDescent="0.45">
      <c r="A49" s="3">
        <v>48</v>
      </c>
      <c r="B49" s="3" t="s">
        <v>65</v>
      </c>
      <c r="C49" s="29">
        <v>10.8</v>
      </c>
      <c r="D49" s="30">
        <v>5.6</v>
      </c>
      <c r="E49" s="30">
        <v>6.1</v>
      </c>
      <c r="F49" s="30">
        <v>17.899999999999999</v>
      </c>
      <c r="G49" s="30">
        <v>16.399999999999999</v>
      </c>
      <c r="H49" s="30">
        <v>95.6</v>
      </c>
      <c r="I49" s="30">
        <v>1</v>
      </c>
    </row>
    <row r="50" spans="1:9" ht="34.5" x14ac:dyDescent="0.45">
      <c r="A50" s="2">
        <v>49</v>
      </c>
      <c r="B50" s="2" t="s">
        <v>57</v>
      </c>
      <c r="C50" s="27">
        <v>10.7</v>
      </c>
      <c r="D50" s="28">
        <v>4.2</v>
      </c>
      <c r="E50" s="28">
        <v>4.2</v>
      </c>
      <c r="F50" s="28">
        <v>23.8</v>
      </c>
      <c r="G50" s="28">
        <v>23.8</v>
      </c>
      <c r="H50" s="28">
        <v>286.2</v>
      </c>
      <c r="I50" s="28">
        <v>0.3</v>
      </c>
    </row>
    <row r="51" spans="1:9" ht="34.5" x14ac:dyDescent="0.45">
      <c r="A51" s="3">
        <v>50</v>
      </c>
      <c r="B51" s="3" t="s">
        <v>90</v>
      </c>
      <c r="C51" s="29">
        <v>10.5</v>
      </c>
      <c r="D51" s="30">
        <v>2.6</v>
      </c>
      <c r="E51" s="30">
        <v>3.4</v>
      </c>
      <c r="F51" s="30">
        <v>38.4</v>
      </c>
      <c r="G51" s="30">
        <v>29.7</v>
      </c>
      <c r="H51" s="30">
        <v>63</v>
      </c>
      <c r="I51" s="30">
        <v>1.6</v>
      </c>
    </row>
    <row r="52" spans="1:9" ht="34.5" x14ac:dyDescent="0.45">
      <c r="A52" s="2">
        <v>51</v>
      </c>
      <c r="B52" s="2" t="s">
        <v>99</v>
      </c>
      <c r="C52" s="27">
        <v>10</v>
      </c>
      <c r="D52" s="28">
        <v>5.5</v>
      </c>
      <c r="E52" s="28">
        <v>6.4</v>
      </c>
      <c r="F52" s="28">
        <v>18.100000000000001</v>
      </c>
      <c r="G52" s="28">
        <v>15.7</v>
      </c>
      <c r="H52" s="28">
        <v>65.599999999999994</v>
      </c>
      <c r="I52" s="28">
        <v>1.5</v>
      </c>
    </row>
    <row r="53" spans="1:9" ht="17.25" x14ac:dyDescent="0.45">
      <c r="A53" s="3">
        <v>52</v>
      </c>
      <c r="B53" s="3" t="s">
        <v>81</v>
      </c>
      <c r="C53" s="29">
        <v>9.9</v>
      </c>
      <c r="D53" s="30">
        <v>3.2</v>
      </c>
      <c r="E53" s="30">
        <v>3.7</v>
      </c>
      <c r="F53" s="30">
        <v>31.3</v>
      </c>
      <c r="G53" s="30">
        <v>27.4</v>
      </c>
      <c r="H53" s="30">
        <v>60.8</v>
      </c>
      <c r="I53" s="30">
        <v>1.6</v>
      </c>
    </row>
    <row r="54" spans="1:9" ht="17.25" x14ac:dyDescent="0.45">
      <c r="A54" s="2">
        <v>53</v>
      </c>
      <c r="B54" s="2" t="s">
        <v>72</v>
      </c>
      <c r="C54" s="27">
        <v>9.9</v>
      </c>
      <c r="D54" s="28">
        <v>3.5</v>
      </c>
      <c r="E54" s="28">
        <v>4.3</v>
      </c>
      <c r="F54" s="28">
        <v>28.3</v>
      </c>
      <c r="G54" s="28">
        <v>23.4</v>
      </c>
      <c r="H54" s="28">
        <v>63.2</v>
      </c>
      <c r="I54" s="28">
        <v>1.6</v>
      </c>
    </row>
    <row r="55" spans="1:9" ht="34.5" x14ac:dyDescent="0.45">
      <c r="A55" s="3">
        <v>54</v>
      </c>
      <c r="B55" s="3" t="s">
        <v>85</v>
      </c>
      <c r="C55" s="29">
        <v>9.9</v>
      </c>
      <c r="D55" s="30">
        <v>5.5</v>
      </c>
      <c r="E55" s="30">
        <v>5.8</v>
      </c>
      <c r="F55" s="30">
        <v>18.100000000000001</v>
      </c>
      <c r="G55" s="30">
        <v>17.399999999999999</v>
      </c>
      <c r="H55" s="30">
        <v>59.6</v>
      </c>
      <c r="I55" s="30">
        <v>1.7</v>
      </c>
    </row>
    <row r="56" spans="1:9" ht="17.25" x14ac:dyDescent="0.45">
      <c r="A56" s="2">
        <v>55</v>
      </c>
      <c r="B56" s="2" t="s">
        <v>75</v>
      </c>
      <c r="C56" s="27">
        <v>9.8000000000000007</v>
      </c>
      <c r="D56" s="28">
        <v>4.9000000000000004</v>
      </c>
      <c r="E56" s="28">
        <v>5.3</v>
      </c>
      <c r="F56" s="28">
        <v>20.399999999999999</v>
      </c>
      <c r="G56" s="28">
        <v>18.899999999999999</v>
      </c>
      <c r="H56" s="28">
        <v>69.599999999999994</v>
      </c>
      <c r="I56" s="28">
        <v>1.4</v>
      </c>
    </row>
    <row r="57" spans="1:9" ht="17.25" x14ac:dyDescent="0.45">
      <c r="A57" s="3">
        <v>56</v>
      </c>
      <c r="B57" s="3" t="s">
        <v>76</v>
      </c>
      <c r="C57" s="29">
        <v>9.8000000000000007</v>
      </c>
      <c r="D57" s="30">
        <v>5.2</v>
      </c>
      <c r="E57" s="30">
        <v>5.4</v>
      </c>
      <c r="F57" s="30">
        <v>19.399999999999999</v>
      </c>
      <c r="G57" s="30">
        <v>18.399999999999999</v>
      </c>
      <c r="H57" s="30">
        <v>64.599999999999994</v>
      </c>
      <c r="I57" s="30">
        <v>1.5</v>
      </c>
    </row>
    <row r="58" spans="1:9" ht="17.25" x14ac:dyDescent="0.45">
      <c r="A58" s="2">
        <v>57</v>
      </c>
      <c r="B58" s="2" t="s">
        <v>93</v>
      </c>
      <c r="C58" s="27">
        <v>9.6999999999999993</v>
      </c>
      <c r="D58" s="28">
        <v>5.8</v>
      </c>
      <c r="E58" s="28">
        <v>6.8</v>
      </c>
      <c r="F58" s="28">
        <v>17.2</v>
      </c>
      <c r="G58" s="28">
        <v>14.8</v>
      </c>
      <c r="H58" s="28">
        <v>68.900000000000006</v>
      </c>
      <c r="I58" s="28">
        <v>1.5</v>
      </c>
    </row>
    <row r="59" spans="1:9" ht="17.25" x14ac:dyDescent="0.45">
      <c r="A59" s="3">
        <v>58</v>
      </c>
      <c r="B59" s="3" t="s">
        <v>83</v>
      </c>
      <c r="C59" s="29">
        <v>9.6999999999999993</v>
      </c>
      <c r="D59" s="30">
        <v>3.1</v>
      </c>
      <c r="E59" s="30">
        <v>3.8</v>
      </c>
      <c r="F59" s="30">
        <v>32.799999999999997</v>
      </c>
      <c r="G59" s="30">
        <v>26.4</v>
      </c>
      <c r="H59" s="30">
        <v>112.2</v>
      </c>
      <c r="I59" s="30">
        <v>0.9</v>
      </c>
    </row>
    <row r="60" spans="1:9" ht="34.5" x14ac:dyDescent="0.45">
      <c r="A60" s="2">
        <v>59</v>
      </c>
      <c r="B60" s="2" t="s">
        <v>87</v>
      </c>
      <c r="C60" s="27">
        <v>9.6</v>
      </c>
      <c r="D60" s="28">
        <v>3.7</v>
      </c>
      <c r="E60" s="28">
        <v>4.2</v>
      </c>
      <c r="F60" s="28">
        <v>26.7</v>
      </c>
      <c r="G60" s="28">
        <v>23.9</v>
      </c>
      <c r="H60" s="28">
        <v>73.400000000000006</v>
      </c>
      <c r="I60" s="28">
        <v>1.4</v>
      </c>
    </row>
    <row r="61" spans="1:9" ht="17.25" x14ac:dyDescent="0.45">
      <c r="A61" s="3">
        <v>60</v>
      </c>
      <c r="B61" s="3" t="s">
        <v>80</v>
      </c>
      <c r="C61" s="29">
        <v>9.6</v>
      </c>
      <c r="D61" s="30">
        <v>3.6</v>
      </c>
      <c r="E61" s="30">
        <v>3.9</v>
      </c>
      <c r="F61" s="30">
        <v>27.8</v>
      </c>
      <c r="G61" s="30">
        <v>25.9</v>
      </c>
      <c r="H61" s="30">
        <v>58.7</v>
      </c>
      <c r="I61" s="30">
        <v>1.7</v>
      </c>
    </row>
    <row r="62" spans="1:9" ht="17.25" x14ac:dyDescent="0.45">
      <c r="A62" s="2">
        <v>61</v>
      </c>
      <c r="B62" s="2" t="s">
        <v>91</v>
      </c>
      <c r="C62" s="27">
        <v>9.5</v>
      </c>
      <c r="D62" s="28">
        <v>4</v>
      </c>
      <c r="E62" s="28">
        <v>4.3</v>
      </c>
      <c r="F62" s="28">
        <v>25</v>
      </c>
      <c r="G62" s="28">
        <v>23</v>
      </c>
      <c r="H62" s="28">
        <v>70.7</v>
      </c>
      <c r="I62" s="28">
        <v>1.4</v>
      </c>
    </row>
    <row r="63" spans="1:9" ht="51.75" x14ac:dyDescent="0.45">
      <c r="A63" s="3">
        <v>62</v>
      </c>
      <c r="B63" s="3" t="s">
        <v>92</v>
      </c>
      <c r="C63" s="29">
        <v>9.3000000000000007</v>
      </c>
      <c r="D63" s="30">
        <v>3.9</v>
      </c>
      <c r="E63" s="30">
        <v>4.5999999999999996</v>
      </c>
      <c r="F63" s="30">
        <v>25.8</v>
      </c>
      <c r="G63" s="30">
        <v>21.7</v>
      </c>
      <c r="H63" s="30">
        <v>63.3</v>
      </c>
      <c r="I63" s="30">
        <v>1.6</v>
      </c>
    </row>
    <row r="64" spans="1:9" ht="34.5" x14ac:dyDescent="0.45">
      <c r="A64" s="2">
        <v>63</v>
      </c>
      <c r="B64" s="2" t="s">
        <v>67</v>
      </c>
      <c r="C64" s="27">
        <v>9.1999999999999993</v>
      </c>
      <c r="D64" s="28">
        <v>4.2</v>
      </c>
      <c r="E64" s="28">
        <v>4.4000000000000004</v>
      </c>
      <c r="F64" s="28">
        <v>24.1</v>
      </c>
      <c r="G64" s="28">
        <v>22.6</v>
      </c>
      <c r="H64" s="28">
        <v>58.1</v>
      </c>
      <c r="I64" s="28">
        <v>1.7</v>
      </c>
    </row>
    <row r="65" spans="1:9" ht="34.5" x14ac:dyDescent="0.45">
      <c r="A65" s="3">
        <v>64</v>
      </c>
      <c r="B65" s="3" t="s">
        <v>71</v>
      </c>
      <c r="C65" s="29">
        <v>9.1</v>
      </c>
      <c r="D65" s="30">
        <v>4.8</v>
      </c>
      <c r="E65" s="30">
        <v>4.8</v>
      </c>
      <c r="F65" s="30">
        <v>20.8</v>
      </c>
      <c r="G65" s="30">
        <v>20.7</v>
      </c>
      <c r="H65" s="30">
        <v>62.5</v>
      </c>
      <c r="I65" s="30">
        <v>1.6</v>
      </c>
    </row>
    <row r="66" spans="1:9" ht="17.25" x14ac:dyDescent="0.45">
      <c r="A66" s="2">
        <v>65</v>
      </c>
      <c r="B66" s="2" t="s">
        <v>112</v>
      </c>
      <c r="C66" s="27">
        <v>8.9</v>
      </c>
      <c r="D66" s="28">
        <v>5.2</v>
      </c>
      <c r="E66" s="28">
        <v>6.1</v>
      </c>
      <c r="F66" s="28">
        <v>19.2</v>
      </c>
      <c r="G66" s="28">
        <v>16.3</v>
      </c>
      <c r="H66" s="28">
        <v>123.6</v>
      </c>
      <c r="I66" s="28">
        <v>0.8</v>
      </c>
    </row>
    <row r="67" spans="1:9" ht="34.5" x14ac:dyDescent="0.45">
      <c r="A67" s="3">
        <v>66</v>
      </c>
      <c r="B67" s="3" t="s">
        <v>105</v>
      </c>
      <c r="C67" s="29">
        <v>8.6999999999999993</v>
      </c>
      <c r="D67" s="30">
        <v>3.6</v>
      </c>
      <c r="E67" s="30">
        <v>4.0999999999999996</v>
      </c>
      <c r="F67" s="30">
        <v>27.5</v>
      </c>
      <c r="G67" s="30">
        <v>24.4</v>
      </c>
      <c r="H67" s="30">
        <v>55.5</v>
      </c>
      <c r="I67" s="30">
        <v>1.8</v>
      </c>
    </row>
    <row r="68" spans="1:9" ht="17.25" x14ac:dyDescent="0.45">
      <c r="A68" s="2">
        <v>67</v>
      </c>
      <c r="B68" s="2" t="s">
        <v>95</v>
      </c>
      <c r="C68" s="27">
        <v>8.6</v>
      </c>
      <c r="D68" s="28">
        <v>6.5</v>
      </c>
      <c r="E68" s="28">
        <v>7.5</v>
      </c>
      <c r="F68" s="28">
        <v>15.3</v>
      </c>
      <c r="G68" s="28">
        <v>13.4</v>
      </c>
      <c r="H68" s="28">
        <v>119.8</v>
      </c>
      <c r="I68" s="28">
        <v>0.8</v>
      </c>
    </row>
    <row r="69" spans="1:9" ht="34.5" x14ac:dyDescent="0.45">
      <c r="A69" s="3">
        <v>68</v>
      </c>
      <c r="B69" s="3" t="s">
        <v>88</v>
      </c>
      <c r="C69" s="29">
        <v>8.6</v>
      </c>
      <c r="D69" s="30">
        <v>5.4</v>
      </c>
      <c r="E69" s="30">
        <v>5.7</v>
      </c>
      <c r="F69" s="30">
        <v>18.399999999999999</v>
      </c>
      <c r="G69" s="30">
        <v>17.5</v>
      </c>
      <c r="H69" s="30">
        <v>67</v>
      </c>
      <c r="I69" s="30">
        <v>1.5</v>
      </c>
    </row>
    <row r="70" spans="1:9" ht="34.5" x14ac:dyDescent="0.45">
      <c r="A70" s="2">
        <v>69</v>
      </c>
      <c r="B70" s="2" t="s">
        <v>73</v>
      </c>
      <c r="C70" s="27">
        <v>8.4</v>
      </c>
      <c r="D70" s="28">
        <v>4.2</v>
      </c>
      <c r="E70" s="28">
        <v>4.0999999999999996</v>
      </c>
      <c r="F70" s="28">
        <v>24.1</v>
      </c>
      <c r="G70" s="28">
        <v>24.4</v>
      </c>
      <c r="H70" s="28">
        <v>59</v>
      </c>
      <c r="I70" s="28">
        <v>1.7</v>
      </c>
    </row>
    <row r="71" spans="1:9" ht="51.75" x14ac:dyDescent="0.45">
      <c r="A71" s="3">
        <v>70</v>
      </c>
      <c r="B71" s="3" t="s">
        <v>110</v>
      </c>
      <c r="C71" s="29">
        <v>8.1999999999999993</v>
      </c>
      <c r="D71" s="30">
        <v>4.8</v>
      </c>
      <c r="E71" s="30">
        <v>4.9000000000000004</v>
      </c>
      <c r="F71" s="30">
        <v>20.7</v>
      </c>
      <c r="G71" s="30">
        <v>20.3</v>
      </c>
      <c r="H71" s="30">
        <v>64.3</v>
      </c>
      <c r="I71" s="30">
        <v>1.6</v>
      </c>
    </row>
    <row r="72" spans="1:9" ht="34.5" x14ac:dyDescent="0.45">
      <c r="A72" s="2">
        <v>71</v>
      </c>
      <c r="B72" s="2" t="s">
        <v>107</v>
      </c>
      <c r="C72" s="27">
        <v>8</v>
      </c>
      <c r="D72" s="28">
        <v>3.6</v>
      </c>
      <c r="E72" s="28">
        <v>3.9</v>
      </c>
      <c r="F72" s="28">
        <v>28</v>
      </c>
      <c r="G72" s="28">
        <v>25.6</v>
      </c>
      <c r="H72" s="28">
        <v>48.3</v>
      </c>
      <c r="I72" s="28">
        <v>2.1</v>
      </c>
    </row>
    <row r="73" spans="1:9" ht="17.25" x14ac:dyDescent="0.45">
      <c r="A73" s="3">
        <v>72</v>
      </c>
      <c r="B73" s="3" t="s">
        <v>89</v>
      </c>
      <c r="C73" s="29">
        <v>8</v>
      </c>
      <c r="D73" s="30">
        <v>4.7</v>
      </c>
      <c r="E73" s="30">
        <v>5.6</v>
      </c>
      <c r="F73" s="30">
        <v>21.4</v>
      </c>
      <c r="G73" s="30">
        <v>18</v>
      </c>
      <c r="H73" s="30">
        <v>49.8</v>
      </c>
      <c r="I73" s="30">
        <v>2</v>
      </c>
    </row>
    <row r="74" spans="1:9" ht="34.5" x14ac:dyDescent="0.45">
      <c r="A74" s="2">
        <v>73</v>
      </c>
      <c r="B74" s="2" t="s">
        <v>106</v>
      </c>
      <c r="C74" s="27">
        <v>7.9</v>
      </c>
      <c r="D74" s="28">
        <v>7.3</v>
      </c>
      <c r="E74" s="28">
        <v>7.5</v>
      </c>
      <c r="F74" s="28">
        <v>13.7</v>
      </c>
      <c r="G74" s="28">
        <v>13.3</v>
      </c>
      <c r="H74" s="28">
        <v>91.3</v>
      </c>
      <c r="I74" s="28">
        <v>1.1000000000000001</v>
      </c>
    </row>
    <row r="75" spans="1:9" ht="17.25" x14ac:dyDescent="0.45">
      <c r="A75" s="3">
        <v>74</v>
      </c>
      <c r="B75" s="3" t="s">
        <v>119</v>
      </c>
      <c r="C75" s="29">
        <v>7.8</v>
      </c>
      <c r="D75" s="30">
        <v>6.5</v>
      </c>
      <c r="E75" s="30">
        <v>6.2</v>
      </c>
      <c r="F75" s="30">
        <v>15.4</v>
      </c>
      <c r="G75" s="30">
        <v>16.2</v>
      </c>
      <c r="H75" s="30">
        <v>97.3</v>
      </c>
      <c r="I75" s="30">
        <v>1</v>
      </c>
    </row>
    <row r="76" spans="1:9" ht="17.25" x14ac:dyDescent="0.45">
      <c r="A76" s="2">
        <v>75</v>
      </c>
      <c r="B76" s="2" t="s">
        <v>94</v>
      </c>
      <c r="C76" s="27">
        <v>7.6</v>
      </c>
      <c r="D76" s="28">
        <v>6.2</v>
      </c>
      <c r="E76" s="28">
        <v>7.5</v>
      </c>
      <c r="F76" s="28">
        <v>16.2</v>
      </c>
      <c r="G76" s="28">
        <v>13.4</v>
      </c>
      <c r="H76" s="28">
        <v>54.8</v>
      </c>
      <c r="I76" s="28">
        <v>1.8</v>
      </c>
    </row>
    <row r="77" spans="1:9" ht="17.25" x14ac:dyDescent="0.45">
      <c r="A77" s="3">
        <v>76</v>
      </c>
      <c r="B77" s="3" t="s">
        <v>111</v>
      </c>
      <c r="C77" s="29">
        <v>7.5</v>
      </c>
      <c r="D77" s="30">
        <v>3.7</v>
      </c>
      <c r="E77" s="30">
        <v>4.5999999999999996</v>
      </c>
      <c r="F77" s="30">
        <v>26.7</v>
      </c>
      <c r="G77" s="30">
        <v>21.9</v>
      </c>
      <c r="H77" s="30">
        <v>43.3</v>
      </c>
      <c r="I77" s="30">
        <v>2.2999999999999998</v>
      </c>
    </row>
    <row r="78" spans="1:9" ht="34.5" x14ac:dyDescent="0.45">
      <c r="A78" s="2">
        <v>77</v>
      </c>
      <c r="B78" s="2" t="s">
        <v>98</v>
      </c>
      <c r="C78" s="27">
        <v>7.4</v>
      </c>
      <c r="D78" s="28">
        <v>5</v>
      </c>
      <c r="E78" s="28">
        <v>5.2</v>
      </c>
      <c r="F78" s="28">
        <v>20.100000000000001</v>
      </c>
      <c r="G78" s="28">
        <v>19.399999999999999</v>
      </c>
      <c r="H78" s="28">
        <v>56.1</v>
      </c>
      <c r="I78" s="28">
        <v>1.8</v>
      </c>
    </row>
    <row r="79" spans="1:9" ht="17.25" x14ac:dyDescent="0.45">
      <c r="A79" s="3">
        <v>78</v>
      </c>
      <c r="B79" s="3" t="s">
        <v>100</v>
      </c>
      <c r="C79" s="29">
        <v>7.3</v>
      </c>
      <c r="D79" s="30">
        <v>7.3</v>
      </c>
      <c r="E79" s="30">
        <v>8.1999999999999993</v>
      </c>
      <c r="F79" s="30">
        <v>13.8</v>
      </c>
      <c r="G79" s="30">
        <v>12.2</v>
      </c>
      <c r="H79" s="30">
        <v>70.3</v>
      </c>
      <c r="I79" s="30">
        <v>1.4</v>
      </c>
    </row>
    <row r="80" spans="1:9" ht="34.5" x14ac:dyDescent="0.45">
      <c r="A80" s="2">
        <v>79</v>
      </c>
      <c r="B80" s="2" t="s">
        <v>124</v>
      </c>
      <c r="C80" s="27">
        <v>7.2</v>
      </c>
      <c r="D80" s="28">
        <v>4.2</v>
      </c>
      <c r="E80" s="28">
        <v>4.8</v>
      </c>
      <c r="F80" s="28">
        <v>23.9</v>
      </c>
      <c r="G80" s="28">
        <v>20.9</v>
      </c>
      <c r="H80" s="28">
        <v>44.7</v>
      </c>
      <c r="I80" s="28">
        <v>2.2000000000000002</v>
      </c>
    </row>
    <row r="81" spans="1:9" ht="34.5" x14ac:dyDescent="0.45">
      <c r="A81" s="3">
        <v>80</v>
      </c>
      <c r="B81" s="3" t="s">
        <v>113</v>
      </c>
      <c r="C81" s="29">
        <v>7.1</v>
      </c>
      <c r="D81" s="30">
        <v>4.9000000000000004</v>
      </c>
      <c r="E81" s="30">
        <v>4.9000000000000004</v>
      </c>
      <c r="F81" s="30">
        <v>20.3</v>
      </c>
      <c r="G81" s="30">
        <v>20.3</v>
      </c>
      <c r="H81" s="30">
        <v>44.9</v>
      </c>
      <c r="I81" s="30">
        <v>2.2000000000000002</v>
      </c>
    </row>
    <row r="82" spans="1:9" ht="17.25" x14ac:dyDescent="0.45">
      <c r="A82" s="2">
        <v>81</v>
      </c>
      <c r="B82" s="2" t="s">
        <v>126</v>
      </c>
      <c r="C82" s="27">
        <v>6.9</v>
      </c>
      <c r="D82" s="28">
        <v>6.7</v>
      </c>
      <c r="E82" s="28">
        <v>7.5</v>
      </c>
      <c r="F82" s="28">
        <v>14.9</v>
      </c>
      <c r="G82" s="28">
        <v>13.3</v>
      </c>
      <c r="H82" s="28">
        <v>60</v>
      </c>
      <c r="I82" s="28">
        <v>1.7</v>
      </c>
    </row>
    <row r="83" spans="1:9" ht="34.5" x14ac:dyDescent="0.45">
      <c r="A83" s="3">
        <v>82</v>
      </c>
      <c r="B83" s="3" t="s">
        <v>121</v>
      </c>
      <c r="C83" s="29">
        <v>6.7</v>
      </c>
      <c r="D83" s="30">
        <v>5.3</v>
      </c>
      <c r="E83" s="30">
        <v>6.2</v>
      </c>
      <c r="F83" s="30">
        <v>18.8</v>
      </c>
      <c r="G83" s="30">
        <v>16.3</v>
      </c>
      <c r="H83" s="30">
        <v>43.1</v>
      </c>
      <c r="I83" s="30">
        <v>2.2999999999999998</v>
      </c>
    </row>
    <row r="84" spans="1:9" ht="34.5" x14ac:dyDescent="0.45">
      <c r="A84" s="2">
        <v>83</v>
      </c>
      <c r="B84" s="2" t="s">
        <v>118</v>
      </c>
      <c r="C84" s="27">
        <v>6.1</v>
      </c>
      <c r="D84" s="28">
        <v>5.4</v>
      </c>
      <c r="E84" s="28">
        <v>6</v>
      </c>
      <c r="F84" s="28">
        <v>18.7</v>
      </c>
      <c r="G84" s="28">
        <v>16.600000000000001</v>
      </c>
      <c r="H84" s="28">
        <v>40.4</v>
      </c>
      <c r="I84" s="28">
        <v>2.5</v>
      </c>
    </row>
    <row r="85" spans="1:9" ht="34.5" x14ac:dyDescent="0.45">
      <c r="A85" s="3">
        <v>84</v>
      </c>
      <c r="B85" s="3" t="s">
        <v>103</v>
      </c>
      <c r="C85" s="29">
        <v>5.4</v>
      </c>
      <c r="D85" s="30">
        <v>6.2</v>
      </c>
      <c r="E85" s="30">
        <v>6.6</v>
      </c>
      <c r="F85" s="30">
        <v>16.2</v>
      </c>
      <c r="G85" s="30">
        <v>15.1</v>
      </c>
      <c r="H85" s="30">
        <v>50.1</v>
      </c>
      <c r="I85" s="30">
        <v>2</v>
      </c>
    </row>
    <row r="86" spans="1:9" ht="17.25" x14ac:dyDescent="0.45">
      <c r="A86" s="2">
        <v>85</v>
      </c>
      <c r="B86" s="2" t="s">
        <v>109</v>
      </c>
      <c r="C86" s="27">
        <v>5.3</v>
      </c>
      <c r="D86" s="28">
        <v>5.5</v>
      </c>
      <c r="E86" s="28">
        <v>5.7</v>
      </c>
      <c r="F86" s="28">
        <v>18.3</v>
      </c>
      <c r="G86" s="28">
        <v>17.600000000000001</v>
      </c>
      <c r="H86" s="28">
        <v>39.200000000000003</v>
      </c>
      <c r="I86" s="28">
        <v>2.6</v>
      </c>
    </row>
    <row r="87" spans="1:9" ht="69" x14ac:dyDescent="0.45">
      <c r="A87" s="3">
        <v>86</v>
      </c>
      <c r="B87" s="3" t="s">
        <v>116</v>
      </c>
      <c r="C87" s="29">
        <v>4.9000000000000004</v>
      </c>
      <c r="D87" s="30">
        <v>10.3</v>
      </c>
      <c r="E87" s="30">
        <v>10.6</v>
      </c>
      <c r="F87" s="30">
        <v>9.6999999999999993</v>
      </c>
      <c r="G87" s="30">
        <v>9.4</v>
      </c>
      <c r="H87" s="30">
        <v>35.9</v>
      </c>
      <c r="I87" s="30">
        <v>2.8</v>
      </c>
    </row>
    <row r="88" spans="1:9" ht="34.5" x14ac:dyDescent="0.45">
      <c r="A88" s="2">
        <v>87</v>
      </c>
      <c r="B88" s="2" t="s">
        <v>132</v>
      </c>
      <c r="C88" s="27">
        <v>3.5</v>
      </c>
      <c r="D88" s="28">
        <v>10.199999999999999</v>
      </c>
      <c r="E88" s="28">
        <v>10.3</v>
      </c>
      <c r="F88" s="28">
        <v>9.8000000000000007</v>
      </c>
      <c r="G88" s="28">
        <v>9.6999999999999993</v>
      </c>
      <c r="H88" s="28">
        <v>41.8</v>
      </c>
      <c r="I88" s="28">
        <v>2.4</v>
      </c>
    </row>
    <row r="89" spans="1:9" ht="34.5" x14ac:dyDescent="0.45">
      <c r="A89" s="3">
        <v>88</v>
      </c>
      <c r="B89" s="3" t="s">
        <v>131</v>
      </c>
      <c r="C89" s="29">
        <v>3.3</v>
      </c>
      <c r="D89" s="30">
        <v>10.8</v>
      </c>
      <c r="E89" s="30">
        <v>11.8</v>
      </c>
      <c r="F89" s="30">
        <v>9.3000000000000007</v>
      </c>
      <c r="G89" s="30">
        <v>8.5</v>
      </c>
      <c r="H89" s="30">
        <v>24.1</v>
      </c>
      <c r="I89" s="30">
        <v>4.0999999999999996</v>
      </c>
    </row>
    <row r="90" spans="1:9" ht="34.5" x14ac:dyDescent="0.45">
      <c r="A90" s="2">
        <v>89</v>
      </c>
      <c r="B90" s="2" t="s">
        <v>133</v>
      </c>
      <c r="C90" s="27">
        <v>2.8</v>
      </c>
      <c r="D90" s="28">
        <v>7.8</v>
      </c>
      <c r="E90" s="28">
        <v>8.3000000000000007</v>
      </c>
      <c r="F90" s="28">
        <v>12.8</v>
      </c>
      <c r="G90" s="28">
        <v>12</v>
      </c>
      <c r="H90" s="28">
        <v>19.899999999999999</v>
      </c>
      <c r="I90" s="28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FAF3-6F02-4331-91FB-5D8AFAB0797F}">
  <dimension ref="A1:I94"/>
  <sheetViews>
    <sheetView topLeftCell="G1" workbookViewId="0">
      <selection sqref="A1:I94"/>
    </sheetView>
  </sheetViews>
  <sheetFormatPr defaultRowHeight="14.25" x14ac:dyDescent="0.45"/>
  <sheetData>
    <row r="1" spans="1:9" ht="35.25" x14ac:dyDescent="0.45">
      <c r="A1" s="1" t="s">
        <v>0</v>
      </c>
      <c r="B1" s="2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34.5" x14ac:dyDescent="0.45">
      <c r="A2" s="2">
        <v>1</v>
      </c>
      <c r="B2" s="2" t="s">
        <v>11</v>
      </c>
      <c r="C2" s="27">
        <v>49.4</v>
      </c>
      <c r="D2" s="28">
        <v>1.8</v>
      </c>
      <c r="E2" s="28">
        <v>1.9</v>
      </c>
      <c r="F2" s="28">
        <v>54.5</v>
      </c>
      <c r="G2" s="28">
        <v>53.8</v>
      </c>
      <c r="H2" s="28">
        <v>310.60000000000002</v>
      </c>
      <c r="I2" s="28">
        <v>0.3</v>
      </c>
    </row>
    <row r="3" spans="1:9" ht="17.25" x14ac:dyDescent="0.45">
      <c r="A3" s="3">
        <v>2</v>
      </c>
      <c r="B3" s="3" t="s">
        <v>22</v>
      </c>
      <c r="C3" s="29">
        <v>29.1</v>
      </c>
      <c r="D3" s="30">
        <v>1.8</v>
      </c>
      <c r="E3" s="30">
        <v>2</v>
      </c>
      <c r="F3" s="30">
        <v>54.5</v>
      </c>
      <c r="G3" s="30">
        <v>49.9</v>
      </c>
      <c r="H3" s="30">
        <v>231.3</v>
      </c>
      <c r="I3" s="30">
        <v>0.4</v>
      </c>
    </row>
    <row r="4" spans="1:9" ht="17.25" x14ac:dyDescent="0.45">
      <c r="A4" s="2">
        <v>3</v>
      </c>
      <c r="B4" s="2" t="s">
        <v>15</v>
      </c>
      <c r="C4" s="27">
        <v>28.9</v>
      </c>
      <c r="D4" s="28">
        <v>2</v>
      </c>
      <c r="E4" s="28">
        <v>2.4</v>
      </c>
      <c r="F4" s="28">
        <v>50.7</v>
      </c>
      <c r="G4" s="28">
        <v>42</v>
      </c>
      <c r="H4" s="28">
        <v>174.6</v>
      </c>
      <c r="I4" s="28">
        <v>0.6</v>
      </c>
    </row>
    <row r="5" spans="1:9" ht="34.5" x14ac:dyDescent="0.45">
      <c r="A5" s="3">
        <v>4</v>
      </c>
      <c r="B5" s="3" t="s">
        <v>49</v>
      </c>
      <c r="C5" s="29">
        <v>26.3</v>
      </c>
      <c r="D5" s="30">
        <v>3.4</v>
      </c>
      <c r="E5" s="30">
        <v>3.3</v>
      </c>
      <c r="F5" s="30">
        <v>29.4</v>
      </c>
      <c r="G5" s="30">
        <v>30.8</v>
      </c>
      <c r="H5" s="30">
        <v>403.4</v>
      </c>
      <c r="I5" s="30">
        <v>0.2</v>
      </c>
    </row>
    <row r="6" spans="1:9" ht="17.25" x14ac:dyDescent="0.45">
      <c r="A6" s="2">
        <v>5</v>
      </c>
      <c r="B6" s="2" t="s">
        <v>40</v>
      </c>
      <c r="C6" s="27">
        <v>25.1</v>
      </c>
      <c r="D6" s="28">
        <v>2.4</v>
      </c>
      <c r="E6" s="28">
        <v>2.9</v>
      </c>
      <c r="F6" s="28">
        <v>42</v>
      </c>
      <c r="G6" s="28">
        <v>34.9</v>
      </c>
      <c r="H6" s="28">
        <v>325.5</v>
      </c>
      <c r="I6" s="28">
        <v>0.3</v>
      </c>
    </row>
    <row r="7" spans="1:9" ht="34.5" x14ac:dyDescent="0.45">
      <c r="A7" s="3">
        <v>6</v>
      </c>
      <c r="B7" s="3" t="s">
        <v>35</v>
      </c>
      <c r="C7" s="29">
        <v>21.9</v>
      </c>
      <c r="D7" s="30">
        <v>3.5</v>
      </c>
      <c r="E7" s="30">
        <v>3.7</v>
      </c>
      <c r="F7" s="30">
        <v>28.4</v>
      </c>
      <c r="G7" s="30">
        <v>27.3</v>
      </c>
      <c r="H7" s="30">
        <v>182</v>
      </c>
      <c r="I7" s="30">
        <v>0.5</v>
      </c>
    </row>
    <row r="8" spans="1:9" ht="34.5" x14ac:dyDescent="0.45">
      <c r="A8" s="2">
        <v>7</v>
      </c>
      <c r="B8" s="2" t="s">
        <v>32</v>
      </c>
      <c r="C8" s="27">
        <v>21.8</v>
      </c>
      <c r="D8" s="28">
        <v>3.5</v>
      </c>
      <c r="E8" s="28">
        <v>3.7</v>
      </c>
      <c r="F8" s="28">
        <v>28.5</v>
      </c>
      <c r="G8" s="28">
        <v>26.7</v>
      </c>
      <c r="H8" s="28">
        <v>206.7</v>
      </c>
      <c r="I8" s="28">
        <v>0.5</v>
      </c>
    </row>
    <row r="9" spans="1:9" ht="34.5" x14ac:dyDescent="0.45">
      <c r="A9" s="3">
        <v>8</v>
      </c>
      <c r="B9" s="3" t="s">
        <v>20</v>
      </c>
      <c r="C9" s="29">
        <v>21.6</v>
      </c>
      <c r="D9" s="30">
        <v>2.4</v>
      </c>
      <c r="E9" s="30">
        <v>2.7</v>
      </c>
      <c r="F9" s="30">
        <v>42.1</v>
      </c>
      <c r="G9" s="30">
        <v>37</v>
      </c>
      <c r="H9" s="30">
        <v>133.1</v>
      </c>
      <c r="I9" s="30">
        <v>0.8</v>
      </c>
    </row>
    <row r="10" spans="1:9" ht="17.25" x14ac:dyDescent="0.45">
      <c r="A10" s="2">
        <v>9</v>
      </c>
      <c r="B10" s="2" t="s">
        <v>28</v>
      </c>
      <c r="C10" s="27">
        <v>21.2</v>
      </c>
      <c r="D10" s="28">
        <v>2.7</v>
      </c>
      <c r="E10" s="28">
        <v>3</v>
      </c>
      <c r="F10" s="28">
        <v>36.799999999999997</v>
      </c>
      <c r="G10" s="28">
        <v>33.1</v>
      </c>
      <c r="H10" s="28">
        <v>180.4</v>
      </c>
      <c r="I10" s="28">
        <v>0.6</v>
      </c>
    </row>
    <row r="11" spans="1:9" ht="34.5" x14ac:dyDescent="0.45">
      <c r="A11" s="3">
        <v>10</v>
      </c>
      <c r="B11" s="3" t="s">
        <v>16</v>
      </c>
      <c r="C11" s="29">
        <v>19.7</v>
      </c>
      <c r="D11" s="30">
        <v>4.5</v>
      </c>
      <c r="E11" s="30">
        <v>5.8</v>
      </c>
      <c r="F11" s="30">
        <v>22.5</v>
      </c>
      <c r="G11" s="30">
        <v>17.399999999999999</v>
      </c>
      <c r="H11" s="30">
        <v>209.4</v>
      </c>
      <c r="I11" s="30">
        <v>0.5</v>
      </c>
    </row>
    <row r="12" spans="1:9" ht="34.5" x14ac:dyDescent="0.45">
      <c r="A12" s="2">
        <v>11</v>
      </c>
      <c r="B12" s="2" t="s">
        <v>57</v>
      </c>
      <c r="C12" s="27">
        <v>19</v>
      </c>
      <c r="D12" s="28">
        <v>2.6</v>
      </c>
      <c r="E12" s="28">
        <v>2.8</v>
      </c>
      <c r="F12" s="28">
        <v>38.9</v>
      </c>
      <c r="G12" s="28">
        <v>35.1</v>
      </c>
      <c r="H12" s="28">
        <v>566.20000000000005</v>
      </c>
      <c r="I12" s="28">
        <v>0.2</v>
      </c>
    </row>
    <row r="13" spans="1:9" ht="34.5" x14ac:dyDescent="0.45">
      <c r="A13" s="3">
        <v>12</v>
      </c>
      <c r="B13" s="3" t="s">
        <v>41</v>
      </c>
      <c r="C13" s="29">
        <v>18.8</v>
      </c>
      <c r="D13" s="30">
        <v>4.4000000000000004</v>
      </c>
      <c r="E13" s="30">
        <v>4.7</v>
      </c>
      <c r="F13" s="30">
        <v>22.6</v>
      </c>
      <c r="G13" s="30">
        <v>21.1</v>
      </c>
      <c r="H13" s="30">
        <v>253.3</v>
      </c>
      <c r="I13" s="30">
        <v>0.4</v>
      </c>
    </row>
    <row r="14" spans="1:9" ht="17.25" x14ac:dyDescent="0.45">
      <c r="A14" s="2">
        <v>13</v>
      </c>
      <c r="B14" s="2" t="s">
        <v>38</v>
      </c>
      <c r="C14" s="27">
        <v>18.7</v>
      </c>
      <c r="D14" s="28">
        <v>3.7</v>
      </c>
      <c r="E14" s="28">
        <v>3.8</v>
      </c>
      <c r="F14" s="28">
        <v>26.8</v>
      </c>
      <c r="G14" s="28">
        <v>26.1</v>
      </c>
      <c r="H14" s="28">
        <v>219.8</v>
      </c>
      <c r="I14" s="28">
        <v>0.5</v>
      </c>
    </row>
    <row r="15" spans="1:9" ht="17.25" x14ac:dyDescent="0.45">
      <c r="A15" s="3">
        <v>14</v>
      </c>
      <c r="B15" s="3" t="s">
        <v>43</v>
      </c>
      <c r="C15" s="29">
        <v>18.600000000000001</v>
      </c>
      <c r="D15" s="30">
        <v>3</v>
      </c>
      <c r="E15" s="30">
        <v>3.3</v>
      </c>
      <c r="F15" s="30">
        <v>32.9</v>
      </c>
      <c r="G15" s="30">
        <v>30.2</v>
      </c>
      <c r="H15" s="30">
        <v>133.1</v>
      </c>
      <c r="I15" s="30">
        <v>0.8</v>
      </c>
    </row>
    <row r="16" spans="1:9" ht="34.5" x14ac:dyDescent="0.45">
      <c r="A16" s="2">
        <v>15</v>
      </c>
      <c r="B16" s="2" t="s">
        <v>53</v>
      </c>
      <c r="C16" s="27">
        <v>17.600000000000001</v>
      </c>
      <c r="D16" s="28">
        <v>1.4</v>
      </c>
      <c r="E16" s="28">
        <v>1.7</v>
      </c>
      <c r="F16" s="28">
        <v>73.7</v>
      </c>
      <c r="G16" s="28">
        <v>57.6</v>
      </c>
      <c r="H16" s="28">
        <v>122.1</v>
      </c>
      <c r="I16" s="28">
        <v>0.8</v>
      </c>
    </row>
    <row r="17" spans="1:9" ht="34.5" x14ac:dyDescent="0.45">
      <c r="A17" s="3">
        <v>16</v>
      </c>
      <c r="B17" s="3" t="s">
        <v>34</v>
      </c>
      <c r="C17" s="29">
        <v>17.2</v>
      </c>
      <c r="D17" s="30">
        <v>5</v>
      </c>
      <c r="E17" s="30">
        <v>5.7</v>
      </c>
      <c r="F17" s="30">
        <v>19.899999999999999</v>
      </c>
      <c r="G17" s="30">
        <v>17.600000000000001</v>
      </c>
      <c r="H17" s="30">
        <v>178.9</v>
      </c>
      <c r="I17" s="30">
        <v>0.6</v>
      </c>
    </row>
    <row r="18" spans="1:9" ht="17.25" x14ac:dyDescent="0.45">
      <c r="A18" s="2">
        <v>17</v>
      </c>
      <c r="B18" s="2" t="s">
        <v>37</v>
      </c>
      <c r="C18" s="27">
        <v>16.899999999999999</v>
      </c>
      <c r="D18" s="28">
        <v>5.8</v>
      </c>
      <c r="E18" s="28">
        <v>7.1</v>
      </c>
      <c r="F18" s="28">
        <v>17.2</v>
      </c>
      <c r="G18" s="28">
        <v>14.2</v>
      </c>
      <c r="H18" s="28">
        <v>335.2</v>
      </c>
      <c r="I18" s="28">
        <v>0.3</v>
      </c>
    </row>
    <row r="19" spans="1:9" ht="17.25" x14ac:dyDescent="0.45">
      <c r="A19" s="3">
        <v>18</v>
      </c>
      <c r="B19" s="3" t="s">
        <v>25</v>
      </c>
      <c r="C19" s="29">
        <v>16</v>
      </c>
      <c r="D19" s="30">
        <v>4.8</v>
      </c>
      <c r="E19" s="30">
        <v>5.7</v>
      </c>
      <c r="F19" s="30">
        <v>20.7</v>
      </c>
      <c r="G19" s="30">
        <v>17.600000000000001</v>
      </c>
      <c r="H19" s="30">
        <v>186.9</v>
      </c>
      <c r="I19" s="30">
        <v>0.5</v>
      </c>
    </row>
    <row r="20" spans="1:9" ht="17.25" x14ac:dyDescent="0.45">
      <c r="A20" s="2">
        <v>19</v>
      </c>
      <c r="B20" s="2" t="s">
        <v>52</v>
      </c>
      <c r="C20" s="27">
        <v>15.2</v>
      </c>
      <c r="D20" s="28">
        <v>4.3</v>
      </c>
      <c r="E20" s="28">
        <v>5.3</v>
      </c>
      <c r="F20" s="28">
        <v>23.4</v>
      </c>
      <c r="G20" s="28">
        <v>19</v>
      </c>
      <c r="H20" s="28">
        <v>128.80000000000001</v>
      </c>
      <c r="I20" s="28">
        <v>0.8</v>
      </c>
    </row>
    <row r="21" spans="1:9" ht="51.75" x14ac:dyDescent="0.45">
      <c r="A21" s="3">
        <v>20</v>
      </c>
      <c r="B21" s="3" t="s">
        <v>77</v>
      </c>
      <c r="C21" s="29">
        <v>15.2</v>
      </c>
      <c r="D21" s="30">
        <v>3.3</v>
      </c>
      <c r="E21" s="30">
        <v>3.7</v>
      </c>
      <c r="F21" s="30">
        <v>30.3</v>
      </c>
      <c r="G21" s="30">
        <v>26.9</v>
      </c>
      <c r="H21" s="30">
        <v>96.3</v>
      </c>
      <c r="I21" s="30">
        <v>1</v>
      </c>
    </row>
    <row r="22" spans="1:9" ht="34.5" x14ac:dyDescent="0.45">
      <c r="A22" s="2">
        <v>21</v>
      </c>
      <c r="B22" s="2" t="s">
        <v>47</v>
      </c>
      <c r="C22" s="27">
        <v>14.7</v>
      </c>
      <c r="D22" s="28">
        <v>4.5999999999999996</v>
      </c>
      <c r="E22" s="28">
        <v>4.4000000000000004</v>
      </c>
      <c r="F22" s="28">
        <v>21.7</v>
      </c>
      <c r="G22" s="28">
        <v>22.5</v>
      </c>
      <c r="H22" s="28">
        <v>122.9</v>
      </c>
      <c r="I22" s="28">
        <v>0.8</v>
      </c>
    </row>
    <row r="23" spans="1:9" ht="34.5" x14ac:dyDescent="0.45">
      <c r="A23" s="3">
        <v>22</v>
      </c>
      <c r="B23" s="3" t="s">
        <v>18</v>
      </c>
      <c r="C23" s="29">
        <v>14.3</v>
      </c>
      <c r="D23" s="30">
        <v>6.5</v>
      </c>
      <c r="E23" s="30">
        <v>7.6</v>
      </c>
      <c r="F23" s="30">
        <v>15.5</v>
      </c>
      <c r="G23" s="30">
        <v>13.2</v>
      </c>
      <c r="H23" s="30">
        <v>291.39999999999998</v>
      </c>
      <c r="I23" s="30">
        <v>0.3</v>
      </c>
    </row>
    <row r="24" spans="1:9" ht="34.5" x14ac:dyDescent="0.45">
      <c r="A24" s="2">
        <v>23</v>
      </c>
      <c r="B24" s="2" t="s">
        <v>31</v>
      </c>
      <c r="C24" s="27">
        <v>14.3</v>
      </c>
      <c r="D24" s="28">
        <v>4.8</v>
      </c>
      <c r="E24" s="28">
        <v>4.5999999999999996</v>
      </c>
      <c r="F24" s="28">
        <v>21</v>
      </c>
      <c r="G24" s="28">
        <v>22</v>
      </c>
      <c r="H24" s="28">
        <v>212.6</v>
      </c>
      <c r="I24" s="28">
        <v>0.5</v>
      </c>
    </row>
    <row r="25" spans="1:9" ht="34.5" x14ac:dyDescent="0.45">
      <c r="A25" s="3">
        <v>24</v>
      </c>
      <c r="B25" s="3" t="s">
        <v>54</v>
      </c>
      <c r="C25" s="29">
        <v>14.1</v>
      </c>
      <c r="D25" s="30">
        <v>6.4</v>
      </c>
      <c r="E25" s="30">
        <v>6.3</v>
      </c>
      <c r="F25" s="30">
        <v>15.7</v>
      </c>
      <c r="G25" s="30">
        <v>15.9</v>
      </c>
      <c r="H25" s="30">
        <v>187.1</v>
      </c>
      <c r="I25" s="30">
        <v>0.5</v>
      </c>
    </row>
    <row r="26" spans="1:9" ht="34.5" x14ac:dyDescent="0.45">
      <c r="A26" s="2">
        <v>25</v>
      </c>
      <c r="B26" s="2" t="s">
        <v>45</v>
      </c>
      <c r="C26" s="27">
        <v>14.1</v>
      </c>
      <c r="D26" s="28">
        <v>4.0999999999999996</v>
      </c>
      <c r="E26" s="28">
        <v>4</v>
      </c>
      <c r="F26" s="28">
        <v>24.3</v>
      </c>
      <c r="G26" s="28">
        <v>25</v>
      </c>
      <c r="H26" s="28">
        <v>184.1</v>
      </c>
      <c r="I26" s="28">
        <v>0.5</v>
      </c>
    </row>
    <row r="27" spans="1:9" ht="34.5" x14ac:dyDescent="0.45">
      <c r="A27" s="3">
        <v>26</v>
      </c>
      <c r="B27" s="3" t="s">
        <v>61</v>
      </c>
      <c r="C27" s="29">
        <v>14</v>
      </c>
      <c r="D27" s="30">
        <v>4.2</v>
      </c>
      <c r="E27" s="30">
        <v>4.2</v>
      </c>
      <c r="F27" s="30">
        <v>23.5</v>
      </c>
      <c r="G27" s="30">
        <v>23.8</v>
      </c>
      <c r="H27" s="30">
        <v>143.80000000000001</v>
      </c>
      <c r="I27" s="30">
        <v>0.7</v>
      </c>
    </row>
    <row r="28" spans="1:9" ht="17.25" x14ac:dyDescent="0.45">
      <c r="A28" s="2">
        <v>27</v>
      </c>
      <c r="B28" s="2" t="s">
        <v>78</v>
      </c>
      <c r="C28" s="27">
        <v>14</v>
      </c>
      <c r="D28" s="28">
        <v>2.7</v>
      </c>
      <c r="E28" s="28">
        <v>3.1</v>
      </c>
      <c r="F28" s="28">
        <v>37.5</v>
      </c>
      <c r="G28" s="28">
        <v>32.1</v>
      </c>
      <c r="H28" s="28">
        <v>97.1</v>
      </c>
      <c r="I28" s="28">
        <v>1</v>
      </c>
    </row>
    <row r="29" spans="1:9" ht="34.5" x14ac:dyDescent="0.45">
      <c r="A29" s="3">
        <v>28</v>
      </c>
      <c r="B29" s="3" t="s">
        <v>33</v>
      </c>
      <c r="C29" s="29">
        <v>13.8</v>
      </c>
      <c r="D29" s="30">
        <v>5.7</v>
      </c>
      <c r="E29" s="30">
        <v>6.4</v>
      </c>
      <c r="F29" s="30">
        <v>17.7</v>
      </c>
      <c r="G29" s="30">
        <v>15.7</v>
      </c>
      <c r="H29" s="30">
        <v>183.1</v>
      </c>
      <c r="I29" s="30">
        <v>0.5</v>
      </c>
    </row>
    <row r="30" spans="1:9" ht="34.5" x14ac:dyDescent="0.45">
      <c r="A30" s="2">
        <v>29</v>
      </c>
      <c r="B30" s="2" t="s">
        <v>27</v>
      </c>
      <c r="C30" s="27">
        <v>13.8</v>
      </c>
      <c r="D30" s="28">
        <v>5.0999999999999996</v>
      </c>
      <c r="E30" s="28">
        <v>5.0999999999999996</v>
      </c>
      <c r="F30" s="28">
        <v>19.7</v>
      </c>
      <c r="G30" s="28">
        <v>19.600000000000001</v>
      </c>
      <c r="H30" s="28">
        <v>143.30000000000001</v>
      </c>
      <c r="I30" s="28">
        <v>0.7</v>
      </c>
    </row>
    <row r="31" spans="1:9" ht="34.5" x14ac:dyDescent="0.45">
      <c r="A31" s="3">
        <v>30</v>
      </c>
      <c r="B31" s="3" t="s">
        <v>42</v>
      </c>
      <c r="C31" s="29">
        <v>13.7</v>
      </c>
      <c r="D31" s="30">
        <v>4.0999999999999996</v>
      </c>
      <c r="E31" s="30">
        <v>4.0999999999999996</v>
      </c>
      <c r="F31" s="30">
        <v>24.4</v>
      </c>
      <c r="G31" s="30">
        <v>24.2</v>
      </c>
      <c r="H31" s="30">
        <v>119.8</v>
      </c>
      <c r="I31" s="30">
        <v>0.8</v>
      </c>
    </row>
    <row r="32" spans="1:9" ht="69" x14ac:dyDescent="0.45">
      <c r="A32" s="2">
        <v>31</v>
      </c>
      <c r="B32" s="2" t="s">
        <v>55</v>
      </c>
      <c r="C32" s="27">
        <v>13.7</v>
      </c>
      <c r="D32" s="28">
        <v>6.3</v>
      </c>
      <c r="E32" s="28">
        <v>6.9</v>
      </c>
      <c r="F32" s="28">
        <v>15.9</v>
      </c>
      <c r="G32" s="28">
        <v>14.5</v>
      </c>
      <c r="H32" s="28">
        <v>194.7</v>
      </c>
      <c r="I32" s="28">
        <v>0.5</v>
      </c>
    </row>
    <row r="33" spans="1:9" ht="51.75" x14ac:dyDescent="0.45">
      <c r="A33" s="3">
        <v>32</v>
      </c>
      <c r="B33" s="3" t="s">
        <v>46</v>
      </c>
      <c r="C33" s="29">
        <v>13.7</v>
      </c>
      <c r="D33" s="30">
        <v>4</v>
      </c>
      <c r="E33" s="30">
        <v>4</v>
      </c>
      <c r="F33" s="30">
        <v>24.8</v>
      </c>
      <c r="G33" s="30">
        <v>24.9</v>
      </c>
      <c r="H33" s="30">
        <v>120.3</v>
      </c>
      <c r="I33" s="30">
        <v>0.8</v>
      </c>
    </row>
    <row r="34" spans="1:9" ht="17.25" x14ac:dyDescent="0.45">
      <c r="A34" s="2">
        <v>33</v>
      </c>
      <c r="B34" s="2" t="s">
        <v>69</v>
      </c>
      <c r="C34" s="27">
        <v>13.6</v>
      </c>
      <c r="D34" s="28">
        <v>6.1</v>
      </c>
      <c r="E34" s="28">
        <v>6.4</v>
      </c>
      <c r="F34" s="28">
        <v>16.5</v>
      </c>
      <c r="G34" s="28">
        <v>15.5</v>
      </c>
      <c r="H34" s="28">
        <v>200.8</v>
      </c>
      <c r="I34" s="28">
        <v>0.5</v>
      </c>
    </row>
    <row r="35" spans="1:9" ht="17.25" x14ac:dyDescent="0.45">
      <c r="A35" s="3">
        <v>34</v>
      </c>
      <c r="B35" s="3" t="s">
        <v>84</v>
      </c>
      <c r="C35" s="29">
        <v>13.5</v>
      </c>
      <c r="D35" s="30">
        <v>4.3</v>
      </c>
      <c r="E35" s="30">
        <v>4.2</v>
      </c>
      <c r="F35" s="30">
        <v>23.4</v>
      </c>
      <c r="G35" s="30">
        <v>24</v>
      </c>
      <c r="H35" s="30">
        <v>98.9</v>
      </c>
      <c r="I35" s="30">
        <v>1</v>
      </c>
    </row>
    <row r="36" spans="1:9" ht="34.5" x14ac:dyDescent="0.45">
      <c r="A36" s="2">
        <v>35</v>
      </c>
      <c r="B36" s="2" t="s">
        <v>44</v>
      </c>
      <c r="C36" s="27">
        <v>13.4</v>
      </c>
      <c r="D36" s="28">
        <v>5.0999999999999996</v>
      </c>
      <c r="E36" s="28">
        <v>6.3</v>
      </c>
      <c r="F36" s="28">
        <v>19.8</v>
      </c>
      <c r="G36" s="28">
        <v>15.8</v>
      </c>
      <c r="H36" s="28">
        <v>117.8</v>
      </c>
      <c r="I36" s="28">
        <v>0.8</v>
      </c>
    </row>
    <row r="37" spans="1:9" ht="34.5" x14ac:dyDescent="0.45">
      <c r="A37" s="3">
        <v>36</v>
      </c>
      <c r="B37" s="3" t="s">
        <v>59</v>
      </c>
      <c r="C37" s="29">
        <v>13.1</v>
      </c>
      <c r="D37" s="30">
        <v>5.4</v>
      </c>
      <c r="E37" s="30">
        <v>5</v>
      </c>
      <c r="F37" s="30">
        <v>18.399999999999999</v>
      </c>
      <c r="G37" s="30">
        <v>19.899999999999999</v>
      </c>
      <c r="H37" s="30">
        <v>161.9</v>
      </c>
      <c r="I37" s="30">
        <v>0.6</v>
      </c>
    </row>
    <row r="38" spans="1:9" ht="17.25" x14ac:dyDescent="0.45">
      <c r="A38" s="2">
        <v>37</v>
      </c>
      <c r="B38" s="2" t="s">
        <v>81</v>
      </c>
      <c r="C38" s="27">
        <v>12.9</v>
      </c>
      <c r="D38" s="28">
        <v>2.6</v>
      </c>
      <c r="E38" s="28">
        <v>3.1</v>
      </c>
      <c r="F38" s="28">
        <v>39.200000000000003</v>
      </c>
      <c r="G38" s="28">
        <v>31.9</v>
      </c>
      <c r="H38" s="28">
        <v>76.3</v>
      </c>
      <c r="I38" s="28">
        <v>1.3</v>
      </c>
    </row>
    <row r="39" spans="1:9" ht="34.5" x14ac:dyDescent="0.45">
      <c r="A39" s="3">
        <v>38</v>
      </c>
      <c r="B39" s="3" t="s">
        <v>99</v>
      </c>
      <c r="C39" s="29">
        <v>12.7</v>
      </c>
      <c r="D39" s="30">
        <v>4.9000000000000004</v>
      </c>
      <c r="E39" s="30">
        <v>6.3</v>
      </c>
      <c r="F39" s="30">
        <v>20.2</v>
      </c>
      <c r="G39" s="30">
        <v>15.8</v>
      </c>
      <c r="H39" s="30">
        <v>81</v>
      </c>
      <c r="I39" s="30">
        <v>1.2</v>
      </c>
    </row>
    <row r="40" spans="1:9" ht="34.5" x14ac:dyDescent="0.45">
      <c r="A40" s="2">
        <v>39</v>
      </c>
      <c r="B40" s="2" t="s">
        <v>50</v>
      </c>
      <c r="C40" s="27">
        <v>12.7</v>
      </c>
      <c r="D40" s="28">
        <v>6.6</v>
      </c>
      <c r="E40" s="28">
        <v>7.3</v>
      </c>
      <c r="F40" s="28">
        <v>15.1</v>
      </c>
      <c r="G40" s="28">
        <v>13.8</v>
      </c>
      <c r="H40" s="28">
        <v>164.7</v>
      </c>
      <c r="I40" s="28">
        <v>0.6</v>
      </c>
    </row>
    <row r="41" spans="1:9" ht="34.5" x14ac:dyDescent="0.45">
      <c r="A41" s="3">
        <v>40</v>
      </c>
      <c r="B41" s="3" t="s">
        <v>64</v>
      </c>
      <c r="C41" s="29">
        <v>12.7</v>
      </c>
      <c r="D41" s="30">
        <v>8.1</v>
      </c>
      <c r="E41" s="30">
        <v>7.8</v>
      </c>
      <c r="F41" s="30">
        <v>12.4</v>
      </c>
      <c r="G41" s="30">
        <v>12.7</v>
      </c>
      <c r="H41" s="30">
        <v>101.4</v>
      </c>
      <c r="I41" s="30">
        <v>1</v>
      </c>
    </row>
    <row r="42" spans="1:9" ht="34.5" x14ac:dyDescent="0.45">
      <c r="A42" s="2">
        <v>41</v>
      </c>
      <c r="B42" s="2" t="s">
        <v>97</v>
      </c>
      <c r="C42" s="27">
        <v>12.6</v>
      </c>
      <c r="D42" s="28">
        <v>4.4000000000000004</v>
      </c>
      <c r="E42" s="28">
        <v>5</v>
      </c>
      <c r="F42" s="28">
        <v>23</v>
      </c>
      <c r="G42" s="28">
        <v>20.100000000000001</v>
      </c>
      <c r="H42" s="28">
        <v>105.2</v>
      </c>
      <c r="I42" s="28">
        <v>1</v>
      </c>
    </row>
    <row r="43" spans="1:9" ht="17.25" x14ac:dyDescent="0.45">
      <c r="A43" s="3">
        <v>42</v>
      </c>
      <c r="B43" s="3" t="s">
        <v>48</v>
      </c>
      <c r="C43" s="29">
        <v>12.4</v>
      </c>
      <c r="D43" s="30">
        <v>5.9</v>
      </c>
      <c r="E43" s="30">
        <v>6</v>
      </c>
      <c r="F43" s="30">
        <v>17.100000000000001</v>
      </c>
      <c r="G43" s="30">
        <v>16.600000000000001</v>
      </c>
      <c r="H43" s="30">
        <v>149.1</v>
      </c>
      <c r="I43" s="30">
        <v>0.7</v>
      </c>
    </row>
    <row r="44" spans="1:9" ht="34.5" x14ac:dyDescent="0.45">
      <c r="A44" s="2">
        <v>43</v>
      </c>
      <c r="B44" s="2" t="s">
        <v>70</v>
      </c>
      <c r="C44" s="27">
        <v>12.3</v>
      </c>
      <c r="D44" s="28">
        <v>3.3</v>
      </c>
      <c r="E44" s="28">
        <v>3.8</v>
      </c>
      <c r="F44" s="28">
        <v>30</v>
      </c>
      <c r="G44" s="28">
        <v>26.2</v>
      </c>
      <c r="H44" s="28">
        <v>153.80000000000001</v>
      </c>
      <c r="I44" s="28">
        <v>0.7</v>
      </c>
    </row>
    <row r="45" spans="1:9" ht="69" x14ac:dyDescent="0.45">
      <c r="A45" s="3">
        <v>44</v>
      </c>
      <c r="B45" s="3" t="s">
        <v>66</v>
      </c>
      <c r="C45" s="29">
        <v>12.3</v>
      </c>
      <c r="D45" s="30">
        <v>3.2</v>
      </c>
      <c r="E45" s="30">
        <v>3.1</v>
      </c>
      <c r="F45" s="30">
        <v>31</v>
      </c>
      <c r="G45" s="30">
        <v>32</v>
      </c>
      <c r="H45" s="30">
        <v>100.3</v>
      </c>
      <c r="I45" s="30">
        <v>1</v>
      </c>
    </row>
    <row r="46" spans="1:9" ht="17.25" x14ac:dyDescent="0.45">
      <c r="A46" s="2">
        <v>45</v>
      </c>
      <c r="B46" s="2" t="s">
        <v>68</v>
      </c>
      <c r="C46" s="27">
        <v>12.3</v>
      </c>
      <c r="D46" s="28">
        <v>4.5999999999999996</v>
      </c>
      <c r="E46" s="28">
        <v>4.9000000000000004</v>
      </c>
      <c r="F46" s="28">
        <v>21.9</v>
      </c>
      <c r="G46" s="28">
        <v>20.399999999999999</v>
      </c>
      <c r="H46" s="28">
        <v>115.8</v>
      </c>
      <c r="I46" s="28">
        <v>0.9</v>
      </c>
    </row>
    <row r="47" spans="1:9" ht="34.5" x14ac:dyDescent="0.45">
      <c r="A47" s="3">
        <v>46</v>
      </c>
      <c r="B47" s="3" t="s">
        <v>86</v>
      </c>
      <c r="C47" s="29">
        <v>11.6</v>
      </c>
      <c r="D47" s="30">
        <v>4</v>
      </c>
      <c r="E47" s="30">
        <v>4.2</v>
      </c>
      <c r="F47" s="30">
        <v>25.1</v>
      </c>
      <c r="G47" s="30">
        <v>23.7</v>
      </c>
      <c r="H47" s="30">
        <v>70.400000000000006</v>
      </c>
      <c r="I47" s="30">
        <v>1.4</v>
      </c>
    </row>
    <row r="48" spans="1:9" ht="17.25" x14ac:dyDescent="0.45">
      <c r="A48" s="2">
        <v>47</v>
      </c>
      <c r="B48" s="2" t="s">
        <v>63</v>
      </c>
      <c r="C48" s="27">
        <v>11.6</v>
      </c>
      <c r="D48" s="28">
        <v>3.5</v>
      </c>
      <c r="E48" s="28">
        <v>3.6</v>
      </c>
      <c r="F48" s="28">
        <v>28.9</v>
      </c>
      <c r="G48" s="28">
        <v>28</v>
      </c>
      <c r="H48" s="28">
        <v>89.9</v>
      </c>
      <c r="I48" s="28">
        <v>1.1000000000000001</v>
      </c>
    </row>
    <row r="49" spans="1:9" ht="34.5" x14ac:dyDescent="0.45">
      <c r="A49" s="3">
        <v>48</v>
      </c>
      <c r="B49" s="3" t="s">
        <v>62</v>
      </c>
      <c r="C49" s="29">
        <v>11.5</v>
      </c>
      <c r="D49" s="30">
        <v>7.2</v>
      </c>
      <c r="E49" s="30">
        <v>6.5</v>
      </c>
      <c r="F49" s="30">
        <v>13.8</v>
      </c>
      <c r="G49" s="30">
        <v>15.3</v>
      </c>
      <c r="H49" s="30">
        <v>203.2</v>
      </c>
      <c r="I49" s="30">
        <v>0.5</v>
      </c>
    </row>
    <row r="50" spans="1:9" ht="34.5" x14ac:dyDescent="0.45">
      <c r="A50" s="2">
        <v>49</v>
      </c>
      <c r="B50" s="2" t="s">
        <v>74</v>
      </c>
      <c r="C50" s="27">
        <v>11.4</v>
      </c>
      <c r="D50" s="28">
        <v>6.3</v>
      </c>
      <c r="E50" s="28">
        <v>7.5</v>
      </c>
      <c r="F50" s="28">
        <v>15.9</v>
      </c>
      <c r="G50" s="28">
        <v>13.4</v>
      </c>
      <c r="H50" s="28">
        <v>115.1</v>
      </c>
      <c r="I50" s="28">
        <v>0.9</v>
      </c>
    </row>
    <row r="51" spans="1:9" ht="17.25" x14ac:dyDescent="0.45">
      <c r="A51" s="3">
        <v>50</v>
      </c>
      <c r="B51" s="3" t="s">
        <v>83</v>
      </c>
      <c r="C51" s="29">
        <v>11.3</v>
      </c>
      <c r="D51" s="30">
        <v>2.9</v>
      </c>
      <c r="E51" s="30">
        <v>3.6</v>
      </c>
      <c r="F51" s="30">
        <v>34.700000000000003</v>
      </c>
      <c r="G51" s="30">
        <v>28.1</v>
      </c>
      <c r="H51" s="30">
        <v>125.8</v>
      </c>
      <c r="I51" s="30">
        <v>0.8</v>
      </c>
    </row>
    <row r="52" spans="1:9" ht="17.25" x14ac:dyDescent="0.45">
      <c r="A52" s="2">
        <v>51</v>
      </c>
      <c r="B52" s="2" t="s">
        <v>36</v>
      </c>
      <c r="C52" s="27">
        <v>11.2</v>
      </c>
      <c r="D52" s="28">
        <v>2.5</v>
      </c>
      <c r="E52" s="28">
        <v>3.1</v>
      </c>
      <c r="F52" s="28">
        <v>40.299999999999997</v>
      </c>
      <c r="G52" s="28">
        <v>32.6</v>
      </c>
      <c r="H52" s="28">
        <v>64.099999999999994</v>
      </c>
      <c r="I52" s="28">
        <v>1.6</v>
      </c>
    </row>
    <row r="53" spans="1:9" ht="34.5" x14ac:dyDescent="0.45">
      <c r="A53" s="3">
        <v>52</v>
      </c>
      <c r="B53" s="3" t="s">
        <v>58</v>
      </c>
      <c r="C53" s="29">
        <v>11.1</v>
      </c>
      <c r="D53" s="30">
        <v>4.2</v>
      </c>
      <c r="E53" s="30">
        <v>4.4000000000000004</v>
      </c>
      <c r="F53" s="30">
        <v>23.9</v>
      </c>
      <c r="G53" s="30">
        <v>22.8</v>
      </c>
      <c r="H53" s="30">
        <v>68.400000000000006</v>
      </c>
      <c r="I53" s="30">
        <v>1.5</v>
      </c>
    </row>
    <row r="54" spans="1:9" ht="103.5" x14ac:dyDescent="0.45">
      <c r="A54" s="2">
        <v>53</v>
      </c>
      <c r="B54" s="2" t="s">
        <v>51</v>
      </c>
      <c r="C54" s="27">
        <v>11.1</v>
      </c>
      <c r="D54" s="28">
        <v>4.0999999999999996</v>
      </c>
      <c r="E54" s="28">
        <v>5.0999999999999996</v>
      </c>
      <c r="F54" s="28">
        <v>24.2</v>
      </c>
      <c r="G54" s="28">
        <v>19.7</v>
      </c>
      <c r="H54" s="28">
        <v>90.4</v>
      </c>
      <c r="I54" s="28">
        <v>1.1000000000000001</v>
      </c>
    </row>
    <row r="55" spans="1:9" ht="17.25" x14ac:dyDescent="0.45">
      <c r="A55" s="3">
        <v>54</v>
      </c>
      <c r="B55" s="3" t="s">
        <v>93</v>
      </c>
      <c r="C55" s="29">
        <v>10.8</v>
      </c>
      <c r="D55" s="30">
        <v>5.8</v>
      </c>
      <c r="E55" s="30">
        <v>7.1</v>
      </c>
      <c r="F55" s="30">
        <v>17.3</v>
      </c>
      <c r="G55" s="30">
        <v>14.1</v>
      </c>
      <c r="H55" s="30">
        <v>76</v>
      </c>
      <c r="I55" s="30">
        <v>1.3</v>
      </c>
    </row>
    <row r="56" spans="1:9" ht="34.5" x14ac:dyDescent="0.45">
      <c r="A56" s="2">
        <v>55</v>
      </c>
      <c r="B56" s="2" t="s">
        <v>85</v>
      </c>
      <c r="C56" s="27">
        <v>10.3</v>
      </c>
      <c r="D56" s="28">
        <v>5.4</v>
      </c>
      <c r="E56" s="28">
        <v>5.3</v>
      </c>
      <c r="F56" s="28">
        <v>18.5</v>
      </c>
      <c r="G56" s="28">
        <v>19</v>
      </c>
      <c r="H56" s="28">
        <v>61.5</v>
      </c>
      <c r="I56" s="28">
        <v>1.6</v>
      </c>
    </row>
    <row r="57" spans="1:9" ht="17.25" x14ac:dyDescent="0.45">
      <c r="A57" s="3">
        <v>56</v>
      </c>
      <c r="B57" s="3" t="s">
        <v>75</v>
      </c>
      <c r="C57" s="29">
        <v>10.3</v>
      </c>
      <c r="D57" s="30">
        <v>4.9000000000000004</v>
      </c>
      <c r="E57" s="30">
        <v>5.2</v>
      </c>
      <c r="F57" s="30">
        <v>20.6</v>
      </c>
      <c r="G57" s="30">
        <v>19.3</v>
      </c>
      <c r="H57" s="30">
        <v>73.599999999999994</v>
      </c>
      <c r="I57" s="30">
        <v>1.4</v>
      </c>
    </row>
    <row r="58" spans="1:9" ht="34.5" x14ac:dyDescent="0.45">
      <c r="A58" s="2">
        <v>57</v>
      </c>
      <c r="B58" s="2" t="s">
        <v>90</v>
      </c>
      <c r="C58" s="27">
        <v>10.3</v>
      </c>
      <c r="D58" s="28">
        <v>2.8</v>
      </c>
      <c r="E58" s="28">
        <v>3.5</v>
      </c>
      <c r="F58" s="28">
        <v>35.9</v>
      </c>
      <c r="G58" s="28">
        <v>28.6</v>
      </c>
      <c r="H58" s="28">
        <v>67.8</v>
      </c>
      <c r="I58" s="28">
        <v>1.5</v>
      </c>
    </row>
    <row r="59" spans="1:9" ht="17.25" x14ac:dyDescent="0.45">
      <c r="A59" s="3">
        <v>58</v>
      </c>
      <c r="B59" s="3" t="s">
        <v>119</v>
      </c>
      <c r="C59" s="29">
        <v>10.199999999999999</v>
      </c>
      <c r="D59" s="30">
        <v>5.7</v>
      </c>
      <c r="E59" s="30">
        <v>5.8</v>
      </c>
      <c r="F59" s="30">
        <v>17.600000000000001</v>
      </c>
      <c r="G59" s="30">
        <v>17.2</v>
      </c>
      <c r="H59" s="30">
        <v>126.6</v>
      </c>
      <c r="I59" s="30">
        <v>0.8</v>
      </c>
    </row>
    <row r="60" spans="1:9" ht="34.5" x14ac:dyDescent="0.45">
      <c r="A60" s="2">
        <v>59</v>
      </c>
      <c r="B60" s="2" t="s">
        <v>73</v>
      </c>
      <c r="C60" s="27">
        <v>10.199999999999999</v>
      </c>
      <c r="D60" s="28">
        <v>3.8</v>
      </c>
      <c r="E60" s="28">
        <v>3.9</v>
      </c>
      <c r="F60" s="28">
        <v>26.6</v>
      </c>
      <c r="G60" s="28">
        <v>25.8</v>
      </c>
      <c r="H60" s="28">
        <v>70</v>
      </c>
      <c r="I60" s="28">
        <v>1.4</v>
      </c>
    </row>
    <row r="61" spans="1:9" ht="34.5" x14ac:dyDescent="0.45">
      <c r="A61" s="3">
        <v>60</v>
      </c>
      <c r="B61" s="3" t="s">
        <v>71</v>
      </c>
      <c r="C61" s="29">
        <v>10.199999999999999</v>
      </c>
      <c r="D61" s="30">
        <v>4.4000000000000004</v>
      </c>
      <c r="E61" s="30">
        <v>4.5</v>
      </c>
      <c r="F61" s="30">
        <v>22.7</v>
      </c>
      <c r="G61" s="30">
        <v>22</v>
      </c>
      <c r="H61" s="30">
        <v>72.8</v>
      </c>
      <c r="I61" s="30">
        <v>1.4</v>
      </c>
    </row>
    <row r="62" spans="1:9" ht="17.25" x14ac:dyDescent="0.45">
      <c r="A62" s="2">
        <v>61</v>
      </c>
      <c r="B62" s="2" t="s">
        <v>80</v>
      </c>
      <c r="C62" s="27">
        <v>10.1</v>
      </c>
      <c r="D62" s="28">
        <v>3.4</v>
      </c>
      <c r="E62" s="28">
        <v>3.9</v>
      </c>
      <c r="F62" s="28">
        <v>29.1</v>
      </c>
      <c r="G62" s="28">
        <v>25.6</v>
      </c>
      <c r="H62" s="28">
        <v>62.1</v>
      </c>
      <c r="I62" s="28">
        <v>1.6</v>
      </c>
    </row>
    <row r="63" spans="1:9" ht="17.25" x14ac:dyDescent="0.45">
      <c r="A63" s="3">
        <v>62</v>
      </c>
      <c r="B63" s="3" t="s">
        <v>65</v>
      </c>
      <c r="C63" s="29">
        <v>10.1</v>
      </c>
      <c r="D63" s="30">
        <v>6.5</v>
      </c>
      <c r="E63" s="30">
        <v>7.1</v>
      </c>
      <c r="F63" s="30">
        <v>15.4</v>
      </c>
      <c r="G63" s="30">
        <v>14</v>
      </c>
      <c r="H63" s="30">
        <v>94.2</v>
      </c>
      <c r="I63" s="30">
        <v>1.1000000000000001</v>
      </c>
    </row>
    <row r="64" spans="1:9" ht="17.25" x14ac:dyDescent="0.45">
      <c r="A64" s="2">
        <v>63</v>
      </c>
      <c r="B64" s="2" t="s">
        <v>72</v>
      </c>
      <c r="C64" s="27">
        <v>10</v>
      </c>
      <c r="D64" s="28">
        <v>3.7</v>
      </c>
      <c r="E64" s="28">
        <v>4.5</v>
      </c>
      <c r="F64" s="28">
        <v>27.2</v>
      </c>
      <c r="G64" s="28">
        <v>22.3</v>
      </c>
      <c r="H64" s="28">
        <v>62.2</v>
      </c>
      <c r="I64" s="28">
        <v>1.6</v>
      </c>
    </row>
    <row r="65" spans="1:9" ht="17.25" x14ac:dyDescent="0.45">
      <c r="A65" s="3">
        <v>64</v>
      </c>
      <c r="B65" s="3" t="s">
        <v>91</v>
      </c>
      <c r="C65" s="29">
        <v>9.8000000000000007</v>
      </c>
      <c r="D65" s="30">
        <v>4.3</v>
      </c>
      <c r="E65" s="30">
        <v>4.2</v>
      </c>
      <c r="F65" s="30">
        <v>23.4</v>
      </c>
      <c r="G65" s="30">
        <v>24</v>
      </c>
      <c r="H65" s="30">
        <v>76.900000000000006</v>
      </c>
      <c r="I65" s="30">
        <v>1.3</v>
      </c>
    </row>
    <row r="66" spans="1:9" ht="34.5" x14ac:dyDescent="0.45">
      <c r="A66" s="2">
        <v>65</v>
      </c>
      <c r="B66" s="2" t="s">
        <v>87</v>
      </c>
      <c r="C66" s="27">
        <v>9.8000000000000007</v>
      </c>
      <c r="D66" s="28">
        <v>3.8</v>
      </c>
      <c r="E66" s="28">
        <v>4</v>
      </c>
      <c r="F66" s="28">
        <v>26.1</v>
      </c>
      <c r="G66" s="28">
        <v>25</v>
      </c>
      <c r="H66" s="28">
        <v>74.400000000000006</v>
      </c>
      <c r="I66" s="28">
        <v>1.3</v>
      </c>
    </row>
    <row r="67" spans="1:9" ht="34.5" x14ac:dyDescent="0.45">
      <c r="A67" s="3">
        <v>66</v>
      </c>
      <c r="B67" s="3" t="s">
        <v>96</v>
      </c>
      <c r="C67" s="29">
        <v>9.6</v>
      </c>
      <c r="D67" s="30">
        <v>2.8</v>
      </c>
      <c r="E67" s="30">
        <v>3.2</v>
      </c>
      <c r="F67" s="30">
        <v>35.299999999999997</v>
      </c>
      <c r="G67" s="30">
        <v>31.4</v>
      </c>
      <c r="H67" s="30">
        <v>56</v>
      </c>
      <c r="I67" s="30">
        <v>1.8</v>
      </c>
    </row>
    <row r="68" spans="1:9" ht="17.25" x14ac:dyDescent="0.45">
      <c r="A68" s="2">
        <v>67</v>
      </c>
      <c r="B68" s="2" t="s">
        <v>76</v>
      </c>
      <c r="C68" s="27">
        <v>9.4</v>
      </c>
      <c r="D68" s="28">
        <v>4.7</v>
      </c>
      <c r="E68" s="28">
        <v>5.3</v>
      </c>
      <c r="F68" s="28">
        <v>21.4</v>
      </c>
      <c r="G68" s="28">
        <v>18.8</v>
      </c>
      <c r="H68" s="28">
        <v>60.4</v>
      </c>
      <c r="I68" s="28">
        <v>1.7</v>
      </c>
    </row>
    <row r="69" spans="1:9" ht="34.5" x14ac:dyDescent="0.45">
      <c r="A69" s="3">
        <v>68</v>
      </c>
      <c r="B69" s="3" t="s">
        <v>106</v>
      </c>
      <c r="C69" s="29">
        <v>9.3000000000000007</v>
      </c>
      <c r="D69" s="30">
        <v>6.9</v>
      </c>
      <c r="E69" s="30">
        <v>6.6</v>
      </c>
      <c r="F69" s="30">
        <v>14.5</v>
      </c>
      <c r="G69" s="30">
        <v>15.1</v>
      </c>
      <c r="H69" s="30">
        <v>104.6</v>
      </c>
      <c r="I69" s="30">
        <v>1</v>
      </c>
    </row>
    <row r="70" spans="1:9" ht="34.5" x14ac:dyDescent="0.45">
      <c r="A70" s="2">
        <v>69</v>
      </c>
      <c r="B70" s="2" t="s">
        <v>67</v>
      </c>
      <c r="C70" s="27">
        <v>9.3000000000000007</v>
      </c>
      <c r="D70" s="28">
        <v>4.2</v>
      </c>
      <c r="E70" s="28">
        <v>4.3</v>
      </c>
      <c r="F70" s="28">
        <v>23.9</v>
      </c>
      <c r="G70" s="28">
        <v>23.2</v>
      </c>
      <c r="H70" s="28">
        <v>60</v>
      </c>
      <c r="I70" s="28">
        <v>1.7</v>
      </c>
    </row>
    <row r="71" spans="1:9" ht="17.25" x14ac:dyDescent="0.45">
      <c r="A71" s="3">
        <v>70</v>
      </c>
      <c r="B71" s="3" t="s">
        <v>112</v>
      </c>
      <c r="C71" s="29">
        <v>9.3000000000000007</v>
      </c>
      <c r="D71" s="30">
        <v>4.9000000000000004</v>
      </c>
      <c r="E71" s="30">
        <v>5.7</v>
      </c>
      <c r="F71" s="30">
        <v>20.399999999999999</v>
      </c>
      <c r="G71" s="30">
        <v>17.399999999999999</v>
      </c>
      <c r="H71" s="30">
        <v>185.4</v>
      </c>
      <c r="I71" s="30">
        <v>0.5</v>
      </c>
    </row>
    <row r="72" spans="1:9" ht="17.25" x14ac:dyDescent="0.45">
      <c r="A72" s="2">
        <v>71</v>
      </c>
      <c r="B72" s="2" t="s">
        <v>89</v>
      </c>
      <c r="C72" s="27">
        <v>9.1999999999999993</v>
      </c>
      <c r="D72" s="28">
        <v>4.4000000000000004</v>
      </c>
      <c r="E72" s="28">
        <v>5.0999999999999996</v>
      </c>
      <c r="F72" s="28">
        <v>22.8</v>
      </c>
      <c r="G72" s="28">
        <v>19.600000000000001</v>
      </c>
      <c r="H72" s="28">
        <v>58</v>
      </c>
      <c r="I72" s="28">
        <v>1.7</v>
      </c>
    </row>
    <row r="73" spans="1:9" ht="51.75" x14ac:dyDescent="0.45">
      <c r="A73" s="3">
        <v>72</v>
      </c>
      <c r="B73" s="3" t="s">
        <v>92</v>
      </c>
      <c r="C73" s="29">
        <v>9.1999999999999993</v>
      </c>
      <c r="D73" s="30">
        <v>4</v>
      </c>
      <c r="E73" s="30">
        <v>4.3</v>
      </c>
      <c r="F73" s="30">
        <v>25.2</v>
      </c>
      <c r="G73" s="30">
        <v>23.3</v>
      </c>
      <c r="H73" s="30">
        <v>62.2</v>
      </c>
      <c r="I73" s="30">
        <v>1.6</v>
      </c>
    </row>
    <row r="74" spans="1:9" ht="34.5" x14ac:dyDescent="0.45">
      <c r="A74" s="2">
        <v>73</v>
      </c>
      <c r="B74" s="2" t="s">
        <v>107</v>
      </c>
      <c r="C74" s="27">
        <v>9</v>
      </c>
      <c r="D74" s="28">
        <v>3.3</v>
      </c>
      <c r="E74" s="28">
        <v>3.6</v>
      </c>
      <c r="F74" s="28">
        <v>29.9</v>
      </c>
      <c r="G74" s="28">
        <v>27.9</v>
      </c>
      <c r="H74" s="28">
        <v>54.2</v>
      </c>
      <c r="I74" s="28">
        <v>1.8</v>
      </c>
    </row>
    <row r="75" spans="1:9" ht="17.25" x14ac:dyDescent="0.45">
      <c r="A75" s="3">
        <v>74</v>
      </c>
      <c r="B75" s="3" t="s">
        <v>95</v>
      </c>
      <c r="C75" s="29">
        <v>9</v>
      </c>
      <c r="D75" s="30">
        <v>6.3</v>
      </c>
      <c r="E75" s="30">
        <v>7.4</v>
      </c>
      <c r="F75" s="30">
        <v>15.9</v>
      </c>
      <c r="G75" s="30">
        <v>13.5</v>
      </c>
      <c r="H75" s="30">
        <v>110.6</v>
      </c>
      <c r="I75" s="30">
        <v>0.9</v>
      </c>
    </row>
    <row r="76" spans="1:9" ht="34.5" x14ac:dyDescent="0.45">
      <c r="A76" s="2">
        <v>75</v>
      </c>
      <c r="B76" s="2" t="s">
        <v>88</v>
      </c>
      <c r="C76" s="27">
        <v>8.6999999999999993</v>
      </c>
      <c r="D76" s="28">
        <v>5.2</v>
      </c>
      <c r="E76" s="28">
        <v>5.9</v>
      </c>
      <c r="F76" s="28">
        <v>19.100000000000001</v>
      </c>
      <c r="G76" s="28">
        <v>17</v>
      </c>
      <c r="H76" s="28">
        <v>65.3</v>
      </c>
      <c r="I76" s="28">
        <v>1.5</v>
      </c>
    </row>
    <row r="77" spans="1:9" ht="34.5" x14ac:dyDescent="0.45">
      <c r="A77" s="3">
        <v>76</v>
      </c>
      <c r="B77" s="3" t="s">
        <v>105</v>
      </c>
      <c r="C77" s="29">
        <v>8.4</v>
      </c>
      <c r="D77" s="30">
        <v>3.8</v>
      </c>
      <c r="E77" s="30">
        <v>4.3</v>
      </c>
      <c r="F77" s="30">
        <v>26.2</v>
      </c>
      <c r="G77" s="30">
        <v>23.2</v>
      </c>
      <c r="H77" s="30">
        <v>54.1</v>
      </c>
      <c r="I77" s="30">
        <v>1.8</v>
      </c>
    </row>
    <row r="78" spans="1:9" ht="51.75" x14ac:dyDescent="0.45">
      <c r="A78" s="2">
        <v>77</v>
      </c>
      <c r="B78" s="2" t="s">
        <v>110</v>
      </c>
      <c r="C78" s="27">
        <v>8.3000000000000007</v>
      </c>
      <c r="D78" s="28">
        <v>4.5999999999999996</v>
      </c>
      <c r="E78" s="28">
        <v>4.9000000000000004</v>
      </c>
      <c r="F78" s="28">
        <v>21.9</v>
      </c>
      <c r="G78" s="28">
        <v>20.399999999999999</v>
      </c>
      <c r="H78" s="28">
        <v>65.2</v>
      </c>
      <c r="I78" s="28">
        <v>1.5</v>
      </c>
    </row>
    <row r="79" spans="1:9" ht="17.25" x14ac:dyDescent="0.45">
      <c r="A79" s="3">
        <v>78</v>
      </c>
      <c r="B79" s="3" t="s">
        <v>111</v>
      </c>
      <c r="C79" s="29">
        <v>8</v>
      </c>
      <c r="D79" s="30">
        <v>3.5</v>
      </c>
      <c r="E79" s="30">
        <v>4.4000000000000004</v>
      </c>
      <c r="F79" s="30">
        <v>28.7</v>
      </c>
      <c r="G79" s="30">
        <v>22.9</v>
      </c>
      <c r="H79" s="30">
        <v>46.1</v>
      </c>
      <c r="I79" s="30">
        <v>2.2000000000000002</v>
      </c>
    </row>
    <row r="80" spans="1:9" ht="17.25" x14ac:dyDescent="0.45">
      <c r="A80" s="2">
        <v>79</v>
      </c>
      <c r="B80" s="2" t="s">
        <v>94</v>
      </c>
      <c r="C80" s="27">
        <v>7.9</v>
      </c>
      <c r="D80" s="28">
        <v>5.5</v>
      </c>
      <c r="E80" s="28">
        <v>7.2</v>
      </c>
      <c r="F80" s="28">
        <v>18.100000000000001</v>
      </c>
      <c r="G80" s="28">
        <v>14</v>
      </c>
      <c r="H80" s="28">
        <v>56.6</v>
      </c>
      <c r="I80" s="28">
        <v>1.8</v>
      </c>
    </row>
    <row r="81" spans="1:9" ht="17.25" x14ac:dyDescent="0.45">
      <c r="A81" s="3">
        <v>80</v>
      </c>
      <c r="B81" s="3" t="s">
        <v>100</v>
      </c>
      <c r="C81" s="29">
        <v>7.7</v>
      </c>
      <c r="D81" s="30">
        <v>6.8</v>
      </c>
      <c r="E81" s="30">
        <v>7.7</v>
      </c>
      <c r="F81" s="30">
        <v>14.8</v>
      </c>
      <c r="G81" s="30">
        <v>12.9</v>
      </c>
      <c r="H81" s="30">
        <v>76.7</v>
      </c>
      <c r="I81" s="30">
        <v>1.3</v>
      </c>
    </row>
    <row r="82" spans="1:9" ht="34.5" x14ac:dyDescent="0.45">
      <c r="A82" s="2">
        <v>81</v>
      </c>
      <c r="B82" s="2" t="s">
        <v>118</v>
      </c>
      <c r="C82" s="27">
        <v>7.7</v>
      </c>
      <c r="D82" s="28">
        <v>4.4000000000000004</v>
      </c>
      <c r="E82" s="28">
        <v>5.3</v>
      </c>
      <c r="F82" s="28">
        <v>22.9</v>
      </c>
      <c r="G82" s="28">
        <v>19</v>
      </c>
      <c r="H82" s="28">
        <v>53.3</v>
      </c>
      <c r="I82" s="28">
        <v>1.9</v>
      </c>
    </row>
    <row r="83" spans="1:9" ht="34.5" x14ac:dyDescent="0.45">
      <c r="A83" s="3">
        <v>82</v>
      </c>
      <c r="B83" s="3" t="s">
        <v>98</v>
      </c>
      <c r="C83" s="29">
        <v>7.6</v>
      </c>
      <c r="D83" s="30">
        <v>4.5999999999999996</v>
      </c>
      <c r="E83" s="30">
        <v>4.8</v>
      </c>
      <c r="F83" s="30">
        <v>21.7</v>
      </c>
      <c r="G83" s="30">
        <v>20.9</v>
      </c>
      <c r="H83" s="30">
        <v>57.4</v>
      </c>
      <c r="I83" s="30">
        <v>1.7</v>
      </c>
    </row>
    <row r="84" spans="1:9" ht="34.5" x14ac:dyDescent="0.45">
      <c r="A84" s="2">
        <v>83</v>
      </c>
      <c r="B84" s="2" t="s">
        <v>121</v>
      </c>
      <c r="C84" s="27">
        <v>7.4</v>
      </c>
      <c r="D84" s="28">
        <v>5.2</v>
      </c>
      <c r="E84" s="28">
        <v>5.8</v>
      </c>
      <c r="F84" s="28">
        <v>19.100000000000001</v>
      </c>
      <c r="G84" s="28">
        <v>17.2</v>
      </c>
      <c r="H84" s="28">
        <v>46.9</v>
      </c>
      <c r="I84" s="28">
        <v>2.1</v>
      </c>
    </row>
    <row r="85" spans="1:9" ht="34.5" x14ac:dyDescent="0.45">
      <c r="A85" s="3">
        <v>84</v>
      </c>
      <c r="B85" s="3" t="s">
        <v>113</v>
      </c>
      <c r="C85" s="29">
        <v>7.2</v>
      </c>
      <c r="D85" s="30">
        <v>5</v>
      </c>
      <c r="E85" s="30">
        <v>5</v>
      </c>
      <c r="F85" s="30">
        <v>19.8</v>
      </c>
      <c r="G85" s="30">
        <v>20</v>
      </c>
      <c r="H85" s="30">
        <v>44.1</v>
      </c>
      <c r="I85" s="30">
        <v>2.2999999999999998</v>
      </c>
    </row>
    <row r="86" spans="1:9" ht="17.25" x14ac:dyDescent="0.45">
      <c r="A86" s="2">
        <v>85</v>
      </c>
      <c r="B86" s="2" t="s">
        <v>109</v>
      </c>
      <c r="C86" s="27">
        <v>7.2</v>
      </c>
      <c r="D86" s="28">
        <v>6.2</v>
      </c>
      <c r="E86" s="28">
        <v>6.7</v>
      </c>
      <c r="F86" s="28">
        <v>16.100000000000001</v>
      </c>
      <c r="G86" s="28">
        <v>14.9</v>
      </c>
      <c r="H86" s="28">
        <v>50.9</v>
      </c>
      <c r="I86" s="28">
        <v>2</v>
      </c>
    </row>
    <row r="87" spans="1:9" ht="34.5" x14ac:dyDescent="0.45">
      <c r="A87" s="3">
        <v>86</v>
      </c>
      <c r="B87" s="3" t="s">
        <v>124</v>
      </c>
      <c r="C87" s="29">
        <v>6.9</v>
      </c>
      <c r="D87" s="30">
        <v>4.5</v>
      </c>
      <c r="E87" s="30">
        <v>4.9000000000000004</v>
      </c>
      <c r="F87" s="30">
        <v>22.4</v>
      </c>
      <c r="G87" s="30">
        <v>20.5</v>
      </c>
      <c r="H87" s="30">
        <v>42.5</v>
      </c>
      <c r="I87" s="30">
        <v>2.4</v>
      </c>
    </row>
    <row r="88" spans="1:9" ht="17.25" x14ac:dyDescent="0.45">
      <c r="A88" s="2">
        <v>87</v>
      </c>
      <c r="B88" s="2" t="s">
        <v>126</v>
      </c>
      <c r="C88" s="27">
        <v>6.6</v>
      </c>
      <c r="D88" s="28">
        <v>6.8</v>
      </c>
      <c r="E88" s="28">
        <v>7.4</v>
      </c>
      <c r="F88" s="28">
        <v>14.6</v>
      </c>
      <c r="G88" s="28">
        <v>13.6</v>
      </c>
      <c r="H88" s="28">
        <v>58</v>
      </c>
      <c r="I88" s="28">
        <v>1.7</v>
      </c>
    </row>
    <row r="89" spans="1:9" ht="17.25" x14ac:dyDescent="0.45">
      <c r="A89" s="3">
        <v>88</v>
      </c>
      <c r="B89" s="3" t="s">
        <v>102</v>
      </c>
      <c r="C89" s="29">
        <v>5.7</v>
      </c>
      <c r="D89" s="30">
        <v>7</v>
      </c>
      <c r="E89" s="30">
        <v>7.3</v>
      </c>
      <c r="F89" s="30">
        <v>14.4</v>
      </c>
      <c r="G89" s="30">
        <v>13.8</v>
      </c>
      <c r="H89" s="30">
        <v>44.3</v>
      </c>
      <c r="I89" s="30">
        <v>2.2999999999999998</v>
      </c>
    </row>
    <row r="90" spans="1:9" ht="34.5" x14ac:dyDescent="0.45">
      <c r="A90" s="2">
        <v>89</v>
      </c>
      <c r="B90" s="2" t="s">
        <v>103</v>
      </c>
      <c r="C90" s="27">
        <v>5.4</v>
      </c>
      <c r="D90" s="28">
        <v>5.9</v>
      </c>
      <c r="E90" s="28">
        <v>6.6</v>
      </c>
      <c r="F90" s="28">
        <v>17</v>
      </c>
      <c r="G90" s="28">
        <v>15.2</v>
      </c>
      <c r="H90" s="28">
        <v>53.6</v>
      </c>
      <c r="I90" s="28">
        <v>1.9</v>
      </c>
    </row>
    <row r="91" spans="1:9" ht="69" x14ac:dyDescent="0.45">
      <c r="A91" s="3">
        <v>90</v>
      </c>
      <c r="B91" s="3" t="s">
        <v>116</v>
      </c>
      <c r="C91" s="29">
        <v>4.4000000000000004</v>
      </c>
      <c r="D91" s="30">
        <v>10.199999999999999</v>
      </c>
      <c r="E91" s="30">
        <v>10.7</v>
      </c>
      <c r="F91" s="30">
        <v>9.8000000000000007</v>
      </c>
      <c r="G91" s="30">
        <v>9.4</v>
      </c>
      <c r="H91" s="30">
        <v>31.5</v>
      </c>
      <c r="I91" s="30">
        <v>3.2</v>
      </c>
    </row>
    <row r="92" spans="1:9" ht="34.5" x14ac:dyDescent="0.45">
      <c r="A92" s="2">
        <v>91</v>
      </c>
      <c r="B92" s="2" t="s">
        <v>132</v>
      </c>
      <c r="C92" s="27">
        <v>4.0999999999999996</v>
      </c>
      <c r="D92" s="28">
        <v>9.6</v>
      </c>
      <c r="E92" s="28">
        <v>11.2</v>
      </c>
      <c r="F92" s="28">
        <v>10.5</v>
      </c>
      <c r="G92" s="28">
        <v>9</v>
      </c>
      <c r="H92" s="28">
        <v>49.2</v>
      </c>
      <c r="I92" s="28">
        <v>2</v>
      </c>
    </row>
    <row r="93" spans="1:9" ht="34.5" x14ac:dyDescent="0.45">
      <c r="A93" s="3">
        <v>92</v>
      </c>
      <c r="B93" s="3" t="s">
        <v>131</v>
      </c>
      <c r="C93" s="29">
        <v>3.6</v>
      </c>
      <c r="D93" s="30">
        <v>10.4</v>
      </c>
      <c r="E93" s="30">
        <v>11.2</v>
      </c>
      <c r="F93" s="30">
        <v>9.6</v>
      </c>
      <c r="G93" s="30">
        <v>8.9</v>
      </c>
      <c r="H93" s="30">
        <v>26.8</v>
      </c>
      <c r="I93" s="30">
        <v>3.7</v>
      </c>
    </row>
    <row r="94" spans="1:9" ht="34.5" x14ac:dyDescent="0.45">
      <c r="A94" s="2">
        <v>93</v>
      </c>
      <c r="B94" s="2" t="s">
        <v>133</v>
      </c>
      <c r="C94" s="27">
        <v>2.9</v>
      </c>
      <c r="D94" s="28">
        <v>6.8</v>
      </c>
      <c r="E94" s="28">
        <v>7.7</v>
      </c>
      <c r="F94" s="28">
        <v>14.7</v>
      </c>
      <c r="G94" s="28">
        <v>13</v>
      </c>
      <c r="H94" s="28">
        <v>20.6</v>
      </c>
      <c r="I94" s="28">
        <v>4.8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FA16-1A1F-4A65-87FF-B7A9B6D42367}">
  <dimension ref="A1:I105"/>
  <sheetViews>
    <sheetView workbookViewId="0">
      <selection sqref="A1:I105"/>
    </sheetView>
  </sheetViews>
  <sheetFormatPr defaultRowHeight="14.25" x14ac:dyDescent="0.45"/>
  <sheetData>
    <row r="1" spans="1:9" ht="35.25" x14ac:dyDescent="0.45">
      <c r="A1" s="1" t="s">
        <v>0</v>
      </c>
      <c r="B1" s="2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34.5" x14ac:dyDescent="0.45">
      <c r="A2" s="2">
        <v>1</v>
      </c>
      <c r="B2" s="2" t="s">
        <v>29</v>
      </c>
      <c r="C2" s="27">
        <v>133.30000000000001</v>
      </c>
      <c r="D2" s="28">
        <v>6.2</v>
      </c>
      <c r="E2" s="28">
        <v>6.5</v>
      </c>
      <c r="F2" s="28">
        <v>16.100000000000001</v>
      </c>
      <c r="G2" s="28">
        <v>15.5</v>
      </c>
      <c r="H2" s="28">
        <v>3025</v>
      </c>
      <c r="I2" s="28">
        <v>0</v>
      </c>
    </row>
    <row r="3" spans="1:9" ht="17.25" x14ac:dyDescent="0.45">
      <c r="A3" s="3">
        <v>2</v>
      </c>
      <c r="B3" s="3" t="s">
        <v>13</v>
      </c>
      <c r="C3" s="29">
        <v>60.8</v>
      </c>
      <c r="D3" s="30">
        <v>2.7</v>
      </c>
      <c r="E3" s="30">
        <v>3</v>
      </c>
      <c r="F3" s="30">
        <v>36.9</v>
      </c>
      <c r="G3" s="30">
        <v>33.299999999999997</v>
      </c>
      <c r="H3" s="30">
        <v>662.8</v>
      </c>
      <c r="I3" s="30">
        <v>0.2</v>
      </c>
    </row>
    <row r="4" spans="1:9" ht="34.5" x14ac:dyDescent="0.45">
      <c r="A4" s="2">
        <v>3</v>
      </c>
      <c r="B4" s="2" t="s">
        <v>11</v>
      </c>
      <c r="C4" s="27">
        <v>47.5</v>
      </c>
      <c r="D4" s="28">
        <v>1.8</v>
      </c>
      <c r="E4" s="28">
        <v>1.8</v>
      </c>
      <c r="F4" s="28">
        <v>56.5</v>
      </c>
      <c r="G4" s="28">
        <v>54.7</v>
      </c>
      <c r="H4" s="28">
        <v>303.3</v>
      </c>
      <c r="I4" s="28">
        <v>0.3</v>
      </c>
    </row>
    <row r="5" spans="1:9" ht="34.5" x14ac:dyDescent="0.45">
      <c r="A5" s="3">
        <v>4</v>
      </c>
      <c r="B5" s="3" t="s">
        <v>26</v>
      </c>
      <c r="C5" s="29">
        <v>42.3</v>
      </c>
      <c r="D5" s="30">
        <v>4.8</v>
      </c>
      <c r="E5" s="30">
        <v>6.2</v>
      </c>
      <c r="F5" s="30">
        <v>20.9</v>
      </c>
      <c r="G5" s="30">
        <v>16.100000000000001</v>
      </c>
      <c r="H5" s="30">
        <v>479.5</v>
      </c>
      <c r="I5" s="30">
        <v>0.2</v>
      </c>
    </row>
    <row r="6" spans="1:9" ht="17.25" x14ac:dyDescent="0.45">
      <c r="A6" s="2">
        <v>5</v>
      </c>
      <c r="B6" s="2" t="s">
        <v>21</v>
      </c>
      <c r="C6" s="27">
        <v>31.6</v>
      </c>
      <c r="D6" s="28">
        <v>2.1</v>
      </c>
      <c r="E6" s="28">
        <v>4.0999999999999996</v>
      </c>
      <c r="F6" s="28">
        <v>46.6</v>
      </c>
      <c r="G6" s="28">
        <v>24.5</v>
      </c>
      <c r="H6" s="28">
        <v>472.2</v>
      </c>
      <c r="I6" s="28">
        <v>0.2</v>
      </c>
    </row>
    <row r="7" spans="1:9" ht="34.5" x14ac:dyDescent="0.45">
      <c r="A7" s="3">
        <v>6</v>
      </c>
      <c r="B7" s="3" t="s">
        <v>49</v>
      </c>
      <c r="C7" s="29">
        <v>31.1</v>
      </c>
      <c r="D7" s="30">
        <v>2.9</v>
      </c>
      <c r="E7" s="30">
        <v>2.4</v>
      </c>
      <c r="F7" s="30">
        <v>34.799999999999997</v>
      </c>
      <c r="G7" s="30">
        <v>42.3</v>
      </c>
      <c r="H7" s="30">
        <v>478.8</v>
      </c>
      <c r="I7" s="30">
        <v>0.2</v>
      </c>
    </row>
    <row r="8" spans="1:9" ht="17.25" x14ac:dyDescent="0.45">
      <c r="A8" s="2">
        <v>7</v>
      </c>
      <c r="B8" s="2" t="s">
        <v>22</v>
      </c>
      <c r="C8" s="27">
        <v>29.1</v>
      </c>
      <c r="D8" s="28">
        <v>1.7</v>
      </c>
      <c r="E8" s="28">
        <v>1.9</v>
      </c>
      <c r="F8" s="28">
        <v>58.3</v>
      </c>
      <c r="G8" s="28">
        <v>52.4</v>
      </c>
      <c r="H8" s="28">
        <v>231.7</v>
      </c>
      <c r="I8" s="28">
        <v>0.4</v>
      </c>
    </row>
    <row r="9" spans="1:9" ht="17.25" x14ac:dyDescent="0.45">
      <c r="A9" s="3">
        <v>8</v>
      </c>
      <c r="B9" s="3" t="s">
        <v>37</v>
      </c>
      <c r="C9" s="29">
        <v>25.1</v>
      </c>
      <c r="D9" s="30">
        <v>4.9000000000000004</v>
      </c>
      <c r="E9" s="30">
        <v>5.4</v>
      </c>
      <c r="F9" s="30">
        <v>20.3</v>
      </c>
      <c r="G9" s="30">
        <v>18.399999999999999</v>
      </c>
      <c r="H9" s="30">
        <v>515.5</v>
      </c>
      <c r="I9" s="30">
        <v>0.2</v>
      </c>
    </row>
    <row r="10" spans="1:9" ht="17.25" x14ac:dyDescent="0.45">
      <c r="A10" s="2">
        <v>9</v>
      </c>
      <c r="B10" s="2" t="s">
        <v>40</v>
      </c>
      <c r="C10" s="27">
        <v>24.7</v>
      </c>
      <c r="D10" s="28">
        <v>2.6</v>
      </c>
      <c r="E10" s="28">
        <v>3.2</v>
      </c>
      <c r="F10" s="28">
        <v>38.9</v>
      </c>
      <c r="G10" s="28">
        <v>31</v>
      </c>
      <c r="H10" s="28">
        <v>314.2</v>
      </c>
      <c r="I10" s="28">
        <v>0.3</v>
      </c>
    </row>
    <row r="11" spans="1:9" ht="34.5" x14ac:dyDescent="0.45">
      <c r="A11" s="3">
        <v>10</v>
      </c>
      <c r="B11" s="3" t="s">
        <v>32</v>
      </c>
      <c r="C11" s="29">
        <v>24.6</v>
      </c>
      <c r="D11" s="30">
        <v>3.4</v>
      </c>
      <c r="E11" s="30">
        <v>3.9</v>
      </c>
      <c r="F11" s="30">
        <v>29</v>
      </c>
      <c r="G11" s="30">
        <v>25.3</v>
      </c>
      <c r="H11" s="30">
        <v>237.1</v>
      </c>
      <c r="I11" s="30">
        <v>0.4</v>
      </c>
    </row>
    <row r="12" spans="1:9" ht="34.5" x14ac:dyDescent="0.45">
      <c r="A12" s="2">
        <v>11</v>
      </c>
      <c r="B12" s="2" t="s">
        <v>57</v>
      </c>
      <c r="C12" s="27">
        <v>24.5</v>
      </c>
      <c r="D12" s="28">
        <v>1.9</v>
      </c>
      <c r="E12" s="28">
        <v>1.9</v>
      </c>
      <c r="F12" s="28">
        <v>51.9</v>
      </c>
      <c r="G12" s="28">
        <v>51.3</v>
      </c>
      <c r="H12" s="28">
        <v>1041.2</v>
      </c>
      <c r="I12" s="28">
        <v>0.1</v>
      </c>
    </row>
    <row r="13" spans="1:9" ht="17.25" x14ac:dyDescent="0.45">
      <c r="A13" s="3">
        <v>12</v>
      </c>
      <c r="B13" s="3" t="s">
        <v>15</v>
      </c>
      <c r="C13" s="29">
        <v>23.7</v>
      </c>
      <c r="D13" s="30">
        <v>1.4</v>
      </c>
      <c r="E13" s="30">
        <v>1.5</v>
      </c>
      <c r="F13" s="30">
        <v>72.599999999999994</v>
      </c>
      <c r="G13" s="30">
        <v>66.599999999999994</v>
      </c>
      <c r="H13" s="30">
        <v>142.5</v>
      </c>
      <c r="I13" s="30">
        <v>0.7</v>
      </c>
    </row>
    <row r="14" spans="1:9" ht="34.5" x14ac:dyDescent="0.45">
      <c r="A14" s="2">
        <v>13</v>
      </c>
      <c r="B14" s="2" t="s">
        <v>20</v>
      </c>
      <c r="C14" s="27">
        <v>22.3</v>
      </c>
      <c r="D14" s="28">
        <v>2.2999999999999998</v>
      </c>
      <c r="E14" s="28">
        <v>2.8</v>
      </c>
      <c r="F14" s="28">
        <v>43</v>
      </c>
      <c r="G14" s="28">
        <v>36</v>
      </c>
      <c r="H14" s="28">
        <v>142.1</v>
      </c>
      <c r="I14" s="28">
        <v>0.7</v>
      </c>
    </row>
    <row r="15" spans="1:9" ht="34.5" x14ac:dyDescent="0.45">
      <c r="A15" s="3">
        <v>14</v>
      </c>
      <c r="B15" s="3" t="s">
        <v>35</v>
      </c>
      <c r="C15" s="29">
        <v>22.3</v>
      </c>
      <c r="D15" s="30">
        <v>3.2</v>
      </c>
      <c r="E15" s="30">
        <v>3.7</v>
      </c>
      <c r="F15" s="30">
        <v>31</v>
      </c>
      <c r="G15" s="30">
        <v>26.9</v>
      </c>
      <c r="H15" s="30">
        <v>185.7</v>
      </c>
      <c r="I15" s="30">
        <v>0.5</v>
      </c>
    </row>
    <row r="16" spans="1:9" ht="34.5" x14ac:dyDescent="0.45">
      <c r="A16" s="2">
        <v>15</v>
      </c>
      <c r="B16" s="2" t="s">
        <v>16</v>
      </c>
      <c r="C16" s="27">
        <v>21.4</v>
      </c>
      <c r="D16" s="28">
        <v>4.2</v>
      </c>
      <c r="E16" s="28">
        <v>5.6</v>
      </c>
      <c r="F16" s="28">
        <v>23.6</v>
      </c>
      <c r="G16" s="28">
        <v>18</v>
      </c>
      <c r="H16" s="28">
        <v>228.5</v>
      </c>
      <c r="I16" s="28">
        <v>0.4</v>
      </c>
    </row>
    <row r="17" spans="1:9" ht="34.5" x14ac:dyDescent="0.45">
      <c r="A17" s="3">
        <v>16</v>
      </c>
      <c r="B17" s="3" t="s">
        <v>41</v>
      </c>
      <c r="C17" s="29">
        <v>19.7</v>
      </c>
      <c r="D17" s="30">
        <v>4.5</v>
      </c>
      <c r="E17" s="30">
        <v>4.0999999999999996</v>
      </c>
      <c r="F17" s="30">
        <v>22.1</v>
      </c>
      <c r="G17" s="30">
        <v>24.4</v>
      </c>
      <c r="H17" s="30">
        <v>255.6</v>
      </c>
      <c r="I17" s="30">
        <v>0.4</v>
      </c>
    </row>
    <row r="18" spans="1:9" ht="17.25" x14ac:dyDescent="0.45">
      <c r="A18" s="2">
        <v>17</v>
      </c>
      <c r="B18" s="2" t="s">
        <v>43</v>
      </c>
      <c r="C18" s="27">
        <v>18.899999999999999</v>
      </c>
      <c r="D18" s="28">
        <v>3.1</v>
      </c>
      <c r="E18" s="28">
        <v>3.4</v>
      </c>
      <c r="F18" s="28">
        <v>32.299999999999997</v>
      </c>
      <c r="G18" s="28">
        <v>29.3</v>
      </c>
      <c r="H18" s="28">
        <v>135.80000000000001</v>
      </c>
      <c r="I18" s="28">
        <v>0.7</v>
      </c>
    </row>
    <row r="19" spans="1:9" ht="34.5" x14ac:dyDescent="0.45">
      <c r="A19" s="3">
        <v>18</v>
      </c>
      <c r="B19" s="3" t="s">
        <v>27</v>
      </c>
      <c r="C19" s="29">
        <v>18.899999999999999</v>
      </c>
      <c r="D19" s="30">
        <v>4.8</v>
      </c>
      <c r="E19" s="30">
        <v>5.0999999999999996</v>
      </c>
      <c r="F19" s="30">
        <v>20.9</v>
      </c>
      <c r="G19" s="30">
        <v>19.7</v>
      </c>
      <c r="H19" s="30">
        <v>220.8</v>
      </c>
      <c r="I19" s="30">
        <v>0.5</v>
      </c>
    </row>
    <row r="20" spans="1:9" ht="17.25" x14ac:dyDescent="0.45">
      <c r="A20" s="2">
        <v>19</v>
      </c>
      <c r="B20" s="2" t="s">
        <v>28</v>
      </c>
      <c r="C20" s="27">
        <v>17.8</v>
      </c>
      <c r="D20" s="28">
        <v>3</v>
      </c>
      <c r="E20" s="28">
        <v>3.8</v>
      </c>
      <c r="F20" s="28">
        <v>33.299999999999997</v>
      </c>
      <c r="G20" s="28">
        <v>26.2</v>
      </c>
      <c r="H20" s="28">
        <v>150.30000000000001</v>
      </c>
      <c r="I20" s="28">
        <v>0.7</v>
      </c>
    </row>
    <row r="21" spans="1:9" ht="34.5" x14ac:dyDescent="0.45">
      <c r="A21" s="3">
        <v>20</v>
      </c>
      <c r="B21" s="3" t="s">
        <v>53</v>
      </c>
      <c r="C21" s="29">
        <v>17.399999999999999</v>
      </c>
      <c r="D21" s="30">
        <v>1.5</v>
      </c>
      <c r="E21" s="30">
        <v>1.8</v>
      </c>
      <c r="F21" s="30">
        <v>67.3</v>
      </c>
      <c r="G21" s="30">
        <v>55.9</v>
      </c>
      <c r="H21" s="30">
        <v>121.8</v>
      </c>
      <c r="I21" s="30">
        <v>0.8</v>
      </c>
    </row>
    <row r="22" spans="1:9" ht="34.5" x14ac:dyDescent="0.45">
      <c r="A22" s="2">
        <v>21</v>
      </c>
      <c r="B22" s="2" t="s">
        <v>54</v>
      </c>
      <c r="C22" s="27">
        <v>16.600000000000001</v>
      </c>
      <c r="D22" s="28">
        <v>5.8</v>
      </c>
      <c r="E22" s="28">
        <v>5.7</v>
      </c>
      <c r="F22" s="28">
        <v>17.100000000000001</v>
      </c>
      <c r="G22" s="28">
        <v>17.399999999999999</v>
      </c>
      <c r="H22" s="28">
        <v>214</v>
      </c>
      <c r="I22" s="28">
        <v>0.5</v>
      </c>
    </row>
    <row r="23" spans="1:9" ht="17.25" x14ac:dyDescent="0.45">
      <c r="A23" s="3">
        <v>22</v>
      </c>
      <c r="B23" s="3" t="s">
        <v>38</v>
      </c>
      <c r="C23" s="29">
        <v>16.399999999999999</v>
      </c>
      <c r="D23" s="30">
        <v>4.0999999999999996</v>
      </c>
      <c r="E23" s="30">
        <v>4.3</v>
      </c>
      <c r="F23" s="30">
        <v>24.3</v>
      </c>
      <c r="G23" s="30">
        <v>23.2</v>
      </c>
      <c r="H23" s="30">
        <v>188.6</v>
      </c>
      <c r="I23" s="30">
        <v>0.5</v>
      </c>
    </row>
    <row r="24" spans="1:9" ht="34.5" x14ac:dyDescent="0.45">
      <c r="A24" s="2">
        <v>23</v>
      </c>
      <c r="B24" s="2" t="s">
        <v>61</v>
      </c>
      <c r="C24" s="27">
        <v>16.3</v>
      </c>
      <c r="D24" s="28">
        <v>4</v>
      </c>
      <c r="E24" s="28">
        <v>4</v>
      </c>
      <c r="F24" s="28">
        <v>25.2</v>
      </c>
      <c r="G24" s="28">
        <v>24.7</v>
      </c>
      <c r="H24" s="28">
        <v>165.9</v>
      </c>
      <c r="I24" s="28">
        <v>0.6</v>
      </c>
    </row>
    <row r="25" spans="1:9" ht="34.5" x14ac:dyDescent="0.45">
      <c r="A25" s="3">
        <v>24</v>
      </c>
      <c r="B25" s="3" t="s">
        <v>34</v>
      </c>
      <c r="C25" s="29">
        <v>16.2</v>
      </c>
      <c r="D25" s="30">
        <v>5.2</v>
      </c>
      <c r="E25" s="30">
        <v>5.4</v>
      </c>
      <c r="F25" s="30">
        <v>19</v>
      </c>
      <c r="G25" s="30">
        <v>18.399999999999999</v>
      </c>
      <c r="H25" s="30">
        <v>165.3</v>
      </c>
      <c r="I25" s="30">
        <v>0.6</v>
      </c>
    </row>
    <row r="26" spans="1:9" ht="17.25" x14ac:dyDescent="0.45">
      <c r="A26" s="2">
        <v>25</v>
      </c>
      <c r="B26" s="2" t="s">
        <v>52</v>
      </c>
      <c r="C26" s="27">
        <v>15.5</v>
      </c>
      <c r="D26" s="28">
        <v>4.2</v>
      </c>
      <c r="E26" s="28">
        <v>5.3</v>
      </c>
      <c r="F26" s="28">
        <v>23.8</v>
      </c>
      <c r="G26" s="28">
        <v>18.899999999999999</v>
      </c>
      <c r="H26" s="28">
        <v>125.9</v>
      </c>
      <c r="I26" s="28">
        <v>0.8</v>
      </c>
    </row>
    <row r="27" spans="1:9" ht="51.75" x14ac:dyDescent="0.45">
      <c r="A27" s="3">
        <v>26</v>
      </c>
      <c r="B27" s="3" t="s">
        <v>77</v>
      </c>
      <c r="C27" s="29">
        <v>15.4</v>
      </c>
      <c r="D27" s="30">
        <v>3.3</v>
      </c>
      <c r="E27" s="30">
        <v>3.7</v>
      </c>
      <c r="F27" s="30">
        <v>30.1</v>
      </c>
      <c r="G27" s="30">
        <v>27.4</v>
      </c>
      <c r="H27" s="30">
        <v>99.5</v>
      </c>
      <c r="I27" s="30">
        <v>1</v>
      </c>
    </row>
    <row r="28" spans="1:9" ht="34.5" x14ac:dyDescent="0.45">
      <c r="A28" s="2">
        <v>27</v>
      </c>
      <c r="B28" s="2" t="s">
        <v>39</v>
      </c>
      <c r="C28" s="27">
        <v>15.3</v>
      </c>
      <c r="D28" s="28">
        <v>6.1</v>
      </c>
      <c r="E28" s="28">
        <v>7.2</v>
      </c>
      <c r="F28" s="28">
        <v>16.399999999999999</v>
      </c>
      <c r="G28" s="28">
        <v>13.8</v>
      </c>
      <c r="H28" s="28">
        <v>288.7</v>
      </c>
      <c r="I28" s="28">
        <v>0.3</v>
      </c>
    </row>
    <row r="29" spans="1:9" ht="17.25" x14ac:dyDescent="0.45">
      <c r="A29" s="3">
        <v>28</v>
      </c>
      <c r="B29" s="3" t="s">
        <v>25</v>
      </c>
      <c r="C29" s="29">
        <v>15</v>
      </c>
      <c r="D29" s="30">
        <v>5.5</v>
      </c>
      <c r="E29" s="30">
        <v>5.0999999999999996</v>
      </c>
      <c r="F29" s="30">
        <v>18.2</v>
      </c>
      <c r="G29" s="30">
        <v>19.7</v>
      </c>
      <c r="H29" s="30">
        <v>162.80000000000001</v>
      </c>
      <c r="I29" s="30">
        <v>0.6</v>
      </c>
    </row>
    <row r="30" spans="1:9" ht="17.25" x14ac:dyDescent="0.45">
      <c r="A30" s="2">
        <v>29</v>
      </c>
      <c r="B30" s="2" t="s">
        <v>84</v>
      </c>
      <c r="C30" s="27">
        <v>14.9</v>
      </c>
      <c r="D30" s="28">
        <v>4.3</v>
      </c>
      <c r="E30" s="28">
        <v>3.9</v>
      </c>
      <c r="F30" s="28">
        <v>23</v>
      </c>
      <c r="G30" s="28">
        <v>25.7</v>
      </c>
      <c r="H30" s="28">
        <v>106.3</v>
      </c>
      <c r="I30" s="28">
        <v>0.9</v>
      </c>
    </row>
    <row r="31" spans="1:9" ht="34.5" x14ac:dyDescent="0.45">
      <c r="A31" s="3">
        <v>30</v>
      </c>
      <c r="B31" s="3" t="s">
        <v>97</v>
      </c>
      <c r="C31" s="29">
        <v>14.8</v>
      </c>
      <c r="D31" s="30">
        <v>3.8</v>
      </c>
      <c r="E31" s="30">
        <v>4.3</v>
      </c>
      <c r="F31" s="30">
        <v>26.3</v>
      </c>
      <c r="G31" s="30">
        <v>23.4</v>
      </c>
      <c r="H31" s="30">
        <v>116.5</v>
      </c>
      <c r="I31" s="30">
        <v>0.9</v>
      </c>
    </row>
    <row r="32" spans="1:9" ht="34.5" x14ac:dyDescent="0.45">
      <c r="A32" s="2">
        <v>31</v>
      </c>
      <c r="B32" s="2" t="s">
        <v>31</v>
      </c>
      <c r="C32" s="27">
        <v>14.6</v>
      </c>
      <c r="D32" s="28">
        <v>5</v>
      </c>
      <c r="E32" s="28">
        <v>4.5999999999999996</v>
      </c>
      <c r="F32" s="28">
        <v>19.899999999999999</v>
      </c>
      <c r="G32" s="28">
        <v>21.6</v>
      </c>
      <c r="H32" s="28">
        <v>223.2</v>
      </c>
      <c r="I32" s="28">
        <v>0.4</v>
      </c>
    </row>
    <row r="33" spans="1:9" ht="34.5" x14ac:dyDescent="0.45">
      <c r="A33" s="3">
        <v>32</v>
      </c>
      <c r="B33" s="3" t="s">
        <v>50</v>
      </c>
      <c r="C33" s="29">
        <v>14.2</v>
      </c>
      <c r="D33" s="30">
        <v>7.6</v>
      </c>
      <c r="E33" s="30">
        <v>8.5</v>
      </c>
      <c r="F33" s="30">
        <v>13.1</v>
      </c>
      <c r="G33" s="30">
        <v>11.7</v>
      </c>
      <c r="H33" s="30">
        <v>196.1</v>
      </c>
      <c r="I33" s="30">
        <v>0.5</v>
      </c>
    </row>
    <row r="34" spans="1:9" ht="34.5" x14ac:dyDescent="0.45">
      <c r="A34" s="2">
        <v>33</v>
      </c>
      <c r="B34" s="2" t="s">
        <v>47</v>
      </c>
      <c r="C34" s="27">
        <v>14.2</v>
      </c>
      <c r="D34" s="28">
        <v>4.5</v>
      </c>
      <c r="E34" s="28">
        <v>4.7</v>
      </c>
      <c r="F34" s="28">
        <v>22.3</v>
      </c>
      <c r="G34" s="28">
        <v>21.5</v>
      </c>
      <c r="H34" s="28">
        <v>114.3</v>
      </c>
      <c r="I34" s="28">
        <v>0.9</v>
      </c>
    </row>
    <row r="35" spans="1:9" ht="17.25" x14ac:dyDescent="0.45">
      <c r="A35" s="3">
        <v>34</v>
      </c>
      <c r="B35" s="3" t="s">
        <v>63</v>
      </c>
      <c r="C35" s="29">
        <v>13.7</v>
      </c>
      <c r="D35" s="30">
        <v>3.4</v>
      </c>
      <c r="E35" s="30">
        <v>3.5</v>
      </c>
      <c r="F35" s="30">
        <v>29.3</v>
      </c>
      <c r="G35" s="30">
        <v>28.2</v>
      </c>
      <c r="H35" s="30">
        <v>101.7</v>
      </c>
      <c r="I35" s="30">
        <v>1</v>
      </c>
    </row>
    <row r="36" spans="1:9" ht="69" x14ac:dyDescent="0.45">
      <c r="A36" s="2">
        <v>35</v>
      </c>
      <c r="B36" s="2" t="s">
        <v>55</v>
      </c>
      <c r="C36" s="27">
        <v>13.5</v>
      </c>
      <c r="D36" s="28">
        <v>6.7</v>
      </c>
      <c r="E36" s="28">
        <v>6.5</v>
      </c>
      <c r="F36" s="28">
        <v>14.9</v>
      </c>
      <c r="G36" s="28">
        <v>15.4</v>
      </c>
      <c r="H36" s="28">
        <v>183.4</v>
      </c>
      <c r="I36" s="28">
        <v>0.5</v>
      </c>
    </row>
    <row r="37" spans="1:9" ht="34.5" x14ac:dyDescent="0.45">
      <c r="A37" s="3">
        <v>36</v>
      </c>
      <c r="B37" s="3" t="s">
        <v>42</v>
      </c>
      <c r="C37" s="29">
        <v>13.2</v>
      </c>
      <c r="D37" s="30">
        <v>4.5999999999999996</v>
      </c>
      <c r="E37" s="30">
        <v>4.4000000000000004</v>
      </c>
      <c r="F37" s="30">
        <v>21.9</v>
      </c>
      <c r="G37" s="30">
        <v>22.9</v>
      </c>
      <c r="H37" s="30">
        <v>117.5</v>
      </c>
      <c r="I37" s="30">
        <v>0.9</v>
      </c>
    </row>
    <row r="38" spans="1:9" ht="34.5" x14ac:dyDescent="0.45">
      <c r="A38" s="2">
        <v>37</v>
      </c>
      <c r="B38" s="2" t="s">
        <v>44</v>
      </c>
      <c r="C38" s="27">
        <v>13.2</v>
      </c>
      <c r="D38" s="28">
        <v>5.0999999999999996</v>
      </c>
      <c r="E38" s="28">
        <v>5.8</v>
      </c>
      <c r="F38" s="28">
        <v>19.8</v>
      </c>
      <c r="G38" s="28">
        <v>17.2</v>
      </c>
      <c r="H38" s="28">
        <v>122.5</v>
      </c>
      <c r="I38" s="28">
        <v>0.8</v>
      </c>
    </row>
    <row r="39" spans="1:9" ht="34.5" x14ac:dyDescent="0.45">
      <c r="A39" s="3">
        <v>38</v>
      </c>
      <c r="B39" s="3" t="s">
        <v>70</v>
      </c>
      <c r="C39" s="29">
        <v>13.1</v>
      </c>
      <c r="D39" s="30">
        <v>2.9</v>
      </c>
      <c r="E39" s="30">
        <v>3.7</v>
      </c>
      <c r="F39" s="30">
        <v>34.4</v>
      </c>
      <c r="G39" s="30">
        <v>27.1</v>
      </c>
      <c r="H39" s="30">
        <v>163.4</v>
      </c>
      <c r="I39" s="30">
        <v>0.6</v>
      </c>
    </row>
    <row r="40" spans="1:9" ht="17.25" x14ac:dyDescent="0.45">
      <c r="A40" s="2">
        <v>39</v>
      </c>
      <c r="B40" s="2" t="s">
        <v>81</v>
      </c>
      <c r="C40" s="27">
        <v>13</v>
      </c>
      <c r="D40" s="28">
        <v>2.4</v>
      </c>
      <c r="E40" s="28">
        <v>3</v>
      </c>
      <c r="F40" s="28">
        <v>41</v>
      </c>
      <c r="G40" s="28">
        <v>33.1</v>
      </c>
      <c r="H40" s="28">
        <v>76.7</v>
      </c>
      <c r="I40" s="28">
        <v>1.3</v>
      </c>
    </row>
    <row r="41" spans="1:9" ht="17.25" x14ac:dyDescent="0.45">
      <c r="A41" s="3">
        <v>40</v>
      </c>
      <c r="B41" s="3" t="s">
        <v>69</v>
      </c>
      <c r="C41" s="29">
        <v>13</v>
      </c>
      <c r="D41" s="30">
        <v>5.6</v>
      </c>
      <c r="E41" s="30">
        <v>6.2</v>
      </c>
      <c r="F41" s="30">
        <v>18</v>
      </c>
      <c r="G41" s="30">
        <v>16</v>
      </c>
      <c r="H41" s="30">
        <v>193.9</v>
      </c>
      <c r="I41" s="30">
        <v>0.5</v>
      </c>
    </row>
    <row r="42" spans="1:9" ht="17.25" x14ac:dyDescent="0.45">
      <c r="A42" s="2">
        <v>41</v>
      </c>
      <c r="B42" s="2" t="s">
        <v>36</v>
      </c>
      <c r="C42" s="27">
        <v>13</v>
      </c>
      <c r="D42" s="28">
        <v>2.1</v>
      </c>
      <c r="E42" s="28">
        <v>2.6</v>
      </c>
      <c r="F42" s="28">
        <v>47.4</v>
      </c>
      <c r="G42" s="28">
        <v>39</v>
      </c>
      <c r="H42" s="28">
        <v>75.2</v>
      </c>
      <c r="I42" s="28">
        <v>1.3</v>
      </c>
    </row>
    <row r="43" spans="1:9" ht="17.25" x14ac:dyDescent="0.45">
      <c r="A43" s="3">
        <v>42</v>
      </c>
      <c r="B43" s="3" t="s">
        <v>78</v>
      </c>
      <c r="C43" s="29">
        <v>12.8</v>
      </c>
      <c r="D43" s="30">
        <v>3.2</v>
      </c>
      <c r="E43" s="30">
        <v>3.1</v>
      </c>
      <c r="F43" s="30">
        <v>31.2</v>
      </c>
      <c r="G43" s="30">
        <v>32.299999999999997</v>
      </c>
      <c r="H43" s="30">
        <v>90.3</v>
      </c>
      <c r="I43" s="30">
        <v>1.1000000000000001</v>
      </c>
    </row>
    <row r="44" spans="1:9" ht="34.5" x14ac:dyDescent="0.45">
      <c r="A44" s="2">
        <v>43</v>
      </c>
      <c r="B44" s="2" t="s">
        <v>59</v>
      </c>
      <c r="C44" s="27">
        <v>12.7</v>
      </c>
      <c r="D44" s="28">
        <v>5.5</v>
      </c>
      <c r="E44" s="28">
        <v>5.4</v>
      </c>
      <c r="F44" s="28">
        <v>18.100000000000001</v>
      </c>
      <c r="G44" s="28">
        <v>18.5</v>
      </c>
      <c r="H44" s="28">
        <v>150.80000000000001</v>
      </c>
      <c r="I44" s="28">
        <v>0.7</v>
      </c>
    </row>
    <row r="45" spans="1:9" ht="34.5" x14ac:dyDescent="0.45">
      <c r="A45" s="3">
        <v>44</v>
      </c>
      <c r="B45" s="3" t="s">
        <v>99</v>
      </c>
      <c r="C45" s="29">
        <v>12.7</v>
      </c>
      <c r="D45" s="30">
        <v>5</v>
      </c>
      <c r="E45" s="30">
        <v>6.1</v>
      </c>
      <c r="F45" s="30">
        <v>19.8</v>
      </c>
      <c r="G45" s="30">
        <v>16.399999999999999</v>
      </c>
      <c r="H45" s="30">
        <v>79.2</v>
      </c>
      <c r="I45" s="30">
        <v>1.3</v>
      </c>
    </row>
    <row r="46" spans="1:9" ht="34.5" x14ac:dyDescent="0.45">
      <c r="A46" s="2">
        <v>45</v>
      </c>
      <c r="B46" s="2" t="s">
        <v>64</v>
      </c>
      <c r="C46" s="27">
        <v>12.6</v>
      </c>
      <c r="D46" s="28">
        <v>8.1999999999999993</v>
      </c>
      <c r="E46" s="28">
        <v>8</v>
      </c>
      <c r="F46" s="28">
        <v>12.2</v>
      </c>
      <c r="G46" s="28">
        <v>12.5</v>
      </c>
      <c r="H46" s="28">
        <v>101.9</v>
      </c>
      <c r="I46" s="28">
        <v>1</v>
      </c>
    </row>
    <row r="47" spans="1:9" ht="51.75" x14ac:dyDescent="0.45">
      <c r="A47" s="3">
        <v>46</v>
      </c>
      <c r="B47" s="3" t="s">
        <v>46</v>
      </c>
      <c r="C47" s="29">
        <v>12.6</v>
      </c>
      <c r="D47" s="30">
        <v>4</v>
      </c>
      <c r="E47" s="30">
        <v>4</v>
      </c>
      <c r="F47" s="30">
        <v>24.9</v>
      </c>
      <c r="G47" s="30">
        <v>24.8</v>
      </c>
      <c r="H47" s="30">
        <v>106.1</v>
      </c>
      <c r="I47" s="30">
        <v>0.9</v>
      </c>
    </row>
    <row r="48" spans="1:9" ht="69" x14ac:dyDescent="0.45">
      <c r="A48" s="2">
        <v>47</v>
      </c>
      <c r="B48" s="2" t="s">
        <v>66</v>
      </c>
      <c r="C48" s="27">
        <v>12.6</v>
      </c>
      <c r="D48" s="28">
        <v>3.4</v>
      </c>
      <c r="E48" s="28">
        <v>3.2</v>
      </c>
      <c r="F48" s="28">
        <v>29.7</v>
      </c>
      <c r="G48" s="28">
        <v>31.1</v>
      </c>
      <c r="H48" s="28">
        <v>98.1</v>
      </c>
      <c r="I48" s="28">
        <v>1</v>
      </c>
    </row>
    <row r="49" spans="1:9" ht="17.25" x14ac:dyDescent="0.45">
      <c r="A49" s="3">
        <v>48</v>
      </c>
      <c r="B49" s="3" t="s">
        <v>93</v>
      </c>
      <c r="C49" s="29">
        <v>12.3</v>
      </c>
      <c r="D49" s="30">
        <v>5.7</v>
      </c>
      <c r="E49" s="30">
        <v>7</v>
      </c>
      <c r="F49" s="30">
        <v>17.600000000000001</v>
      </c>
      <c r="G49" s="30">
        <v>14.3</v>
      </c>
      <c r="H49" s="30">
        <v>90.4</v>
      </c>
      <c r="I49" s="30">
        <v>1.1000000000000001</v>
      </c>
    </row>
    <row r="50" spans="1:9" ht="17.25" x14ac:dyDescent="0.45">
      <c r="A50" s="2">
        <v>49</v>
      </c>
      <c r="B50" s="2" t="s">
        <v>120</v>
      </c>
      <c r="C50" s="27">
        <v>12.3</v>
      </c>
      <c r="D50" s="28">
        <v>3.4</v>
      </c>
      <c r="E50" s="28">
        <v>5.3</v>
      </c>
      <c r="F50" s="28">
        <v>29.6</v>
      </c>
      <c r="G50" s="28">
        <v>19</v>
      </c>
      <c r="H50" s="28">
        <v>100.3</v>
      </c>
      <c r="I50" s="28">
        <v>1</v>
      </c>
    </row>
    <row r="51" spans="1:9" ht="34.5" x14ac:dyDescent="0.45">
      <c r="A51" s="3">
        <v>50</v>
      </c>
      <c r="B51" s="3" t="s">
        <v>18</v>
      </c>
      <c r="C51" s="29">
        <v>12.2</v>
      </c>
      <c r="D51" s="30">
        <v>6.5</v>
      </c>
      <c r="E51" s="30">
        <v>7.5</v>
      </c>
      <c r="F51" s="30">
        <v>15.5</v>
      </c>
      <c r="G51" s="30">
        <v>13.3</v>
      </c>
      <c r="H51" s="30">
        <v>244</v>
      </c>
      <c r="I51" s="30">
        <v>0.4</v>
      </c>
    </row>
    <row r="52" spans="1:9" ht="34.5" x14ac:dyDescent="0.45">
      <c r="A52" s="2">
        <v>51</v>
      </c>
      <c r="B52" s="2" t="s">
        <v>45</v>
      </c>
      <c r="C52" s="27">
        <v>12</v>
      </c>
      <c r="D52" s="28">
        <v>4.9000000000000004</v>
      </c>
      <c r="E52" s="28">
        <v>5.3</v>
      </c>
      <c r="F52" s="28">
        <v>20.5</v>
      </c>
      <c r="G52" s="28">
        <v>19</v>
      </c>
      <c r="H52" s="28">
        <v>178.8</v>
      </c>
      <c r="I52" s="28">
        <v>0.6</v>
      </c>
    </row>
    <row r="53" spans="1:9" ht="34.5" x14ac:dyDescent="0.45">
      <c r="A53" s="3">
        <v>52</v>
      </c>
      <c r="B53" s="3" t="s">
        <v>86</v>
      </c>
      <c r="C53" s="29">
        <v>11.6</v>
      </c>
      <c r="D53" s="30">
        <v>3.5</v>
      </c>
      <c r="E53" s="30">
        <v>4</v>
      </c>
      <c r="F53" s="30">
        <v>28.4</v>
      </c>
      <c r="G53" s="30">
        <v>24.9</v>
      </c>
      <c r="H53" s="30">
        <v>69.7</v>
      </c>
      <c r="I53" s="30">
        <v>1.4</v>
      </c>
    </row>
    <row r="54" spans="1:9" ht="17.25" x14ac:dyDescent="0.45">
      <c r="A54" s="2">
        <v>53</v>
      </c>
      <c r="B54" s="2" t="s">
        <v>75</v>
      </c>
      <c r="C54" s="27">
        <v>11.4</v>
      </c>
      <c r="D54" s="28">
        <v>4.5</v>
      </c>
      <c r="E54" s="28">
        <v>4.9000000000000004</v>
      </c>
      <c r="F54" s="28">
        <v>22.4</v>
      </c>
      <c r="G54" s="28">
        <v>20.2</v>
      </c>
      <c r="H54" s="28">
        <v>82.2</v>
      </c>
      <c r="I54" s="28">
        <v>1.2</v>
      </c>
    </row>
    <row r="55" spans="1:9" ht="17.25" x14ac:dyDescent="0.45">
      <c r="A55" s="3">
        <v>54</v>
      </c>
      <c r="B55" s="3" t="s">
        <v>83</v>
      </c>
      <c r="C55" s="29">
        <v>11.4</v>
      </c>
      <c r="D55" s="30">
        <v>3</v>
      </c>
      <c r="E55" s="30">
        <v>3.6</v>
      </c>
      <c r="F55" s="30">
        <v>33.5</v>
      </c>
      <c r="G55" s="30">
        <v>27.8</v>
      </c>
      <c r="H55" s="30">
        <v>126.2</v>
      </c>
      <c r="I55" s="30">
        <v>0.8</v>
      </c>
    </row>
    <row r="56" spans="1:9" ht="34.5" x14ac:dyDescent="0.45">
      <c r="A56" s="2">
        <v>55</v>
      </c>
      <c r="B56" s="2" t="s">
        <v>71</v>
      </c>
      <c r="C56" s="27">
        <v>11.3</v>
      </c>
      <c r="D56" s="28">
        <v>4.4000000000000004</v>
      </c>
      <c r="E56" s="28">
        <v>4.5</v>
      </c>
      <c r="F56" s="28">
        <v>22.7</v>
      </c>
      <c r="G56" s="28">
        <v>22.1</v>
      </c>
      <c r="H56" s="28">
        <v>94.2</v>
      </c>
      <c r="I56" s="28">
        <v>1.1000000000000001</v>
      </c>
    </row>
    <row r="57" spans="1:9" ht="34.5" x14ac:dyDescent="0.45">
      <c r="A57" s="3">
        <v>56</v>
      </c>
      <c r="B57" s="3" t="s">
        <v>58</v>
      </c>
      <c r="C57" s="29">
        <v>10.9</v>
      </c>
      <c r="D57" s="30">
        <v>4.0999999999999996</v>
      </c>
      <c r="E57" s="30">
        <v>4.3</v>
      </c>
      <c r="F57" s="30">
        <v>24.4</v>
      </c>
      <c r="G57" s="30">
        <v>23.1</v>
      </c>
      <c r="H57" s="30">
        <v>68.5</v>
      </c>
      <c r="I57" s="30">
        <v>1.5</v>
      </c>
    </row>
    <row r="58" spans="1:9" ht="17.25" x14ac:dyDescent="0.45">
      <c r="A58" s="2">
        <v>57</v>
      </c>
      <c r="B58" s="2" t="s">
        <v>80</v>
      </c>
      <c r="C58" s="27">
        <v>10.9</v>
      </c>
      <c r="D58" s="28">
        <v>3.3</v>
      </c>
      <c r="E58" s="28">
        <v>3.6</v>
      </c>
      <c r="F58" s="28">
        <v>30.5</v>
      </c>
      <c r="G58" s="28">
        <v>27.8</v>
      </c>
      <c r="H58" s="28">
        <v>66.900000000000006</v>
      </c>
      <c r="I58" s="28">
        <v>1.5</v>
      </c>
    </row>
    <row r="59" spans="1:9" ht="34.5" x14ac:dyDescent="0.45">
      <c r="A59" s="3">
        <v>58</v>
      </c>
      <c r="B59" s="3" t="s">
        <v>62</v>
      </c>
      <c r="C59" s="29">
        <v>10.9</v>
      </c>
      <c r="D59" s="30">
        <v>6.5</v>
      </c>
      <c r="E59" s="30">
        <v>6</v>
      </c>
      <c r="F59" s="30">
        <v>15.4</v>
      </c>
      <c r="G59" s="30">
        <v>16.7</v>
      </c>
      <c r="H59" s="30">
        <v>176.9</v>
      </c>
      <c r="I59" s="30">
        <v>0.6</v>
      </c>
    </row>
    <row r="60" spans="1:9" ht="17.25" x14ac:dyDescent="0.45">
      <c r="A60" s="2">
        <v>59</v>
      </c>
      <c r="B60" s="2" t="s">
        <v>48</v>
      </c>
      <c r="C60" s="27">
        <v>10.8</v>
      </c>
      <c r="D60" s="28">
        <v>5.9</v>
      </c>
      <c r="E60" s="28">
        <v>5.9</v>
      </c>
      <c r="F60" s="28">
        <v>17</v>
      </c>
      <c r="G60" s="28">
        <v>16.8</v>
      </c>
      <c r="H60" s="28">
        <v>129.80000000000001</v>
      </c>
      <c r="I60" s="28">
        <v>0.8</v>
      </c>
    </row>
    <row r="61" spans="1:9" ht="34.5" x14ac:dyDescent="0.45">
      <c r="A61" s="3">
        <v>60</v>
      </c>
      <c r="B61" s="3" t="s">
        <v>128</v>
      </c>
      <c r="C61" s="29">
        <v>10.8</v>
      </c>
      <c r="D61" s="30">
        <v>7.4</v>
      </c>
      <c r="E61" s="30">
        <v>6.3</v>
      </c>
      <c r="F61" s="30">
        <v>13.5</v>
      </c>
      <c r="G61" s="30">
        <v>15.9</v>
      </c>
      <c r="H61" s="30">
        <v>131</v>
      </c>
      <c r="I61" s="30">
        <v>0.8</v>
      </c>
    </row>
    <row r="62" spans="1:9" ht="103.5" x14ac:dyDescent="0.45">
      <c r="A62" s="2">
        <v>61</v>
      </c>
      <c r="B62" s="2" t="s">
        <v>51</v>
      </c>
      <c r="C62" s="27">
        <v>10.7</v>
      </c>
      <c r="D62" s="28">
        <v>4.8</v>
      </c>
      <c r="E62" s="28">
        <v>5.2</v>
      </c>
      <c r="F62" s="28">
        <v>20.9</v>
      </c>
      <c r="G62" s="28">
        <v>19.2</v>
      </c>
      <c r="H62" s="28">
        <v>82.6</v>
      </c>
      <c r="I62" s="28">
        <v>1.2</v>
      </c>
    </row>
    <row r="63" spans="1:9" ht="17.25" x14ac:dyDescent="0.45">
      <c r="A63" s="3">
        <v>62</v>
      </c>
      <c r="B63" s="3" t="s">
        <v>119</v>
      </c>
      <c r="C63" s="29">
        <v>10.7</v>
      </c>
      <c r="D63" s="30">
        <v>5.9</v>
      </c>
      <c r="E63" s="30">
        <v>5.8</v>
      </c>
      <c r="F63" s="30">
        <v>17</v>
      </c>
      <c r="G63" s="30">
        <v>17.3</v>
      </c>
      <c r="H63" s="30">
        <v>132.69999999999999</v>
      </c>
      <c r="I63" s="30">
        <v>0.8</v>
      </c>
    </row>
    <row r="64" spans="1:9" ht="17.25" x14ac:dyDescent="0.45">
      <c r="A64" s="2">
        <v>63</v>
      </c>
      <c r="B64" s="2" t="s">
        <v>68</v>
      </c>
      <c r="C64" s="27">
        <v>10.6</v>
      </c>
      <c r="D64" s="28">
        <v>5</v>
      </c>
      <c r="E64" s="28">
        <v>5.2</v>
      </c>
      <c r="F64" s="28">
        <v>19.899999999999999</v>
      </c>
      <c r="G64" s="28">
        <v>19.399999999999999</v>
      </c>
      <c r="H64" s="28">
        <v>109.2</v>
      </c>
      <c r="I64" s="28">
        <v>0.9</v>
      </c>
    </row>
    <row r="65" spans="1:9" ht="17.25" x14ac:dyDescent="0.45">
      <c r="A65" s="3">
        <v>64</v>
      </c>
      <c r="B65" s="3" t="s">
        <v>91</v>
      </c>
      <c r="C65" s="29">
        <v>10.6</v>
      </c>
      <c r="D65" s="30">
        <v>4.2</v>
      </c>
      <c r="E65" s="30">
        <v>4.0999999999999996</v>
      </c>
      <c r="F65" s="30">
        <v>23.7</v>
      </c>
      <c r="G65" s="30">
        <v>24.4</v>
      </c>
      <c r="H65" s="30">
        <v>81.900000000000006</v>
      </c>
      <c r="I65" s="30">
        <v>1.2</v>
      </c>
    </row>
    <row r="66" spans="1:9" ht="34.5" x14ac:dyDescent="0.45">
      <c r="A66" s="2">
        <v>65</v>
      </c>
      <c r="B66" s="2" t="s">
        <v>73</v>
      </c>
      <c r="C66" s="27">
        <v>10.5</v>
      </c>
      <c r="D66" s="28">
        <v>3.8</v>
      </c>
      <c r="E66" s="28">
        <v>3.9</v>
      </c>
      <c r="F66" s="28">
        <v>26.1</v>
      </c>
      <c r="G66" s="28">
        <v>25.6</v>
      </c>
      <c r="H66" s="28">
        <v>71.599999999999994</v>
      </c>
      <c r="I66" s="28">
        <v>1.4</v>
      </c>
    </row>
    <row r="67" spans="1:9" ht="34.5" x14ac:dyDescent="0.45">
      <c r="A67" s="3">
        <v>66</v>
      </c>
      <c r="B67" s="3" t="s">
        <v>106</v>
      </c>
      <c r="C67" s="29">
        <v>10.3</v>
      </c>
      <c r="D67" s="30">
        <v>6</v>
      </c>
      <c r="E67" s="30">
        <v>5.2</v>
      </c>
      <c r="F67" s="30">
        <v>16.8</v>
      </c>
      <c r="G67" s="30">
        <v>19.2</v>
      </c>
      <c r="H67" s="30">
        <v>119.4</v>
      </c>
      <c r="I67" s="30">
        <v>0.8</v>
      </c>
    </row>
    <row r="68" spans="1:9" ht="34.5" x14ac:dyDescent="0.45">
      <c r="A68" s="2">
        <v>67</v>
      </c>
      <c r="B68" s="2" t="s">
        <v>85</v>
      </c>
      <c r="C68" s="27">
        <v>10.199999999999999</v>
      </c>
      <c r="D68" s="28">
        <v>5.0999999999999996</v>
      </c>
      <c r="E68" s="28">
        <v>5.4</v>
      </c>
      <c r="F68" s="28">
        <v>19.600000000000001</v>
      </c>
      <c r="G68" s="28">
        <v>18.399999999999999</v>
      </c>
      <c r="H68" s="28">
        <v>60.2</v>
      </c>
      <c r="I68" s="28">
        <v>1.7</v>
      </c>
    </row>
    <row r="69" spans="1:9" ht="51.75" x14ac:dyDescent="0.45">
      <c r="A69" s="3">
        <v>68</v>
      </c>
      <c r="B69" s="3" t="s">
        <v>92</v>
      </c>
      <c r="C69" s="29">
        <v>10.1</v>
      </c>
      <c r="D69" s="30">
        <v>3.5</v>
      </c>
      <c r="E69" s="30">
        <v>4.0999999999999996</v>
      </c>
      <c r="F69" s="30">
        <v>28.4</v>
      </c>
      <c r="G69" s="30">
        <v>24.3</v>
      </c>
      <c r="H69" s="30">
        <v>68.7</v>
      </c>
      <c r="I69" s="30">
        <v>1.5</v>
      </c>
    </row>
    <row r="70" spans="1:9" ht="34.5" x14ac:dyDescent="0.45">
      <c r="A70" s="2">
        <v>69</v>
      </c>
      <c r="B70" s="2" t="s">
        <v>74</v>
      </c>
      <c r="C70" s="27">
        <v>10.1</v>
      </c>
      <c r="D70" s="28">
        <v>7.1</v>
      </c>
      <c r="E70" s="28">
        <v>7.5</v>
      </c>
      <c r="F70" s="28">
        <v>14.1</v>
      </c>
      <c r="G70" s="28">
        <v>13.3</v>
      </c>
      <c r="H70" s="28">
        <v>98.7</v>
      </c>
      <c r="I70" s="28">
        <v>1</v>
      </c>
    </row>
    <row r="71" spans="1:9" ht="34.5" x14ac:dyDescent="0.45">
      <c r="A71" s="3">
        <v>70</v>
      </c>
      <c r="B71" s="3" t="s">
        <v>87</v>
      </c>
      <c r="C71" s="29">
        <v>9.9</v>
      </c>
      <c r="D71" s="30">
        <v>3.7</v>
      </c>
      <c r="E71" s="30">
        <v>3.9</v>
      </c>
      <c r="F71" s="30">
        <v>27.3</v>
      </c>
      <c r="G71" s="30">
        <v>25.4</v>
      </c>
      <c r="H71" s="30">
        <v>75.400000000000006</v>
      </c>
      <c r="I71" s="30">
        <v>1.3</v>
      </c>
    </row>
    <row r="72" spans="1:9" ht="17.25" x14ac:dyDescent="0.45">
      <c r="A72" s="2">
        <v>71</v>
      </c>
      <c r="B72" s="2" t="s">
        <v>72</v>
      </c>
      <c r="C72" s="27">
        <v>9.6999999999999993</v>
      </c>
      <c r="D72" s="28">
        <v>3.9</v>
      </c>
      <c r="E72" s="28">
        <v>4.8</v>
      </c>
      <c r="F72" s="28">
        <v>25.9</v>
      </c>
      <c r="G72" s="28">
        <v>20.9</v>
      </c>
      <c r="H72" s="28">
        <v>59.1</v>
      </c>
      <c r="I72" s="28">
        <v>1.7</v>
      </c>
    </row>
    <row r="73" spans="1:9" ht="17.25" x14ac:dyDescent="0.45">
      <c r="A73" s="3">
        <v>72</v>
      </c>
      <c r="B73" s="3" t="s">
        <v>65</v>
      </c>
      <c r="C73" s="29">
        <v>9.6999999999999993</v>
      </c>
      <c r="D73" s="30">
        <v>6.9</v>
      </c>
      <c r="E73" s="30">
        <v>6.9</v>
      </c>
      <c r="F73" s="30">
        <v>14.6</v>
      </c>
      <c r="G73" s="30">
        <v>14.4</v>
      </c>
      <c r="H73" s="30">
        <v>100.1</v>
      </c>
      <c r="I73" s="30">
        <v>1</v>
      </c>
    </row>
    <row r="74" spans="1:9" ht="34.5" x14ac:dyDescent="0.45">
      <c r="A74" s="2">
        <v>73</v>
      </c>
      <c r="B74" s="2" t="s">
        <v>107</v>
      </c>
      <c r="C74" s="27">
        <v>9.4</v>
      </c>
      <c r="D74" s="28">
        <v>3.2</v>
      </c>
      <c r="E74" s="28">
        <v>3.5</v>
      </c>
      <c r="F74" s="28">
        <v>31</v>
      </c>
      <c r="G74" s="28">
        <v>28.3</v>
      </c>
      <c r="H74" s="28">
        <v>56.3</v>
      </c>
      <c r="I74" s="28">
        <v>1.8</v>
      </c>
    </row>
    <row r="75" spans="1:9" ht="17.25" x14ac:dyDescent="0.45">
      <c r="A75" s="3">
        <v>74</v>
      </c>
      <c r="B75" s="3" t="s">
        <v>89</v>
      </c>
      <c r="C75" s="29">
        <v>9.4</v>
      </c>
      <c r="D75" s="30">
        <v>4.5999999999999996</v>
      </c>
      <c r="E75" s="30">
        <v>5.2</v>
      </c>
      <c r="F75" s="30">
        <v>21.6</v>
      </c>
      <c r="G75" s="30">
        <v>19.2</v>
      </c>
      <c r="H75" s="30">
        <v>58.7</v>
      </c>
      <c r="I75" s="30">
        <v>1.7</v>
      </c>
    </row>
    <row r="76" spans="1:9" ht="34.5" x14ac:dyDescent="0.45">
      <c r="A76" s="2">
        <v>75</v>
      </c>
      <c r="B76" s="2" t="s">
        <v>90</v>
      </c>
      <c r="C76" s="27">
        <v>9.3000000000000007</v>
      </c>
      <c r="D76" s="28">
        <v>3.1</v>
      </c>
      <c r="E76" s="28">
        <v>3.5</v>
      </c>
      <c r="F76" s="28">
        <v>32.5</v>
      </c>
      <c r="G76" s="28">
        <v>28.5</v>
      </c>
      <c r="H76" s="28">
        <v>61.6</v>
      </c>
      <c r="I76" s="28">
        <v>1.6</v>
      </c>
    </row>
    <row r="77" spans="1:9" ht="17.25" x14ac:dyDescent="0.45">
      <c r="A77" s="3">
        <v>76</v>
      </c>
      <c r="B77" s="3" t="s">
        <v>95</v>
      </c>
      <c r="C77" s="29">
        <v>9.1</v>
      </c>
      <c r="D77" s="30">
        <v>5.9</v>
      </c>
      <c r="E77" s="30">
        <v>7.4</v>
      </c>
      <c r="F77" s="30">
        <v>16.899999999999999</v>
      </c>
      <c r="G77" s="30">
        <v>13.5</v>
      </c>
      <c r="H77" s="30">
        <v>99.7</v>
      </c>
      <c r="I77" s="30">
        <v>1</v>
      </c>
    </row>
    <row r="78" spans="1:9" ht="17.25" x14ac:dyDescent="0.45">
      <c r="A78" s="2">
        <v>77</v>
      </c>
      <c r="B78" s="2" t="s">
        <v>134</v>
      </c>
      <c r="C78" s="27">
        <v>9.1</v>
      </c>
      <c r="D78" s="28">
        <v>3.6</v>
      </c>
      <c r="E78" s="28">
        <v>5</v>
      </c>
      <c r="F78" s="28">
        <v>28.1</v>
      </c>
      <c r="G78" s="28">
        <v>20.100000000000001</v>
      </c>
      <c r="H78" s="28">
        <v>71.3</v>
      </c>
      <c r="I78" s="28">
        <v>1.4</v>
      </c>
    </row>
    <row r="79" spans="1:9" ht="34.5" x14ac:dyDescent="0.45">
      <c r="A79" s="3">
        <v>78</v>
      </c>
      <c r="B79" s="3" t="s">
        <v>67</v>
      </c>
      <c r="C79" s="29">
        <v>9.1</v>
      </c>
      <c r="D79" s="30">
        <v>4</v>
      </c>
      <c r="E79" s="30">
        <v>4.0999999999999996</v>
      </c>
      <c r="F79" s="30">
        <v>24.9</v>
      </c>
      <c r="G79" s="30">
        <v>24.3</v>
      </c>
      <c r="H79" s="30">
        <v>57.2</v>
      </c>
      <c r="I79" s="30">
        <v>1.7</v>
      </c>
    </row>
    <row r="80" spans="1:9" ht="17.25" x14ac:dyDescent="0.45">
      <c r="A80" s="2">
        <v>79</v>
      </c>
      <c r="B80" s="2" t="s">
        <v>76</v>
      </c>
      <c r="C80" s="27">
        <v>8.8000000000000007</v>
      </c>
      <c r="D80" s="28">
        <v>4.5999999999999996</v>
      </c>
      <c r="E80" s="28">
        <v>5.3</v>
      </c>
      <c r="F80" s="28">
        <v>21.7</v>
      </c>
      <c r="G80" s="28">
        <v>18.899999999999999</v>
      </c>
      <c r="H80" s="28">
        <v>56.4</v>
      </c>
      <c r="I80" s="28">
        <v>1.8</v>
      </c>
    </row>
    <row r="81" spans="1:9" ht="34.5" x14ac:dyDescent="0.45">
      <c r="A81" s="3">
        <v>80</v>
      </c>
      <c r="B81" s="3" t="s">
        <v>105</v>
      </c>
      <c r="C81" s="29">
        <v>8.8000000000000007</v>
      </c>
      <c r="D81" s="30">
        <v>3.6</v>
      </c>
      <c r="E81" s="30">
        <v>4.0999999999999996</v>
      </c>
      <c r="F81" s="30">
        <v>27.5</v>
      </c>
      <c r="G81" s="30">
        <v>24.5</v>
      </c>
      <c r="H81" s="30">
        <v>57.3</v>
      </c>
      <c r="I81" s="30">
        <v>1.7</v>
      </c>
    </row>
    <row r="82" spans="1:9" ht="34.5" x14ac:dyDescent="0.45">
      <c r="A82" s="2">
        <v>81</v>
      </c>
      <c r="B82" s="2" t="s">
        <v>96</v>
      </c>
      <c r="C82" s="27">
        <v>8.6999999999999993</v>
      </c>
      <c r="D82" s="28">
        <v>3</v>
      </c>
      <c r="E82" s="28">
        <v>3.3</v>
      </c>
      <c r="F82" s="28">
        <v>33.700000000000003</v>
      </c>
      <c r="G82" s="28">
        <v>30.5</v>
      </c>
      <c r="H82" s="28">
        <v>50.8</v>
      </c>
      <c r="I82" s="28">
        <v>2</v>
      </c>
    </row>
    <row r="83" spans="1:9" ht="34.5" x14ac:dyDescent="0.45">
      <c r="A83" s="3">
        <v>82</v>
      </c>
      <c r="B83" s="3" t="s">
        <v>82</v>
      </c>
      <c r="C83" s="29">
        <v>8.6</v>
      </c>
      <c r="D83" s="30">
        <v>7.5</v>
      </c>
      <c r="E83" s="30">
        <v>7.8</v>
      </c>
      <c r="F83" s="30">
        <v>13.4</v>
      </c>
      <c r="G83" s="30">
        <v>12.9</v>
      </c>
      <c r="H83" s="30">
        <v>77.2</v>
      </c>
      <c r="I83" s="30">
        <v>1.3</v>
      </c>
    </row>
    <row r="84" spans="1:9" ht="51.75" x14ac:dyDescent="0.45">
      <c r="A84" s="2">
        <v>83</v>
      </c>
      <c r="B84" s="2" t="s">
        <v>110</v>
      </c>
      <c r="C84" s="27">
        <v>8.5</v>
      </c>
      <c r="D84" s="28">
        <v>4.3</v>
      </c>
      <c r="E84" s="28">
        <v>4.5999999999999996</v>
      </c>
      <c r="F84" s="28">
        <v>23.5</v>
      </c>
      <c r="G84" s="28">
        <v>21.9</v>
      </c>
      <c r="H84" s="28">
        <v>65.5</v>
      </c>
      <c r="I84" s="28">
        <v>1.5</v>
      </c>
    </row>
    <row r="85" spans="1:9" ht="34.5" x14ac:dyDescent="0.45">
      <c r="A85" s="3">
        <v>84</v>
      </c>
      <c r="B85" s="3" t="s">
        <v>88</v>
      </c>
      <c r="C85" s="29">
        <v>8.5</v>
      </c>
      <c r="D85" s="30">
        <v>5.2</v>
      </c>
      <c r="E85" s="30">
        <v>5.8</v>
      </c>
      <c r="F85" s="30">
        <v>19.100000000000001</v>
      </c>
      <c r="G85" s="30">
        <v>17.399999999999999</v>
      </c>
      <c r="H85" s="30">
        <v>61.3</v>
      </c>
      <c r="I85" s="30">
        <v>1.6</v>
      </c>
    </row>
    <row r="86" spans="1:9" ht="17.25" x14ac:dyDescent="0.45">
      <c r="A86" s="2">
        <v>85</v>
      </c>
      <c r="B86" s="2" t="s">
        <v>100</v>
      </c>
      <c r="C86" s="27">
        <v>8.4</v>
      </c>
      <c r="D86" s="28">
        <v>6.4</v>
      </c>
      <c r="E86" s="28">
        <v>7.1</v>
      </c>
      <c r="F86" s="28">
        <v>15.6</v>
      </c>
      <c r="G86" s="28">
        <v>14.1</v>
      </c>
      <c r="H86" s="28">
        <v>83.6</v>
      </c>
      <c r="I86" s="28">
        <v>1.2</v>
      </c>
    </row>
    <row r="87" spans="1:9" ht="17.25" x14ac:dyDescent="0.45">
      <c r="A87" s="3">
        <v>86</v>
      </c>
      <c r="B87" s="3" t="s">
        <v>111</v>
      </c>
      <c r="C87" s="29">
        <v>8.3000000000000007</v>
      </c>
      <c r="D87" s="30">
        <v>3.3</v>
      </c>
      <c r="E87" s="30">
        <v>4.3</v>
      </c>
      <c r="F87" s="30">
        <v>30.3</v>
      </c>
      <c r="G87" s="30">
        <v>23.4</v>
      </c>
      <c r="H87" s="30">
        <v>48.1</v>
      </c>
      <c r="I87" s="30">
        <v>2.1</v>
      </c>
    </row>
    <row r="88" spans="1:9" ht="17.25" x14ac:dyDescent="0.45">
      <c r="A88" s="2">
        <v>87</v>
      </c>
      <c r="B88" s="2" t="s">
        <v>109</v>
      </c>
      <c r="C88" s="27">
        <v>8.1999999999999993</v>
      </c>
      <c r="D88" s="28">
        <v>6.2</v>
      </c>
      <c r="E88" s="28">
        <v>6.3</v>
      </c>
      <c r="F88" s="28">
        <v>16.2</v>
      </c>
      <c r="G88" s="28">
        <v>15.8</v>
      </c>
      <c r="H88" s="28">
        <v>55.9</v>
      </c>
      <c r="I88" s="28">
        <v>1.8</v>
      </c>
    </row>
    <row r="89" spans="1:9" ht="34.5" x14ac:dyDescent="0.45">
      <c r="A89" s="3">
        <v>88</v>
      </c>
      <c r="B89" s="3" t="s">
        <v>118</v>
      </c>
      <c r="C89" s="29">
        <v>8</v>
      </c>
      <c r="D89" s="30">
        <v>4.3</v>
      </c>
      <c r="E89" s="30">
        <v>5.3</v>
      </c>
      <c r="F89" s="30">
        <v>23.3</v>
      </c>
      <c r="G89" s="30">
        <v>18.899999999999999</v>
      </c>
      <c r="H89" s="30">
        <v>56.4</v>
      </c>
      <c r="I89" s="30">
        <v>1.8</v>
      </c>
    </row>
    <row r="90" spans="1:9" ht="17.25" x14ac:dyDescent="0.45">
      <c r="A90" s="2">
        <v>89</v>
      </c>
      <c r="B90" s="2" t="s">
        <v>112</v>
      </c>
      <c r="C90" s="27">
        <v>7.8</v>
      </c>
      <c r="D90" s="28">
        <v>5.5</v>
      </c>
      <c r="E90" s="28">
        <v>5.9</v>
      </c>
      <c r="F90" s="28">
        <v>18.100000000000001</v>
      </c>
      <c r="G90" s="28">
        <v>16.8</v>
      </c>
      <c r="H90" s="28">
        <v>155.5</v>
      </c>
      <c r="I90" s="28">
        <v>0.6</v>
      </c>
    </row>
    <row r="91" spans="1:9" ht="34.5" x14ac:dyDescent="0.45">
      <c r="A91" s="3">
        <v>90</v>
      </c>
      <c r="B91" s="3" t="s">
        <v>98</v>
      </c>
      <c r="C91" s="29">
        <v>7.5</v>
      </c>
      <c r="D91" s="30">
        <v>4.5</v>
      </c>
      <c r="E91" s="30">
        <v>4.7</v>
      </c>
      <c r="F91" s="30">
        <v>22.4</v>
      </c>
      <c r="G91" s="30">
        <v>21.4</v>
      </c>
      <c r="H91" s="30">
        <v>55.6</v>
      </c>
      <c r="I91" s="30">
        <v>1.8</v>
      </c>
    </row>
    <row r="92" spans="1:9" ht="34.5" x14ac:dyDescent="0.45">
      <c r="A92" s="2">
        <v>91</v>
      </c>
      <c r="B92" s="2" t="s">
        <v>121</v>
      </c>
      <c r="C92" s="27">
        <v>7.5</v>
      </c>
      <c r="D92" s="28">
        <v>5.3</v>
      </c>
      <c r="E92" s="28">
        <v>5.6</v>
      </c>
      <c r="F92" s="28">
        <v>18.899999999999999</v>
      </c>
      <c r="G92" s="28">
        <v>18</v>
      </c>
      <c r="H92" s="28">
        <v>47.1</v>
      </c>
      <c r="I92" s="28">
        <v>2.1</v>
      </c>
    </row>
    <row r="93" spans="1:9" ht="17.25" x14ac:dyDescent="0.45">
      <c r="A93" s="3">
        <v>92</v>
      </c>
      <c r="B93" s="3" t="s">
        <v>94</v>
      </c>
      <c r="C93" s="29">
        <v>7.5</v>
      </c>
      <c r="D93" s="30">
        <v>6.6</v>
      </c>
      <c r="E93" s="30">
        <v>7.1</v>
      </c>
      <c r="F93" s="30">
        <v>15.1</v>
      </c>
      <c r="G93" s="30">
        <v>14.2</v>
      </c>
      <c r="H93" s="30">
        <v>52.5</v>
      </c>
      <c r="I93" s="30">
        <v>1.9</v>
      </c>
    </row>
    <row r="94" spans="1:9" ht="34.5" x14ac:dyDescent="0.45">
      <c r="A94" s="2">
        <v>93</v>
      </c>
      <c r="B94" s="2" t="s">
        <v>124</v>
      </c>
      <c r="C94" s="27">
        <v>7.5</v>
      </c>
      <c r="D94" s="28">
        <v>4</v>
      </c>
      <c r="E94" s="28">
        <v>4.0999999999999996</v>
      </c>
      <c r="F94" s="28">
        <v>24.8</v>
      </c>
      <c r="G94" s="28">
        <v>24.6</v>
      </c>
      <c r="H94" s="28">
        <v>44.6</v>
      </c>
      <c r="I94" s="28">
        <v>2.2000000000000002</v>
      </c>
    </row>
    <row r="95" spans="1:9" ht="34.5" x14ac:dyDescent="0.45">
      <c r="A95" s="3">
        <v>94</v>
      </c>
      <c r="B95" s="3" t="s">
        <v>113</v>
      </c>
      <c r="C95" s="29">
        <v>6.9</v>
      </c>
      <c r="D95" s="30">
        <v>4.9000000000000004</v>
      </c>
      <c r="E95" s="30">
        <v>5.0999999999999996</v>
      </c>
      <c r="F95" s="30">
        <v>20.3</v>
      </c>
      <c r="G95" s="30">
        <v>19.7</v>
      </c>
      <c r="H95" s="30">
        <v>41.3</v>
      </c>
      <c r="I95" s="30">
        <v>2.4</v>
      </c>
    </row>
    <row r="96" spans="1:9" ht="17.25" x14ac:dyDescent="0.45">
      <c r="A96" s="2">
        <v>95</v>
      </c>
      <c r="B96" s="2" t="s">
        <v>126</v>
      </c>
      <c r="C96" s="27">
        <v>6.7</v>
      </c>
      <c r="D96" s="28">
        <v>6.5</v>
      </c>
      <c r="E96" s="28">
        <v>7.2</v>
      </c>
      <c r="F96" s="28">
        <v>15.5</v>
      </c>
      <c r="G96" s="28">
        <v>14</v>
      </c>
      <c r="H96" s="28">
        <v>59.4</v>
      </c>
      <c r="I96" s="28">
        <v>1.7</v>
      </c>
    </row>
    <row r="97" spans="1:9" ht="69" x14ac:dyDescent="0.45">
      <c r="A97" s="3">
        <v>96</v>
      </c>
      <c r="B97" s="3" t="s">
        <v>79</v>
      </c>
      <c r="C97" s="29">
        <v>6.1</v>
      </c>
      <c r="D97" s="30">
        <v>11.4</v>
      </c>
      <c r="E97" s="30">
        <v>7.6</v>
      </c>
      <c r="F97" s="30">
        <v>8.8000000000000007</v>
      </c>
      <c r="G97" s="30">
        <v>13.1</v>
      </c>
      <c r="H97" s="30">
        <v>54.5</v>
      </c>
      <c r="I97" s="30">
        <v>1.8</v>
      </c>
    </row>
    <row r="98" spans="1:9" ht="17.25" x14ac:dyDescent="0.45">
      <c r="A98" s="2">
        <v>97</v>
      </c>
      <c r="B98" s="2" t="s">
        <v>102</v>
      </c>
      <c r="C98" s="27">
        <v>5.8</v>
      </c>
      <c r="D98" s="28">
        <v>7.2</v>
      </c>
      <c r="E98" s="28">
        <v>7.4</v>
      </c>
      <c r="F98" s="28">
        <v>13.9</v>
      </c>
      <c r="G98" s="28">
        <v>13.5</v>
      </c>
      <c r="H98" s="28">
        <v>45.3</v>
      </c>
      <c r="I98" s="28">
        <v>2.2000000000000002</v>
      </c>
    </row>
    <row r="99" spans="1:9" ht="69" x14ac:dyDescent="0.45">
      <c r="A99" s="3">
        <v>98</v>
      </c>
      <c r="B99" s="3" t="s">
        <v>116</v>
      </c>
      <c r="C99" s="29">
        <v>5.3</v>
      </c>
      <c r="D99" s="30">
        <v>9</v>
      </c>
      <c r="E99" s="30">
        <v>9.1</v>
      </c>
      <c r="F99" s="30">
        <v>11.1</v>
      </c>
      <c r="G99" s="30">
        <v>11</v>
      </c>
      <c r="H99" s="30">
        <v>39.200000000000003</v>
      </c>
      <c r="I99" s="30">
        <v>2.5</v>
      </c>
    </row>
    <row r="100" spans="1:9" ht="34.5" x14ac:dyDescent="0.45">
      <c r="A100" s="2">
        <v>99</v>
      </c>
      <c r="B100" s="2" t="s">
        <v>117</v>
      </c>
      <c r="C100" s="27">
        <v>5.2</v>
      </c>
      <c r="D100" s="28">
        <v>10.3</v>
      </c>
      <c r="E100" s="28">
        <v>10.3</v>
      </c>
      <c r="F100" s="28">
        <v>9.6999999999999993</v>
      </c>
      <c r="G100" s="28">
        <v>9.6999999999999993</v>
      </c>
      <c r="H100" s="28">
        <v>65.400000000000006</v>
      </c>
      <c r="I100" s="28">
        <v>1.5</v>
      </c>
    </row>
    <row r="101" spans="1:9" ht="34.5" x14ac:dyDescent="0.45">
      <c r="A101" s="3">
        <v>100</v>
      </c>
      <c r="B101" s="3" t="s">
        <v>103</v>
      </c>
      <c r="C101" s="29">
        <v>4.4000000000000004</v>
      </c>
      <c r="D101" s="30">
        <v>7.2</v>
      </c>
      <c r="E101" s="30">
        <v>7.5</v>
      </c>
      <c r="F101" s="30">
        <v>14</v>
      </c>
      <c r="G101" s="30">
        <v>13.3</v>
      </c>
      <c r="H101" s="30">
        <v>46.5</v>
      </c>
      <c r="I101" s="30">
        <v>2.2000000000000002</v>
      </c>
    </row>
    <row r="102" spans="1:9" ht="34.5" x14ac:dyDescent="0.45">
      <c r="A102" s="2">
        <v>101</v>
      </c>
      <c r="B102" s="2" t="s">
        <v>132</v>
      </c>
      <c r="C102" s="27">
        <v>3.9</v>
      </c>
      <c r="D102" s="28">
        <v>9.9</v>
      </c>
      <c r="E102" s="28">
        <v>11.3</v>
      </c>
      <c r="F102" s="28">
        <v>10.1</v>
      </c>
      <c r="G102" s="28">
        <v>8.9</v>
      </c>
      <c r="H102" s="28">
        <v>47.5</v>
      </c>
      <c r="I102" s="28">
        <v>2.1</v>
      </c>
    </row>
    <row r="103" spans="1:9" ht="34.5" x14ac:dyDescent="0.45">
      <c r="A103" s="3">
        <v>102</v>
      </c>
      <c r="B103" s="3" t="s">
        <v>129</v>
      </c>
      <c r="C103" s="29">
        <v>3.5</v>
      </c>
      <c r="D103" s="30">
        <v>9.3000000000000007</v>
      </c>
      <c r="E103" s="30">
        <v>8.1</v>
      </c>
      <c r="F103" s="30">
        <v>10.7</v>
      </c>
      <c r="G103" s="30">
        <v>12.3</v>
      </c>
      <c r="H103" s="30">
        <v>27.2</v>
      </c>
      <c r="I103" s="30">
        <v>3.7</v>
      </c>
    </row>
    <row r="104" spans="1:9" ht="34.5" x14ac:dyDescent="0.45">
      <c r="A104" s="2">
        <v>103</v>
      </c>
      <c r="B104" s="2" t="s">
        <v>131</v>
      </c>
      <c r="C104" s="27">
        <v>3.5</v>
      </c>
      <c r="D104" s="28">
        <v>10.4</v>
      </c>
      <c r="E104" s="28">
        <v>11.2</v>
      </c>
      <c r="F104" s="28">
        <v>9.6999999999999993</v>
      </c>
      <c r="G104" s="28">
        <v>8.9</v>
      </c>
      <c r="H104" s="28">
        <v>26.4</v>
      </c>
      <c r="I104" s="28">
        <v>3.8</v>
      </c>
    </row>
    <row r="105" spans="1:9" ht="34.5" x14ac:dyDescent="0.45">
      <c r="A105" s="3">
        <v>104</v>
      </c>
      <c r="B105" s="3" t="s">
        <v>133</v>
      </c>
      <c r="C105" s="29">
        <v>2.8</v>
      </c>
      <c r="D105" s="30">
        <v>7.2</v>
      </c>
      <c r="E105" s="30">
        <v>8</v>
      </c>
      <c r="F105" s="30">
        <v>13.8</v>
      </c>
      <c r="G105" s="30">
        <v>12.4</v>
      </c>
      <c r="H105" s="30">
        <v>20.6</v>
      </c>
      <c r="I105" s="30">
        <v>4.8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EE0B4-1A19-4501-8FD8-6912CACBBD6D}">
  <dimension ref="A1:I110"/>
  <sheetViews>
    <sheetView workbookViewId="0">
      <selection sqref="A1:I110"/>
    </sheetView>
  </sheetViews>
  <sheetFormatPr defaultRowHeight="14.25" x14ac:dyDescent="0.45"/>
  <sheetData>
    <row r="1" spans="1:9" ht="35.25" x14ac:dyDescent="0.45">
      <c r="A1" s="1" t="s">
        <v>0</v>
      </c>
      <c r="B1" s="2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7.25" x14ac:dyDescent="0.45">
      <c r="A2" s="2">
        <v>1</v>
      </c>
      <c r="B2" s="2" t="s">
        <v>13</v>
      </c>
      <c r="C2" s="27">
        <v>63.2</v>
      </c>
      <c r="D2" s="28">
        <v>2.9</v>
      </c>
      <c r="E2" s="28">
        <v>3.2</v>
      </c>
      <c r="F2" s="28">
        <v>34</v>
      </c>
      <c r="G2" s="28">
        <v>31.7</v>
      </c>
      <c r="H2" s="28">
        <v>709.4</v>
      </c>
      <c r="I2" s="28">
        <v>0.1</v>
      </c>
    </row>
    <row r="3" spans="1:9" ht="34.5" x14ac:dyDescent="0.45">
      <c r="A3" s="3">
        <v>2</v>
      </c>
      <c r="B3" s="3" t="s">
        <v>11</v>
      </c>
      <c r="C3" s="29">
        <v>45.2</v>
      </c>
      <c r="D3" s="30">
        <v>1.6</v>
      </c>
      <c r="E3" s="30">
        <v>1.7</v>
      </c>
      <c r="F3" s="30">
        <v>61.6</v>
      </c>
      <c r="G3" s="30">
        <v>57.6</v>
      </c>
      <c r="H3" s="30">
        <v>288.3</v>
      </c>
      <c r="I3" s="30">
        <v>0.3</v>
      </c>
    </row>
    <row r="4" spans="1:9" ht="34.5" x14ac:dyDescent="0.45">
      <c r="A4" s="2">
        <v>3</v>
      </c>
      <c r="B4" s="2" t="s">
        <v>130</v>
      </c>
      <c r="C4" s="27">
        <v>36</v>
      </c>
      <c r="D4" s="28">
        <v>2.8</v>
      </c>
      <c r="E4" s="28">
        <v>1.2</v>
      </c>
      <c r="F4" s="28">
        <v>35.299999999999997</v>
      </c>
      <c r="G4" s="28">
        <v>83.5</v>
      </c>
      <c r="H4" s="28">
        <v>374.4</v>
      </c>
      <c r="I4" s="28">
        <v>0.3</v>
      </c>
    </row>
    <row r="5" spans="1:9" ht="34.5" x14ac:dyDescent="0.45">
      <c r="A5" s="3">
        <v>4</v>
      </c>
      <c r="B5" s="3" t="s">
        <v>26</v>
      </c>
      <c r="C5" s="29">
        <v>35.799999999999997</v>
      </c>
      <c r="D5" s="30">
        <v>5</v>
      </c>
      <c r="E5" s="30">
        <v>5.6</v>
      </c>
      <c r="F5" s="30">
        <v>20</v>
      </c>
      <c r="G5" s="30">
        <v>18</v>
      </c>
      <c r="H5" s="30">
        <v>429</v>
      </c>
      <c r="I5" s="30">
        <v>0.2</v>
      </c>
    </row>
    <row r="6" spans="1:9" ht="34.5" x14ac:dyDescent="0.45">
      <c r="A6" s="2">
        <v>5</v>
      </c>
      <c r="B6" s="2" t="s">
        <v>49</v>
      </c>
      <c r="C6" s="27">
        <v>35</v>
      </c>
      <c r="D6" s="28">
        <v>2.8</v>
      </c>
      <c r="E6" s="28">
        <v>2.7</v>
      </c>
      <c r="F6" s="28">
        <v>36.200000000000003</v>
      </c>
      <c r="G6" s="28">
        <v>36.700000000000003</v>
      </c>
      <c r="H6" s="28">
        <v>534.1</v>
      </c>
      <c r="I6" s="28">
        <v>0.2</v>
      </c>
    </row>
    <row r="7" spans="1:9" ht="17.25" x14ac:dyDescent="0.45">
      <c r="A7" s="3">
        <v>6</v>
      </c>
      <c r="B7" s="3" t="s">
        <v>37</v>
      </c>
      <c r="C7" s="29">
        <v>34.200000000000003</v>
      </c>
      <c r="D7" s="30">
        <v>4.0999999999999996</v>
      </c>
      <c r="E7" s="30">
        <v>4.9000000000000004</v>
      </c>
      <c r="F7" s="30">
        <v>24.2</v>
      </c>
      <c r="G7" s="30">
        <v>20.399999999999999</v>
      </c>
      <c r="H7" s="30">
        <v>730</v>
      </c>
      <c r="I7" s="30">
        <v>0.1</v>
      </c>
    </row>
    <row r="8" spans="1:9" ht="34.5" x14ac:dyDescent="0.45">
      <c r="A8" s="2">
        <v>7</v>
      </c>
      <c r="B8" s="2" t="s">
        <v>32</v>
      </c>
      <c r="C8" s="27">
        <v>30.1</v>
      </c>
      <c r="D8" s="28">
        <v>3.3</v>
      </c>
      <c r="E8" s="28">
        <v>3.3</v>
      </c>
      <c r="F8" s="28">
        <v>30.5</v>
      </c>
      <c r="G8" s="28">
        <v>30.8</v>
      </c>
      <c r="H8" s="28">
        <v>294.60000000000002</v>
      </c>
      <c r="I8" s="28">
        <v>0.3</v>
      </c>
    </row>
    <row r="9" spans="1:9" ht="17.25" x14ac:dyDescent="0.45">
      <c r="A9" s="3">
        <v>8</v>
      </c>
      <c r="B9" s="3" t="s">
        <v>22</v>
      </c>
      <c r="C9" s="29">
        <v>29</v>
      </c>
      <c r="D9" s="30">
        <v>1.5</v>
      </c>
      <c r="E9" s="30">
        <v>1.7</v>
      </c>
      <c r="F9" s="30">
        <v>65.7</v>
      </c>
      <c r="G9" s="30">
        <v>58.1</v>
      </c>
      <c r="H9" s="30">
        <v>232.4</v>
      </c>
      <c r="I9" s="30">
        <v>0.4</v>
      </c>
    </row>
    <row r="10" spans="1:9" ht="17.25" x14ac:dyDescent="0.45">
      <c r="A10" s="2">
        <v>9</v>
      </c>
      <c r="B10" s="2" t="s">
        <v>21</v>
      </c>
      <c r="C10" s="27">
        <v>27.3</v>
      </c>
      <c r="D10" s="28">
        <v>2.1</v>
      </c>
      <c r="E10" s="28">
        <v>4</v>
      </c>
      <c r="F10" s="28">
        <v>48.5</v>
      </c>
      <c r="G10" s="28">
        <v>24.8</v>
      </c>
      <c r="H10" s="28">
        <v>420.3</v>
      </c>
      <c r="I10" s="28">
        <v>0.2</v>
      </c>
    </row>
    <row r="11" spans="1:9" ht="17.25" x14ac:dyDescent="0.45">
      <c r="A11" s="3">
        <v>10</v>
      </c>
      <c r="B11" s="3" t="s">
        <v>40</v>
      </c>
      <c r="C11" s="29">
        <v>23.8</v>
      </c>
      <c r="D11" s="30">
        <v>2.4</v>
      </c>
      <c r="E11" s="30">
        <v>2.9</v>
      </c>
      <c r="F11" s="30">
        <v>40.9</v>
      </c>
      <c r="G11" s="30">
        <v>34.4</v>
      </c>
      <c r="H11" s="30">
        <v>308</v>
      </c>
      <c r="I11" s="30">
        <v>0.3</v>
      </c>
    </row>
    <row r="12" spans="1:9" ht="17.25" x14ac:dyDescent="0.45">
      <c r="A12" s="2">
        <v>11</v>
      </c>
      <c r="B12" s="2" t="s">
        <v>15</v>
      </c>
      <c r="C12" s="27">
        <v>23.6</v>
      </c>
      <c r="D12" s="28">
        <v>1.5</v>
      </c>
      <c r="E12" s="28">
        <v>1.5</v>
      </c>
      <c r="F12" s="28">
        <v>67.099999999999994</v>
      </c>
      <c r="G12" s="28">
        <v>65.099999999999994</v>
      </c>
      <c r="H12" s="28">
        <v>141.6</v>
      </c>
      <c r="I12" s="28">
        <v>0.7</v>
      </c>
    </row>
    <row r="13" spans="1:9" ht="34.5" x14ac:dyDescent="0.45">
      <c r="A13" s="3">
        <v>12</v>
      </c>
      <c r="B13" s="3" t="s">
        <v>53</v>
      </c>
      <c r="C13" s="29">
        <v>23.6</v>
      </c>
      <c r="D13" s="30">
        <v>1.1000000000000001</v>
      </c>
      <c r="E13" s="30">
        <v>1.2</v>
      </c>
      <c r="F13" s="30">
        <v>95.1</v>
      </c>
      <c r="G13" s="30">
        <v>81.5</v>
      </c>
      <c r="H13" s="30">
        <v>163.6</v>
      </c>
      <c r="I13" s="30">
        <v>0.6</v>
      </c>
    </row>
    <row r="14" spans="1:9" ht="34.5" x14ac:dyDescent="0.45">
      <c r="A14" s="2">
        <v>13</v>
      </c>
      <c r="B14" s="2" t="s">
        <v>57</v>
      </c>
      <c r="C14" s="27">
        <v>22.7</v>
      </c>
      <c r="D14" s="28">
        <v>2.2000000000000002</v>
      </c>
      <c r="E14" s="28">
        <v>2.2999999999999998</v>
      </c>
      <c r="F14" s="28">
        <v>45</v>
      </c>
      <c r="G14" s="28">
        <v>43.8</v>
      </c>
      <c r="H14" s="28">
        <v>941.2</v>
      </c>
      <c r="I14" s="28">
        <v>0.1</v>
      </c>
    </row>
    <row r="15" spans="1:9" ht="34.5" x14ac:dyDescent="0.45">
      <c r="A15" s="3">
        <v>14</v>
      </c>
      <c r="B15" s="3" t="s">
        <v>35</v>
      </c>
      <c r="C15" s="29">
        <v>22.2</v>
      </c>
      <c r="D15" s="30">
        <v>3.2</v>
      </c>
      <c r="E15" s="30">
        <v>3.6</v>
      </c>
      <c r="F15" s="30">
        <v>31.6</v>
      </c>
      <c r="G15" s="30">
        <v>27.5</v>
      </c>
      <c r="H15" s="30">
        <v>179.8</v>
      </c>
      <c r="I15" s="30">
        <v>0.6</v>
      </c>
    </row>
    <row r="16" spans="1:9" ht="34.5" x14ac:dyDescent="0.45">
      <c r="A16" s="2">
        <v>15</v>
      </c>
      <c r="B16" s="2" t="s">
        <v>27</v>
      </c>
      <c r="C16" s="27">
        <v>22</v>
      </c>
      <c r="D16" s="28">
        <v>4.0999999999999996</v>
      </c>
      <c r="E16" s="28">
        <v>4.8</v>
      </c>
      <c r="F16" s="28">
        <v>24.6</v>
      </c>
      <c r="G16" s="28">
        <v>20.8</v>
      </c>
      <c r="H16" s="28">
        <v>256.8</v>
      </c>
      <c r="I16" s="28">
        <v>0.4</v>
      </c>
    </row>
    <row r="17" spans="1:9" ht="34.5" x14ac:dyDescent="0.45">
      <c r="A17" s="3">
        <v>16</v>
      </c>
      <c r="B17" s="3" t="s">
        <v>16</v>
      </c>
      <c r="C17" s="29">
        <v>20.6</v>
      </c>
      <c r="D17" s="30">
        <v>4</v>
      </c>
      <c r="E17" s="30">
        <v>5.8</v>
      </c>
      <c r="F17" s="30">
        <v>24.8</v>
      </c>
      <c r="G17" s="30">
        <v>17.3</v>
      </c>
      <c r="H17" s="30">
        <v>223.9</v>
      </c>
      <c r="I17" s="30">
        <v>0.4</v>
      </c>
    </row>
    <row r="18" spans="1:9" ht="34.5" x14ac:dyDescent="0.45">
      <c r="A18" s="2">
        <v>17</v>
      </c>
      <c r="B18" s="2" t="s">
        <v>20</v>
      </c>
      <c r="C18" s="27">
        <v>19.399999999999999</v>
      </c>
      <c r="D18" s="28">
        <v>2.4</v>
      </c>
      <c r="E18" s="28">
        <v>3.1</v>
      </c>
      <c r="F18" s="28">
        <v>41.3</v>
      </c>
      <c r="G18" s="28">
        <v>32.700000000000003</v>
      </c>
      <c r="H18" s="28">
        <v>121</v>
      </c>
      <c r="I18" s="28">
        <v>0.8</v>
      </c>
    </row>
    <row r="19" spans="1:9" ht="34.5" x14ac:dyDescent="0.45">
      <c r="A19" s="3">
        <v>18</v>
      </c>
      <c r="B19" s="3" t="s">
        <v>41</v>
      </c>
      <c r="C19" s="29">
        <v>18.7</v>
      </c>
      <c r="D19" s="30">
        <v>5.0999999999999996</v>
      </c>
      <c r="E19" s="30">
        <v>4.7</v>
      </c>
      <c r="F19" s="30">
        <v>19.600000000000001</v>
      </c>
      <c r="G19" s="30">
        <v>21.4</v>
      </c>
      <c r="H19" s="30">
        <v>239.8</v>
      </c>
      <c r="I19" s="30">
        <v>0.4</v>
      </c>
    </row>
    <row r="20" spans="1:9" ht="34.5" x14ac:dyDescent="0.45">
      <c r="A20" s="2">
        <v>19</v>
      </c>
      <c r="B20" s="2" t="s">
        <v>54</v>
      </c>
      <c r="C20" s="27">
        <v>18</v>
      </c>
      <c r="D20" s="28">
        <v>5.0999999999999996</v>
      </c>
      <c r="E20" s="28">
        <v>4.9000000000000004</v>
      </c>
      <c r="F20" s="28">
        <v>19.8</v>
      </c>
      <c r="G20" s="28">
        <v>20.399999999999999</v>
      </c>
      <c r="H20" s="28">
        <v>229</v>
      </c>
      <c r="I20" s="28">
        <v>0.4</v>
      </c>
    </row>
    <row r="21" spans="1:9" ht="17.25" x14ac:dyDescent="0.45">
      <c r="A21" s="3">
        <v>20</v>
      </c>
      <c r="B21" s="3" t="s">
        <v>84</v>
      </c>
      <c r="C21" s="29">
        <v>17.600000000000001</v>
      </c>
      <c r="D21" s="30">
        <v>3.9</v>
      </c>
      <c r="E21" s="30">
        <v>3.7</v>
      </c>
      <c r="F21" s="30">
        <v>25.7</v>
      </c>
      <c r="G21" s="30">
        <v>26.7</v>
      </c>
      <c r="H21" s="30">
        <v>127.3</v>
      </c>
      <c r="I21" s="30">
        <v>0.8</v>
      </c>
    </row>
    <row r="22" spans="1:9" ht="34.5" x14ac:dyDescent="0.45">
      <c r="A22" s="2">
        <v>21</v>
      </c>
      <c r="B22" s="2" t="s">
        <v>61</v>
      </c>
      <c r="C22" s="27">
        <v>17.3</v>
      </c>
      <c r="D22" s="28">
        <v>3.9</v>
      </c>
      <c r="E22" s="28">
        <v>3.8</v>
      </c>
      <c r="F22" s="28">
        <v>25.9</v>
      </c>
      <c r="G22" s="28">
        <v>26.1</v>
      </c>
      <c r="H22" s="28">
        <v>174.5</v>
      </c>
      <c r="I22" s="28">
        <v>0.6</v>
      </c>
    </row>
    <row r="23" spans="1:9" ht="17.25" x14ac:dyDescent="0.45">
      <c r="A23" s="3">
        <v>22</v>
      </c>
      <c r="B23" s="3" t="s">
        <v>28</v>
      </c>
      <c r="C23" s="29">
        <v>17.100000000000001</v>
      </c>
      <c r="D23" s="30">
        <v>3.2</v>
      </c>
      <c r="E23" s="30">
        <v>4</v>
      </c>
      <c r="F23" s="30">
        <v>31.4</v>
      </c>
      <c r="G23" s="30">
        <v>24.8</v>
      </c>
      <c r="H23" s="30">
        <v>151.4</v>
      </c>
      <c r="I23" s="30">
        <v>0.7</v>
      </c>
    </row>
    <row r="24" spans="1:9" ht="17.25" x14ac:dyDescent="0.45">
      <c r="A24" s="2">
        <v>23</v>
      </c>
      <c r="B24" s="2" t="s">
        <v>43</v>
      </c>
      <c r="C24" s="27">
        <v>17.100000000000001</v>
      </c>
      <c r="D24" s="28">
        <v>3.1</v>
      </c>
      <c r="E24" s="28">
        <v>3.4</v>
      </c>
      <c r="F24" s="28">
        <v>32.700000000000003</v>
      </c>
      <c r="G24" s="28">
        <v>29.7</v>
      </c>
      <c r="H24" s="28">
        <v>124.2</v>
      </c>
      <c r="I24" s="28">
        <v>0.8</v>
      </c>
    </row>
    <row r="25" spans="1:9" ht="17.25" x14ac:dyDescent="0.45">
      <c r="A25" s="3">
        <v>24</v>
      </c>
      <c r="B25" s="3" t="s">
        <v>25</v>
      </c>
      <c r="C25" s="29">
        <v>16.899999999999999</v>
      </c>
      <c r="D25" s="30">
        <v>5.0999999999999996</v>
      </c>
      <c r="E25" s="30">
        <v>4.9000000000000004</v>
      </c>
      <c r="F25" s="30">
        <v>19.5</v>
      </c>
      <c r="G25" s="30">
        <v>20.6</v>
      </c>
      <c r="H25" s="30">
        <v>192.2</v>
      </c>
      <c r="I25" s="30">
        <v>0.5</v>
      </c>
    </row>
    <row r="26" spans="1:9" ht="34.5" x14ac:dyDescent="0.45">
      <c r="A26" s="2">
        <v>25</v>
      </c>
      <c r="B26" s="2" t="s">
        <v>31</v>
      </c>
      <c r="C26" s="27">
        <v>16.8</v>
      </c>
      <c r="D26" s="28">
        <v>4.3</v>
      </c>
      <c r="E26" s="28">
        <v>4.0999999999999996</v>
      </c>
      <c r="F26" s="28">
        <v>23.5</v>
      </c>
      <c r="G26" s="28">
        <v>24.2</v>
      </c>
      <c r="H26" s="28">
        <v>251</v>
      </c>
      <c r="I26" s="28">
        <v>0.4</v>
      </c>
    </row>
    <row r="27" spans="1:9" ht="34.5" x14ac:dyDescent="0.45">
      <c r="A27" s="3">
        <v>26</v>
      </c>
      <c r="B27" s="3" t="s">
        <v>34</v>
      </c>
      <c r="C27" s="29">
        <v>16.600000000000001</v>
      </c>
      <c r="D27" s="30">
        <v>4.8</v>
      </c>
      <c r="E27" s="30">
        <v>5.4</v>
      </c>
      <c r="F27" s="30">
        <v>20.7</v>
      </c>
      <c r="G27" s="30">
        <v>18.399999999999999</v>
      </c>
      <c r="H27" s="30">
        <v>176.8</v>
      </c>
      <c r="I27" s="30">
        <v>0.6</v>
      </c>
    </row>
    <row r="28" spans="1:9" ht="17.25" x14ac:dyDescent="0.45">
      <c r="A28" s="2">
        <v>27</v>
      </c>
      <c r="B28" s="2" t="s">
        <v>38</v>
      </c>
      <c r="C28" s="27">
        <v>16.100000000000001</v>
      </c>
      <c r="D28" s="28">
        <v>4.0999999999999996</v>
      </c>
      <c r="E28" s="28">
        <v>4.3</v>
      </c>
      <c r="F28" s="28">
        <v>24.4</v>
      </c>
      <c r="G28" s="28">
        <v>23.5</v>
      </c>
      <c r="H28" s="28">
        <v>181.4</v>
      </c>
      <c r="I28" s="28">
        <v>0.6</v>
      </c>
    </row>
    <row r="29" spans="1:9" ht="34.5" x14ac:dyDescent="0.45">
      <c r="A29" s="3">
        <v>28</v>
      </c>
      <c r="B29" s="3" t="s">
        <v>138</v>
      </c>
      <c r="C29" s="29">
        <v>15.6</v>
      </c>
      <c r="D29" s="30">
        <v>7</v>
      </c>
      <c r="E29" s="30">
        <v>6.7</v>
      </c>
      <c r="F29" s="30">
        <v>14.4</v>
      </c>
      <c r="G29" s="30">
        <v>15</v>
      </c>
      <c r="H29" s="30">
        <v>262.3</v>
      </c>
      <c r="I29" s="30">
        <v>0.4</v>
      </c>
    </row>
    <row r="30" spans="1:9" ht="34.5" x14ac:dyDescent="0.45">
      <c r="A30" s="2">
        <v>29</v>
      </c>
      <c r="B30" s="2" t="s">
        <v>39</v>
      </c>
      <c r="C30" s="27">
        <v>15.6</v>
      </c>
      <c r="D30" s="28">
        <v>6.1</v>
      </c>
      <c r="E30" s="28">
        <v>7</v>
      </c>
      <c r="F30" s="28">
        <v>16.3</v>
      </c>
      <c r="G30" s="28">
        <v>14.3</v>
      </c>
      <c r="H30" s="28">
        <v>337.1</v>
      </c>
      <c r="I30" s="28">
        <v>0.3</v>
      </c>
    </row>
    <row r="31" spans="1:9" ht="51.75" x14ac:dyDescent="0.45">
      <c r="A31" s="3">
        <v>30</v>
      </c>
      <c r="B31" s="3" t="s">
        <v>19</v>
      </c>
      <c r="C31" s="29">
        <v>15.6</v>
      </c>
      <c r="D31" s="30">
        <v>6.5</v>
      </c>
      <c r="E31" s="30">
        <v>7.1</v>
      </c>
      <c r="F31" s="30">
        <v>15.5</v>
      </c>
      <c r="G31" s="30">
        <v>14</v>
      </c>
      <c r="H31" s="30">
        <v>167.3</v>
      </c>
      <c r="I31" s="30">
        <v>0.6</v>
      </c>
    </row>
    <row r="32" spans="1:9" ht="51.75" x14ac:dyDescent="0.45">
      <c r="A32" s="2">
        <v>31</v>
      </c>
      <c r="B32" s="2" t="s">
        <v>77</v>
      </c>
      <c r="C32" s="27">
        <v>15.5</v>
      </c>
      <c r="D32" s="28">
        <v>3.2</v>
      </c>
      <c r="E32" s="28">
        <v>3.4</v>
      </c>
      <c r="F32" s="28">
        <v>31.7</v>
      </c>
      <c r="G32" s="28">
        <v>29.5</v>
      </c>
      <c r="H32" s="28">
        <v>99.5</v>
      </c>
      <c r="I32" s="28">
        <v>1</v>
      </c>
    </row>
    <row r="33" spans="1:9" ht="17.25" x14ac:dyDescent="0.45">
      <c r="A33" s="3">
        <v>32</v>
      </c>
      <c r="B33" s="3" t="s">
        <v>52</v>
      </c>
      <c r="C33" s="29">
        <v>14.8</v>
      </c>
      <c r="D33" s="30">
        <v>4.3</v>
      </c>
      <c r="E33" s="30">
        <v>5.2</v>
      </c>
      <c r="F33" s="30">
        <v>23.2</v>
      </c>
      <c r="G33" s="30">
        <v>19.3</v>
      </c>
      <c r="H33" s="30">
        <v>117.5</v>
      </c>
      <c r="I33" s="30">
        <v>0.9</v>
      </c>
    </row>
    <row r="34" spans="1:9" ht="34.5" x14ac:dyDescent="0.45">
      <c r="A34" s="2">
        <v>33</v>
      </c>
      <c r="B34" s="2" t="s">
        <v>70</v>
      </c>
      <c r="C34" s="27">
        <v>14.4</v>
      </c>
      <c r="D34" s="28">
        <v>3.3</v>
      </c>
      <c r="E34" s="28">
        <v>3.4</v>
      </c>
      <c r="F34" s="28">
        <v>30.7</v>
      </c>
      <c r="G34" s="28">
        <v>29.3</v>
      </c>
      <c r="H34" s="28">
        <v>180.7</v>
      </c>
      <c r="I34" s="28">
        <v>0.6</v>
      </c>
    </row>
    <row r="35" spans="1:9" ht="34.5" x14ac:dyDescent="0.45">
      <c r="A35" s="3">
        <v>34</v>
      </c>
      <c r="B35" s="3" t="s">
        <v>147</v>
      </c>
      <c r="C35" s="29">
        <v>14.2</v>
      </c>
      <c r="D35" s="30">
        <v>5.4</v>
      </c>
      <c r="E35" s="30">
        <v>6.8</v>
      </c>
      <c r="F35" s="30">
        <v>18.600000000000001</v>
      </c>
      <c r="G35" s="30">
        <v>14.8</v>
      </c>
      <c r="H35" s="30">
        <v>204.3</v>
      </c>
      <c r="I35" s="30">
        <v>0.5</v>
      </c>
    </row>
    <row r="36" spans="1:9" ht="17.25" x14ac:dyDescent="0.45">
      <c r="A36" s="2">
        <v>35</v>
      </c>
      <c r="B36" s="2" t="s">
        <v>63</v>
      </c>
      <c r="C36" s="27">
        <v>14.2</v>
      </c>
      <c r="D36" s="28">
        <v>3.3</v>
      </c>
      <c r="E36" s="28">
        <v>3.5</v>
      </c>
      <c r="F36" s="28">
        <v>30.1</v>
      </c>
      <c r="G36" s="28">
        <v>28.3</v>
      </c>
      <c r="H36" s="28">
        <v>103.3</v>
      </c>
      <c r="I36" s="28">
        <v>1</v>
      </c>
    </row>
    <row r="37" spans="1:9" ht="34.5" x14ac:dyDescent="0.45">
      <c r="A37" s="3">
        <v>36</v>
      </c>
      <c r="B37" s="3" t="s">
        <v>50</v>
      </c>
      <c r="C37" s="29">
        <v>14.2</v>
      </c>
      <c r="D37" s="30">
        <v>6.3</v>
      </c>
      <c r="E37" s="30">
        <v>7.4</v>
      </c>
      <c r="F37" s="30">
        <v>15.8</v>
      </c>
      <c r="G37" s="30">
        <v>13.6</v>
      </c>
      <c r="H37" s="30">
        <v>177.9</v>
      </c>
      <c r="I37" s="30">
        <v>0.6</v>
      </c>
    </row>
    <row r="38" spans="1:9" ht="34.5" x14ac:dyDescent="0.45">
      <c r="A38" s="2">
        <v>37</v>
      </c>
      <c r="B38" s="2" t="s">
        <v>42</v>
      </c>
      <c r="C38" s="27">
        <v>14.1</v>
      </c>
      <c r="D38" s="28">
        <v>4.3</v>
      </c>
      <c r="E38" s="28">
        <v>4.3</v>
      </c>
      <c r="F38" s="28">
        <v>23.2</v>
      </c>
      <c r="G38" s="28">
        <v>23.4</v>
      </c>
      <c r="H38" s="28">
        <v>131</v>
      </c>
      <c r="I38" s="28">
        <v>0.8</v>
      </c>
    </row>
    <row r="39" spans="1:9" ht="34.5" x14ac:dyDescent="0.45">
      <c r="A39" s="3">
        <v>38</v>
      </c>
      <c r="B39" s="3" t="s">
        <v>44</v>
      </c>
      <c r="C39" s="29">
        <v>14.1</v>
      </c>
      <c r="D39" s="30">
        <v>5.5</v>
      </c>
      <c r="E39" s="30">
        <v>5.7</v>
      </c>
      <c r="F39" s="30">
        <v>18.3</v>
      </c>
      <c r="G39" s="30">
        <v>17.399999999999999</v>
      </c>
      <c r="H39" s="30">
        <v>132.9</v>
      </c>
      <c r="I39" s="30">
        <v>0.8</v>
      </c>
    </row>
    <row r="40" spans="1:9" ht="17.25" x14ac:dyDescent="0.45">
      <c r="A40" s="2">
        <v>39</v>
      </c>
      <c r="B40" s="2" t="s">
        <v>75</v>
      </c>
      <c r="C40" s="27">
        <v>14</v>
      </c>
      <c r="D40" s="28">
        <v>4.2</v>
      </c>
      <c r="E40" s="28">
        <v>4.9000000000000004</v>
      </c>
      <c r="F40" s="28">
        <v>23.9</v>
      </c>
      <c r="G40" s="28">
        <v>20.3</v>
      </c>
      <c r="H40" s="28">
        <v>106.9</v>
      </c>
      <c r="I40" s="28">
        <v>0.9</v>
      </c>
    </row>
    <row r="41" spans="1:9" ht="17.25" x14ac:dyDescent="0.45">
      <c r="A41" s="3">
        <v>40</v>
      </c>
      <c r="B41" s="3" t="s">
        <v>78</v>
      </c>
      <c r="C41" s="29">
        <v>13.7</v>
      </c>
      <c r="D41" s="30">
        <v>2.7</v>
      </c>
      <c r="E41" s="30">
        <v>2.9</v>
      </c>
      <c r="F41" s="30">
        <v>36.4</v>
      </c>
      <c r="G41" s="30">
        <v>35</v>
      </c>
      <c r="H41" s="30">
        <v>96</v>
      </c>
      <c r="I41" s="30">
        <v>1</v>
      </c>
    </row>
    <row r="42" spans="1:9" ht="17.25" x14ac:dyDescent="0.45">
      <c r="A42" s="2">
        <v>41</v>
      </c>
      <c r="B42" s="2" t="s">
        <v>69</v>
      </c>
      <c r="C42" s="27">
        <v>13.6</v>
      </c>
      <c r="D42" s="28">
        <v>5.5</v>
      </c>
      <c r="E42" s="28">
        <v>6.2</v>
      </c>
      <c r="F42" s="28">
        <v>18.100000000000001</v>
      </c>
      <c r="G42" s="28">
        <v>16.100000000000001</v>
      </c>
      <c r="H42" s="28">
        <v>199.7</v>
      </c>
      <c r="I42" s="28">
        <v>0.5</v>
      </c>
    </row>
    <row r="43" spans="1:9" ht="34.5" x14ac:dyDescent="0.45">
      <c r="A43" s="3">
        <v>42</v>
      </c>
      <c r="B43" s="3" t="s">
        <v>74</v>
      </c>
      <c r="C43" s="29">
        <v>13.6</v>
      </c>
      <c r="D43" s="30">
        <v>7.2</v>
      </c>
      <c r="E43" s="30">
        <v>7.2</v>
      </c>
      <c r="F43" s="30">
        <v>13.8</v>
      </c>
      <c r="G43" s="30">
        <v>13.9</v>
      </c>
      <c r="H43" s="30">
        <v>134.5</v>
      </c>
      <c r="I43" s="30">
        <v>0.7</v>
      </c>
    </row>
    <row r="44" spans="1:9" ht="34.5" x14ac:dyDescent="0.45">
      <c r="A44" s="2">
        <v>43</v>
      </c>
      <c r="B44" s="2" t="s">
        <v>47</v>
      </c>
      <c r="C44" s="27">
        <v>13.5</v>
      </c>
      <c r="D44" s="28">
        <v>4.5999999999999996</v>
      </c>
      <c r="E44" s="28">
        <v>4.9000000000000004</v>
      </c>
      <c r="F44" s="28">
        <v>21.6</v>
      </c>
      <c r="G44" s="28">
        <v>20.5</v>
      </c>
      <c r="H44" s="28">
        <v>109.7</v>
      </c>
      <c r="I44" s="28">
        <v>0.9</v>
      </c>
    </row>
    <row r="45" spans="1:9" ht="17.25" x14ac:dyDescent="0.45">
      <c r="A45" s="3">
        <v>44</v>
      </c>
      <c r="B45" s="3" t="s">
        <v>81</v>
      </c>
      <c r="C45" s="29">
        <v>13.5</v>
      </c>
      <c r="D45" s="30">
        <v>2.2999999999999998</v>
      </c>
      <c r="E45" s="30">
        <v>2.7</v>
      </c>
      <c r="F45" s="30">
        <v>43</v>
      </c>
      <c r="G45" s="30">
        <v>36.9</v>
      </c>
      <c r="H45" s="30">
        <v>78.400000000000006</v>
      </c>
      <c r="I45" s="30">
        <v>1.3</v>
      </c>
    </row>
    <row r="46" spans="1:9" ht="17.25" x14ac:dyDescent="0.45">
      <c r="A46" s="2">
        <v>45</v>
      </c>
      <c r="B46" s="2" t="s">
        <v>120</v>
      </c>
      <c r="C46" s="27">
        <v>13.2</v>
      </c>
      <c r="D46" s="28">
        <v>3.2</v>
      </c>
      <c r="E46" s="28">
        <v>5.0999999999999996</v>
      </c>
      <c r="F46" s="28">
        <v>31.6</v>
      </c>
      <c r="G46" s="28">
        <v>19.5</v>
      </c>
      <c r="H46" s="28">
        <v>113.1</v>
      </c>
      <c r="I46" s="28">
        <v>0.9</v>
      </c>
    </row>
    <row r="47" spans="1:9" ht="17.25" x14ac:dyDescent="0.45">
      <c r="A47" s="3">
        <v>46</v>
      </c>
      <c r="B47" s="3" t="s">
        <v>36</v>
      </c>
      <c r="C47" s="29">
        <v>13</v>
      </c>
      <c r="D47" s="30">
        <v>2.2000000000000002</v>
      </c>
      <c r="E47" s="30">
        <v>2.4</v>
      </c>
      <c r="F47" s="30">
        <v>45.6</v>
      </c>
      <c r="G47" s="30">
        <v>41.2</v>
      </c>
      <c r="H47" s="30">
        <v>75.2</v>
      </c>
      <c r="I47" s="30">
        <v>1.3</v>
      </c>
    </row>
    <row r="48" spans="1:9" ht="34.5" x14ac:dyDescent="0.45">
      <c r="A48" s="2">
        <v>47</v>
      </c>
      <c r="B48" s="2" t="s">
        <v>233</v>
      </c>
      <c r="C48" s="27">
        <v>13</v>
      </c>
      <c r="D48" s="28">
        <v>3.3</v>
      </c>
      <c r="E48" s="28">
        <v>3.8</v>
      </c>
      <c r="F48" s="28">
        <v>30.4</v>
      </c>
      <c r="G48" s="28">
        <v>26</v>
      </c>
      <c r="H48" s="28">
        <v>158</v>
      </c>
      <c r="I48" s="28">
        <v>0.6</v>
      </c>
    </row>
    <row r="49" spans="1:9" ht="34.5" x14ac:dyDescent="0.45">
      <c r="A49" s="3">
        <v>48</v>
      </c>
      <c r="B49" s="3" t="s">
        <v>33</v>
      </c>
      <c r="C49" s="29">
        <v>12.7</v>
      </c>
      <c r="D49" s="30">
        <v>5.7</v>
      </c>
      <c r="E49" s="30">
        <v>6.5</v>
      </c>
      <c r="F49" s="30">
        <v>17.399999999999999</v>
      </c>
      <c r="G49" s="30">
        <v>15.3</v>
      </c>
      <c r="H49" s="30">
        <v>141.69999999999999</v>
      </c>
      <c r="I49" s="30">
        <v>0.7</v>
      </c>
    </row>
    <row r="50" spans="1:9" ht="51.75" x14ac:dyDescent="0.45">
      <c r="A50" s="2">
        <v>49</v>
      </c>
      <c r="B50" s="2" t="s">
        <v>46</v>
      </c>
      <c r="C50" s="27">
        <v>12.7</v>
      </c>
      <c r="D50" s="28">
        <v>4</v>
      </c>
      <c r="E50" s="28">
        <v>3.8</v>
      </c>
      <c r="F50" s="28">
        <v>24.8</v>
      </c>
      <c r="G50" s="28">
        <v>26.2</v>
      </c>
      <c r="H50" s="28">
        <v>105</v>
      </c>
      <c r="I50" s="28">
        <v>1</v>
      </c>
    </row>
    <row r="51" spans="1:9" ht="34.5" x14ac:dyDescent="0.45">
      <c r="A51" s="3">
        <v>50</v>
      </c>
      <c r="B51" s="3" t="s">
        <v>99</v>
      </c>
      <c r="C51" s="29">
        <v>12.7</v>
      </c>
      <c r="D51" s="30">
        <v>4.8</v>
      </c>
      <c r="E51" s="30">
        <v>5.8</v>
      </c>
      <c r="F51" s="30">
        <v>20.9</v>
      </c>
      <c r="G51" s="30">
        <v>17.3</v>
      </c>
      <c r="H51" s="30">
        <v>78.599999999999994</v>
      </c>
      <c r="I51" s="30">
        <v>1.3</v>
      </c>
    </row>
    <row r="52" spans="1:9" ht="34.5" x14ac:dyDescent="0.45">
      <c r="A52" s="2">
        <v>51</v>
      </c>
      <c r="B52" s="2" t="s">
        <v>45</v>
      </c>
      <c r="C52" s="27">
        <v>12.6</v>
      </c>
      <c r="D52" s="28">
        <v>4.5</v>
      </c>
      <c r="E52" s="28">
        <v>4.7</v>
      </c>
      <c r="F52" s="28">
        <v>22.1</v>
      </c>
      <c r="G52" s="28">
        <v>21.2</v>
      </c>
      <c r="H52" s="28">
        <v>186.2</v>
      </c>
      <c r="I52" s="28">
        <v>0.5</v>
      </c>
    </row>
    <row r="53" spans="1:9" ht="34.5" x14ac:dyDescent="0.45">
      <c r="A53" s="3">
        <v>52</v>
      </c>
      <c r="B53" s="3" t="s">
        <v>59</v>
      </c>
      <c r="C53" s="29">
        <v>12.6</v>
      </c>
      <c r="D53" s="30">
        <v>5.8</v>
      </c>
      <c r="E53" s="30">
        <v>6</v>
      </c>
      <c r="F53" s="30">
        <v>17.3</v>
      </c>
      <c r="G53" s="30">
        <v>16.600000000000001</v>
      </c>
      <c r="H53" s="30">
        <v>152.30000000000001</v>
      </c>
      <c r="I53" s="30">
        <v>0.7</v>
      </c>
    </row>
    <row r="54" spans="1:9" ht="17.25" x14ac:dyDescent="0.45">
      <c r="A54" s="2">
        <v>53</v>
      </c>
      <c r="B54" s="2" t="s">
        <v>93</v>
      </c>
      <c r="C54" s="27">
        <v>12.5</v>
      </c>
      <c r="D54" s="28">
        <v>5.4</v>
      </c>
      <c r="E54" s="28">
        <v>6.5</v>
      </c>
      <c r="F54" s="28">
        <v>18.399999999999999</v>
      </c>
      <c r="G54" s="28">
        <v>15.5</v>
      </c>
      <c r="H54" s="28">
        <v>91.6</v>
      </c>
      <c r="I54" s="28">
        <v>1.1000000000000001</v>
      </c>
    </row>
    <row r="55" spans="1:9" ht="34.5" x14ac:dyDescent="0.45">
      <c r="A55" s="3">
        <v>54</v>
      </c>
      <c r="B55" s="3" t="s">
        <v>64</v>
      </c>
      <c r="C55" s="29">
        <v>12.3</v>
      </c>
      <c r="D55" s="30">
        <v>7.4</v>
      </c>
      <c r="E55" s="30">
        <v>7</v>
      </c>
      <c r="F55" s="30">
        <v>13.6</v>
      </c>
      <c r="G55" s="30">
        <v>14.2</v>
      </c>
      <c r="H55" s="30">
        <v>101.3</v>
      </c>
      <c r="I55" s="30">
        <v>1</v>
      </c>
    </row>
    <row r="56" spans="1:9" ht="34.5" x14ac:dyDescent="0.45">
      <c r="A56" s="2">
        <v>55</v>
      </c>
      <c r="B56" s="2" t="s">
        <v>86</v>
      </c>
      <c r="C56" s="27">
        <v>12.2</v>
      </c>
      <c r="D56" s="28">
        <v>3.3</v>
      </c>
      <c r="E56" s="28">
        <v>3.7</v>
      </c>
      <c r="F56" s="28">
        <v>30.1</v>
      </c>
      <c r="G56" s="28">
        <v>27.3</v>
      </c>
      <c r="H56" s="28">
        <v>72.099999999999994</v>
      </c>
      <c r="I56" s="28">
        <v>1.4</v>
      </c>
    </row>
    <row r="57" spans="1:9" ht="17.25" x14ac:dyDescent="0.45">
      <c r="A57" s="3">
        <v>56</v>
      </c>
      <c r="B57" s="3" t="s">
        <v>68</v>
      </c>
      <c r="C57" s="29">
        <v>11.8</v>
      </c>
      <c r="D57" s="30">
        <v>4.8</v>
      </c>
      <c r="E57" s="30">
        <v>4.8</v>
      </c>
      <c r="F57" s="30">
        <v>20.8</v>
      </c>
      <c r="G57" s="30">
        <v>21</v>
      </c>
      <c r="H57" s="30">
        <v>126.5</v>
      </c>
      <c r="I57" s="30">
        <v>0.8</v>
      </c>
    </row>
    <row r="58" spans="1:9" ht="69" x14ac:dyDescent="0.45">
      <c r="A58" s="2">
        <v>57</v>
      </c>
      <c r="B58" s="2" t="s">
        <v>55</v>
      </c>
      <c r="C58" s="27">
        <v>11.8</v>
      </c>
      <c r="D58" s="28">
        <v>7.3</v>
      </c>
      <c r="E58" s="28">
        <v>7.4</v>
      </c>
      <c r="F58" s="28">
        <v>13.7</v>
      </c>
      <c r="G58" s="28">
        <v>13.5</v>
      </c>
      <c r="H58" s="28">
        <v>158.80000000000001</v>
      </c>
      <c r="I58" s="28">
        <v>0.6</v>
      </c>
    </row>
    <row r="59" spans="1:9" ht="34.5" x14ac:dyDescent="0.45">
      <c r="A59" s="3">
        <v>58</v>
      </c>
      <c r="B59" s="3" t="s">
        <v>97</v>
      </c>
      <c r="C59" s="29">
        <v>11.6</v>
      </c>
      <c r="D59" s="30">
        <v>3.8</v>
      </c>
      <c r="E59" s="30">
        <v>4</v>
      </c>
      <c r="F59" s="30">
        <v>26.4</v>
      </c>
      <c r="G59" s="30">
        <v>24.8</v>
      </c>
      <c r="H59" s="30">
        <v>91.4</v>
      </c>
      <c r="I59" s="30">
        <v>1.1000000000000001</v>
      </c>
    </row>
    <row r="60" spans="1:9" ht="34.5" x14ac:dyDescent="0.45">
      <c r="A60" s="2">
        <v>59</v>
      </c>
      <c r="B60" s="2" t="s">
        <v>146</v>
      </c>
      <c r="C60" s="27">
        <v>11.5</v>
      </c>
      <c r="D60" s="28">
        <v>7.2</v>
      </c>
      <c r="E60" s="28">
        <v>6.6</v>
      </c>
      <c r="F60" s="28">
        <v>13.9</v>
      </c>
      <c r="G60" s="28">
        <v>15.1</v>
      </c>
      <c r="H60" s="28">
        <v>138.1</v>
      </c>
      <c r="I60" s="28">
        <v>0.7</v>
      </c>
    </row>
    <row r="61" spans="1:9" ht="17.25" x14ac:dyDescent="0.45">
      <c r="A61" s="3">
        <v>60</v>
      </c>
      <c r="B61" s="3" t="s">
        <v>83</v>
      </c>
      <c r="C61" s="29">
        <v>11.3</v>
      </c>
      <c r="D61" s="30">
        <v>3</v>
      </c>
      <c r="E61" s="30">
        <v>3.7</v>
      </c>
      <c r="F61" s="30">
        <v>32.9</v>
      </c>
      <c r="G61" s="30">
        <v>27.2</v>
      </c>
      <c r="H61" s="30">
        <v>123.7</v>
      </c>
      <c r="I61" s="30">
        <v>0.8</v>
      </c>
    </row>
    <row r="62" spans="1:9" ht="103.5" x14ac:dyDescent="0.45">
      <c r="A62" s="2">
        <v>61</v>
      </c>
      <c r="B62" s="2" t="s">
        <v>51</v>
      </c>
      <c r="C62" s="27">
        <v>11.2</v>
      </c>
      <c r="D62" s="28">
        <v>5</v>
      </c>
      <c r="E62" s="28">
        <v>5.0999999999999996</v>
      </c>
      <c r="F62" s="28">
        <v>19.899999999999999</v>
      </c>
      <c r="G62" s="28">
        <v>19.7</v>
      </c>
      <c r="H62" s="28">
        <v>85.7</v>
      </c>
      <c r="I62" s="28">
        <v>1.2</v>
      </c>
    </row>
    <row r="63" spans="1:9" ht="34.5" x14ac:dyDescent="0.45">
      <c r="A63" s="3">
        <v>62</v>
      </c>
      <c r="B63" s="3" t="s">
        <v>85</v>
      </c>
      <c r="C63" s="29">
        <v>11.1</v>
      </c>
      <c r="D63" s="30">
        <v>4.5999999999999996</v>
      </c>
      <c r="E63" s="30">
        <v>4.8</v>
      </c>
      <c r="F63" s="30">
        <v>22</v>
      </c>
      <c r="G63" s="30">
        <v>20.8</v>
      </c>
      <c r="H63" s="30">
        <v>64.7</v>
      </c>
      <c r="I63" s="30">
        <v>1.5</v>
      </c>
    </row>
    <row r="64" spans="1:9" ht="17.25" x14ac:dyDescent="0.45">
      <c r="A64" s="2">
        <v>63</v>
      </c>
      <c r="B64" s="2" t="s">
        <v>48</v>
      </c>
      <c r="C64" s="27">
        <v>11.1</v>
      </c>
      <c r="D64" s="28">
        <v>5.8</v>
      </c>
      <c r="E64" s="28">
        <v>5.6</v>
      </c>
      <c r="F64" s="28">
        <v>17.3</v>
      </c>
      <c r="G64" s="28">
        <v>17.899999999999999</v>
      </c>
      <c r="H64" s="28">
        <v>130.30000000000001</v>
      </c>
      <c r="I64" s="28">
        <v>0.8</v>
      </c>
    </row>
    <row r="65" spans="1:9" ht="34.5" x14ac:dyDescent="0.45">
      <c r="A65" s="3">
        <v>64</v>
      </c>
      <c r="B65" s="3" t="s">
        <v>58</v>
      </c>
      <c r="C65" s="29">
        <v>11</v>
      </c>
      <c r="D65" s="30">
        <v>3.7</v>
      </c>
      <c r="E65" s="30">
        <v>4.2</v>
      </c>
      <c r="F65" s="30">
        <v>27</v>
      </c>
      <c r="G65" s="30">
        <v>23.9</v>
      </c>
      <c r="H65" s="30">
        <v>69.3</v>
      </c>
      <c r="I65" s="30">
        <v>1.4</v>
      </c>
    </row>
    <row r="66" spans="1:9" ht="34.5" x14ac:dyDescent="0.45">
      <c r="A66" s="2">
        <v>65</v>
      </c>
      <c r="B66" s="2" t="s">
        <v>73</v>
      </c>
      <c r="C66" s="27">
        <v>10.9</v>
      </c>
      <c r="D66" s="28">
        <v>3.8</v>
      </c>
      <c r="E66" s="28">
        <v>3.9</v>
      </c>
      <c r="F66" s="28">
        <v>26.3</v>
      </c>
      <c r="G66" s="28">
        <v>25.8</v>
      </c>
      <c r="H66" s="28">
        <v>73.599999999999994</v>
      </c>
      <c r="I66" s="28">
        <v>1.4</v>
      </c>
    </row>
    <row r="67" spans="1:9" ht="34.5" x14ac:dyDescent="0.45">
      <c r="A67" s="3">
        <v>66</v>
      </c>
      <c r="B67" s="3" t="s">
        <v>18</v>
      </c>
      <c r="C67" s="29">
        <v>10.8</v>
      </c>
      <c r="D67" s="30">
        <v>6.8</v>
      </c>
      <c r="E67" s="30">
        <v>7.4</v>
      </c>
      <c r="F67" s="30">
        <v>14.7</v>
      </c>
      <c r="G67" s="30">
        <v>13.5</v>
      </c>
      <c r="H67" s="30">
        <v>207.8</v>
      </c>
      <c r="I67" s="30">
        <v>0.5</v>
      </c>
    </row>
    <row r="68" spans="1:9" ht="69" x14ac:dyDescent="0.45">
      <c r="A68" s="2">
        <v>67</v>
      </c>
      <c r="B68" s="2" t="s">
        <v>66</v>
      </c>
      <c r="C68" s="27">
        <v>10.7</v>
      </c>
      <c r="D68" s="28">
        <v>3.3</v>
      </c>
      <c r="E68" s="28">
        <v>3.3</v>
      </c>
      <c r="F68" s="28">
        <v>30</v>
      </c>
      <c r="G68" s="28">
        <v>30.5</v>
      </c>
      <c r="H68" s="28">
        <v>79.599999999999994</v>
      </c>
      <c r="I68" s="28">
        <v>1.3</v>
      </c>
    </row>
    <row r="69" spans="1:9" ht="34.5" x14ac:dyDescent="0.45">
      <c r="A69" s="3">
        <v>68</v>
      </c>
      <c r="B69" s="3" t="s">
        <v>71</v>
      </c>
      <c r="C69" s="29">
        <v>10.7</v>
      </c>
      <c r="D69" s="30">
        <v>4.4000000000000004</v>
      </c>
      <c r="E69" s="30">
        <v>4.5</v>
      </c>
      <c r="F69" s="30">
        <v>22.6</v>
      </c>
      <c r="G69" s="30">
        <v>22.2</v>
      </c>
      <c r="H69" s="30">
        <v>90.3</v>
      </c>
      <c r="I69" s="30">
        <v>1.1000000000000001</v>
      </c>
    </row>
    <row r="70" spans="1:9" ht="17.25" x14ac:dyDescent="0.45">
      <c r="A70" s="2">
        <v>69</v>
      </c>
      <c r="B70" s="2" t="s">
        <v>119</v>
      </c>
      <c r="C70" s="27">
        <v>10.5</v>
      </c>
      <c r="D70" s="28">
        <v>6.4</v>
      </c>
      <c r="E70" s="28">
        <v>6.5</v>
      </c>
      <c r="F70" s="28">
        <v>15.7</v>
      </c>
      <c r="G70" s="28">
        <v>15.5</v>
      </c>
      <c r="H70" s="28">
        <v>131.1</v>
      </c>
      <c r="I70" s="28">
        <v>0.8</v>
      </c>
    </row>
    <row r="71" spans="1:9" ht="17.25" x14ac:dyDescent="0.45">
      <c r="A71" s="3">
        <v>70</v>
      </c>
      <c r="B71" s="3" t="s">
        <v>80</v>
      </c>
      <c r="C71" s="29">
        <v>10.4</v>
      </c>
      <c r="D71" s="30">
        <v>3.2</v>
      </c>
      <c r="E71" s="30">
        <v>3.5</v>
      </c>
      <c r="F71" s="30">
        <v>31.7</v>
      </c>
      <c r="G71" s="30">
        <v>28.9</v>
      </c>
      <c r="H71" s="30">
        <v>63.7</v>
      </c>
      <c r="I71" s="30">
        <v>1.6</v>
      </c>
    </row>
    <row r="72" spans="1:9" ht="17.25" x14ac:dyDescent="0.45">
      <c r="A72" s="2">
        <v>71</v>
      </c>
      <c r="B72" s="2" t="s">
        <v>91</v>
      </c>
      <c r="C72" s="27">
        <v>10.1</v>
      </c>
      <c r="D72" s="28">
        <v>4.5</v>
      </c>
      <c r="E72" s="28">
        <v>4.3</v>
      </c>
      <c r="F72" s="28">
        <v>22.4</v>
      </c>
      <c r="G72" s="28">
        <v>23.4</v>
      </c>
      <c r="H72" s="28">
        <v>77.8</v>
      </c>
      <c r="I72" s="28">
        <v>1.3</v>
      </c>
    </row>
    <row r="73" spans="1:9" ht="34.5" x14ac:dyDescent="0.45">
      <c r="A73" s="3">
        <v>72</v>
      </c>
      <c r="B73" s="3" t="s">
        <v>128</v>
      </c>
      <c r="C73" s="29">
        <v>10.1</v>
      </c>
      <c r="D73" s="30">
        <v>7</v>
      </c>
      <c r="E73" s="30">
        <v>5.0999999999999996</v>
      </c>
      <c r="F73" s="30">
        <v>14.4</v>
      </c>
      <c r="G73" s="30">
        <v>19.5</v>
      </c>
      <c r="H73" s="30">
        <v>124.8</v>
      </c>
      <c r="I73" s="30">
        <v>0.8</v>
      </c>
    </row>
    <row r="74" spans="1:9" ht="34.5" x14ac:dyDescent="0.45">
      <c r="A74" s="2">
        <v>73</v>
      </c>
      <c r="B74" s="2" t="s">
        <v>106</v>
      </c>
      <c r="C74" s="27">
        <v>10.1</v>
      </c>
      <c r="D74" s="28">
        <v>5.8</v>
      </c>
      <c r="E74" s="28">
        <v>5.2</v>
      </c>
      <c r="F74" s="28">
        <v>17.2</v>
      </c>
      <c r="G74" s="28">
        <v>19.100000000000001</v>
      </c>
      <c r="H74" s="28">
        <v>113.7</v>
      </c>
      <c r="I74" s="28">
        <v>0.9</v>
      </c>
    </row>
    <row r="75" spans="1:9" ht="34.5" x14ac:dyDescent="0.45">
      <c r="A75" s="3">
        <v>74</v>
      </c>
      <c r="B75" s="3" t="s">
        <v>87</v>
      </c>
      <c r="C75" s="29">
        <v>9.9</v>
      </c>
      <c r="D75" s="30">
        <v>3.6</v>
      </c>
      <c r="E75" s="30">
        <v>4</v>
      </c>
      <c r="F75" s="30">
        <v>27.9</v>
      </c>
      <c r="G75" s="30">
        <v>24.9</v>
      </c>
      <c r="H75" s="30">
        <v>74.7</v>
      </c>
      <c r="I75" s="30">
        <v>1.3</v>
      </c>
    </row>
    <row r="76" spans="1:9" ht="34.5" x14ac:dyDescent="0.45">
      <c r="A76" s="2">
        <v>75</v>
      </c>
      <c r="B76" s="2" t="s">
        <v>62</v>
      </c>
      <c r="C76" s="27">
        <v>9.6</v>
      </c>
      <c r="D76" s="28">
        <v>6.9</v>
      </c>
      <c r="E76" s="28">
        <v>6.7</v>
      </c>
      <c r="F76" s="28">
        <v>14.6</v>
      </c>
      <c r="G76" s="28">
        <v>14.9</v>
      </c>
      <c r="H76" s="28">
        <v>148</v>
      </c>
      <c r="I76" s="28">
        <v>0.7</v>
      </c>
    </row>
    <row r="77" spans="1:9" ht="17.25" x14ac:dyDescent="0.45">
      <c r="A77" s="3">
        <v>76</v>
      </c>
      <c r="B77" s="3" t="s">
        <v>89</v>
      </c>
      <c r="C77" s="29">
        <v>9.6</v>
      </c>
      <c r="D77" s="30">
        <v>4.5</v>
      </c>
      <c r="E77" s="30">
        <v>5.2</v>
      </c>
      <c r="F77" s="30">
        <v>22.3</v>
      </c>
      <c r="G77" s="30">
        <v>19.100000000000001</v>
      </c>
      <c r="H77" s="30">
        <v>60.1</v>
      </c>
      <c r="I77" s="30">
        <v>1.7</v>
      </c>
    </row>
    <row r="78" spans="1:9" ht="51.75" x14ac:dyDescent="0.45">
      <c r="A78" s="2">
        <v>77</v>
      </c>
      <c r="B78" s="2" t="s">
        <v>92</v>
      </c>
      <c r="C78" s="27">
        <v>9.6</v>
      </c>
      <c r="D78" s="28">
        <v>3.7</v>
      </c>
      <c r="E78" s="28">
        <v>4.0999999999999996</v>
      </c>
      <c r="F78" s="28">
        <v>27</v>
      </c>
      <c r="G78" s="28">
        <v>24.3</v>
      </c>
      <c r="H78" s="28">
        <v>64.7</v>
      </c>
      <c r="I78" s="28">
        <v>1.5</v>
      </c>
    </row>
    <row r="79" spans="1:9" ht="17.25" x14ac:dyDescent="0.45">
      <c r="A79" s="3">
        <v>78</v>
      </c>
      <c r="B79" s="3" t="s">
        <v>72</v>
      </c>
      <c r="C79" s="29">
        <v>9.5</v>
      </c>
      <c r="D79" s="30">
        <v>3.8</v>
      </c>
      <c r="E79" s="30">
        <v>4.8</v>
      </c>
      <c r="F79" s="30">
        <v>26.3</v>
      </c>
      <c r="G79" s="30">
        <v>20.7</v>
      </c>
      <c r="H79" s="30">
        <v>57.3</v>
      </c>
      <c r="I79" s="30">
        <v>1.7</v>
      </c>
    </row>
    <row r="80" spans="1:9" ht="34.5" x14ac:dyDescent="0.45">
      <c r="A80" s="2">
        <v>79</v>
      </c>
      <c r="B80" s="2" t="s">
        <v>107</v>
      </c>
      <c r="C80" s="27">
        <v>9.1</v>
      </c>
      <c r="D80" s="28">
        <v>3.2</v>
      </c>
      <c r="E80" s="28">
        <v>3.5</v>
      </c>
      <c r="F80" s="28">
        <v>30.9</v>
      </c>
      <c r="G80" s="28">
        <v>28.3</v>
      </c>
      <c r="H80" s="28">
        <v>54.7</v>
      </c>
      <c r="I80" s="28">
        <v>1.8</v>
      </c>
    </row>
    <row r="81" spans="1:9" ht="34.5" x14ac:dyDescent="0.45">
      <c r="A81" s="3">
        <v>80</v>
      </c>
      <c r="B81" s="3" t="s">
        <v>67</v>
      </c>
      <c r="C81" s="29">
        <v>9.1</v>
      </c>
      <c r="D81" s="30">
        <v>3.9</v>
      </c>
      <c r="E81" s="30">
        <v>4</v>
      </c>
      <c r="F81" s="30">
        <v>25.5</v>
      </c>
      <c r="G81" s="30">
        <v>24.8</v>
      </c>
      <c r="H81" s="30">
        <v>57.9</v>
      </c>
      <c r="I81" s="30">
        <v>1.7</v>
      </c>
    </row>
    <row r="82" spans="1:9" ht="17.25" x14ac:dyDescent="0.45">
      <c r="A82" s="2">
        <v>81</v>
      </c>
      <c r="B82" s="2" t="s">
        <v>95</v>
      </c>
      <c r="C82" s="27">
        <v>9</v>
      </c>
      <c r="D82" s="28">
        <v>5.7</v>
      </c>
      <c r="E82" s="28">
        <v>7.5</v>
      </c>
      <c r="F82" s="28">
        <v>17.399999999999999</v>
      </c>
      <c r="G82" s="28">
        <v>13.4</v>
      </c>
      <c r="H82" s="28">
        <v>97.6</v>
      </c>
      <c r="I82" s="28">
        <v>1</v>
      </c>
    </row>
    <row r="83" spans="1:9" ht="34.5" x14ac:dyDescent="0.45">
      <c r="A83" s="3">
        <v>82</v>
      </c>
      <c r="B83" s="3" t="s">
        <v>88</v>
      </c>
      <c r="C83" s="29">
        <v>9</v>
      </c>
      <c r="D83" s="30">
        <v>5</v>
      </c>
      <c r="E83" s="30">
        <v>5.6</v>
      </c>
      <c r="F83" s="30">
        <v>20</v>
      </c>
      <c r="G83" s="30">
        <v>17.8</v>
      </c>
      <c r="H83" s="30">
        <v>64.2</v>
      </c>
      <c r="I83" s="30">
        <v>1.6</v>
      </c>
    </row>
    <row r="84" spans="1:9" ht="17.25" x14ac:dyDescent="0.45">
      <c r="A84" s="2">
        <v>83</v>
      </c>
      <c r="B84" s="2" t="s">
        <v>65</v>
      </c>
      <c r="C84" s="27">
        <v>8.8000000000000007</v>
      </c>
      <c r="D84" s="28">
        <v>6.7</v>
      </c>
      <c r="E84" s="28">
        <v>7</v>
      </c>
      <c r="F84" s="28">
        <v>15</v>
      </c>
      <c r="G84" s="28">
        <v>14.3</v>
      </c>
      <c r="H84" s="28">
        <v>92.5</v>
      </c>
      <c r="I84" s="28">
        <v>1.1000000000000001</v>
      </c>
    </row>
    <row r="85" spans="1:9" ht="17.25" x14ac:dyDescent="0.45">
      <c r="A85" s="3">
        <v>84</v>
      </c>
      <c r="B85" s="3" t="s">
        <v>111</v>
      </c>
      <c r="C85" s="29">
        <v>8.6</v>
      </c>
      <c r="D85" s="30">
        <v>3</v>
      </c>
      <c r="E85" s="30">
        <v>4.0999999999999996</v>
      </c>
      <c r="F85" s="30">
        <v>32.799999999999997</v>
      </c>
      <c r="G85" s="30">
        <v>24.6</v>
      </c>
      <c r="H85" s="30">
        <v>49.5</v>
      </c>
      <c r="I85" s="30">
        <v>2</v>
      </c>
    </row>
    <row r="86" spans="1:9" ht="34.5" x14ac:dyDescent="0.45">
      <c r="A86" s="2">
        <v>85</v>
      </c>
      <c r="B86" s="2" t="s">
        <v>90</v>
      </c>
      <c r="C86" s="27">
        <v>8.6</v>
      </c>
      <c r="D86" s="28">
        <v>3.2</v>
      </c>
      <c r="E86" s="28">
        <v>3.6</v>
      </c>
      <c r="F86" s="28">
        <v>31.3</v>
      </c>
      <c r="G86" s="28">
        <v>27.5</v>
      </c>
      <c r="H86" s="28">
        <v>55.6</v>
      </c>
      <c r="I86" s="28">
        <v>1.8</v>
      </c>
    </row>
    <row r="87" spans="1:9" ht="34.5" x14ac:dyDescent="0.45">
      <c r="A87" s="3">
        <v>86</v>
      </c>
      <c r="B87" s="3" t="s">
        <v>105</v>
      </c>
      <c r="C87" s="29">
        <v>8.5</v>
      </c>
      <c r="D87" s="30">
        <v>3.6</v>
      </c>
      <c r="E87" s="30">
        <v>4</v>
      </c>
      <c r="F87" s="30">
        <v>28</v>
      </c>
      <c r="G87" s="30">
        <v>24.8</v>
      </c>
      <c r="H87" s="30">
        <v>55.6</v>
      </c>
      <c r="I87" s="30">
        <v>1.8</v>
      </c>
    </row>
    <row r="88" spans="1:9" ht="17.25" x14ac:dyDescent="0.45">
      <c r="A88" s="2">
        <v>87</v>
      </c>
      <c r="B88" s="2" t="s">
        <v>76</v>
      </c>
      <c r="C88" s="27">
        <v>8.5</v>
      </c>
      <c r="D88" s="28">
        <v>4.9000000000000004</v>
      </c>
      <c r="E88" s="28">
        <v>5.2</v>
      </c>
      <c r="F88" s="28">
        <v>20.5</v>
      </c>
      <c r="G88" s="28">
        <v>19.3</v>
      </c>
      <c r="H88" s="28">
        <v>54.6</v>
      </c>
      <c r="I88" s="28">
        <v>1.8</v>
      </c>
    </row>
    <row r="89" spans="1:9" ht="34.5" x14ac:dyDescent="0.45">
      <c r="A89" s="3">
        <v>88</v>
      </c>
      <c r="B89" s="3" t="s">
        <v>82</v>
      </c>
      <c r="C89" s="29">
        <v>8.5</v>
      </c>
      <c r="D89" s="30">
        <v>7.2</v>
      </c>
      <c r="E89" s="30">
        <v>7.4</v>
      </c>
      <c r="F89" s="30">
        <v>13.9</v>
      </c>
      <c r="G89" s="30">
        <v>13.5</v>
      </c>
      <c r="H89" s="30">
        <v>77</v>
      </c>
      <c r="I89" s="30">
        <v>1.3</v>
      </c>
    </row>
    <row r="90" spans="1:9" ht="34.5" x14ac:dyDescent="0.45">
      <c r="A90" s="2">
        <v>89</v>
      </c>
      <c r="B90" s="2" t="s">
        <v>96</v>
      </c>
      <c r="C90" s="27">
        <v>8.4</v>
      </c>
      <c r="D90" s="28">
        <v>2.9</v>
      </c>
      <c r="E90" s="28">
        <v>3.3</v>
      </c>
      <c r="F90" s="28">
        <v>34.5</v>
      </c>
      <c r="G90" s="28">
        <v>30.2</v>
      </c>
      <c r="H90" s="28">
        <v>48.7</v>
      </c>
      <c r="I90" s="28">
        <v>2.1</v>
      </c>
    </row>
    <row r="91" spans="1:9" ht="17.25" x14ac:dyDescent="0.45">
      <c r="A91" s="3">
        <v>90</v>
      </c>
      <c r="B91" s="3" t="s">
        <v>112</v>
      </c>
      <c r="C91" s="29">
        <v>8.1999999999999993</v>
      </c>
      <c r="D91" s="30">
        <v>5.2</v>
      </c>
      <c r="E91" s="30">
        <v>5.9</v>
      </c>
      <c r="F91" s="30">
        <v>19.2</v>
      </c>
      <c r="G91" s="30">
        <v>16.899999999999999</v>
      </c>
      <c r="H91" s="30">
        <v>134.19999999999999</v>
      </c>
      <c r="I91" s="30">
        <v>0.7</v>
      </c>
    </row>
    <row r="92" spans="1:9" ht="51.75" x14ac:dyDescent="0.45">
      <c r="A92" s="2">
        <v>91</v>
      </c>
      <c r="B92" s="2" t="s">
        <v>110</v>
      </c>
      <c r="C92" s="27">
        <v>8.1</v>
      </c>
      <c r="D92" s="28">
        <v>4.5999999999999996</v>
      </c>
      <c r="E92" s="28">
        <v>4.8</v>
      </c>
      <c r="F92" s="28">
        <v>21.8</v>
      </c>
      <c r="G92" s="28">
        <v>20.9</v>
      </c>
      <c r="H92" s="28">
        <v>60.4</v>
      </c>
      <c r="I92" s="28">
        <v>1.7</v>
      </c>
    </row>
    <row r="93" spans="1:9" ht="17.25" x14ac:dyDescent="0.45">
      <c r="A93" s="3">
        <v>92</v>
      </c>
      <c r="B93" s="3" t="s">
        <v>100</v>
      </c>
      <c r="C93" s="29">
        <v>8</v>
      </c>
      <c r="D93" s="30">
        <v>5.3</v>
      </c>
      <c r="E93" s="30">
        <v>6.3</v>
      </c>
      <c r="F93" s="30">
        <v>18.8</v>
      </c>
      <c r="G93" s="30">
        <v>15.8</v>
      </c>
      <c r="H93" s="30">
        <v>80.2</v>
      </c>
      <c r="I93" s="30">
        <v>1.2</v>
      </c>
    </row>
    <row r="94" spans="1:9" ht="69" x14ac:dyDescent="0.45">
      <c r="A94" s="2">
        <v>93</v>
      </c>
      <c r="B94" s="2" t="s">
        <v>79</v>
      </c>
      <c r="C94" s="27">
        <v>7.8</v>
      </c>
      <c r="D94" s="28">
        <v>8.1</v>
      </c>
      <c r="E94" s="28">
        <v>6.2</v>
      </c>
      <c r="F94" s="28">
        <v>12.3</v>
      </c>
      <c r="G94" s="28">
        <v>16.100000000000001</v>
      </c>
      <c r="H94" s="28">
        <v>68.8</v>
      </c>
      <c r="I94" s="28">
        <v>1.5</v>
      </c>
    </row>
    <row r="95" spans="1:9" ht="34.5" x14ac:dyDescent="0.45">
      <c r="A95" s="3">
        <v>94</v>
      </c>
      <c r="B95" s="3" t="s">
        <v>118</v>
      </c>
      <c r="C95" s="29">
        <v>7.5</v>
      </c>
      <c r="D95" s="30">
        <v>4.7</v>
      </c>
      <c r="E95" s="30">
        <v>5.6</v>
      </c>
      <c r="F95" s="30">
        <v>21.3</v>
      </c>
      <c r="G95" s="30">
        <v>17.7</v>
      </c>
      <c r="H95" s="30">
        <v>52.2</v>
      </c>
      <c r="I95" s="30">
        <v>1.9</v>
      </c>
    </row>
    <row r="96" spans="1:9" ht="17.25" x14ac:dyDescent="0.45">
      <c r="A96" s="2">
        <v>95</v>
      </c>
      <c r="B96" s="2" t="s">
        <v>94</v>
      </c>
      <c r="C96" s="27">
        <v>7.4</v>
      </c>
      <c r="D96" s="28">
        <v>6.1</v>
      </c>
      <c r="E96" s="28">
        <v>6.9</v>
      </c>
      <c r="F96" s="28">
        <v>16.399999999999999</v>
      </c>
      <c r="G96" s="28">
        <v>14.5</v>
      </c>
      <c r="H96" s="28">
        <v>51.8</v>
      </c>
      <c r="I96" s="28">
        <v>1.9</v>
      </c>
    </row>
    <row r="97" spans="1:9" ht="34.5" x14ac:dyDescent="0.45">
      <c r="A97" s="3">
        <v>96</v>
      </c>
      <c r="B97" s="3" t="s">
        <v>98</v>
      </c>
      <c r="C97" s="29">
        <v>7.4</v>
      </c>
      <c r="D97" s="30">
        <v>4.3</v>
      </c>
      <c r="E97" s="30">
        <v>4.3</v>
      </c>
      <c r="F97" s="30">
        <v>23.3</v>
      </c>
      <c r="G97" s="30">
        <v>23.2</v>
      </c>
      <c r="H97" s="30">
        <v>52.9</v>
      </c>
      <c r="I97" s="30">
        <v>1.9</v>
      </c>
    </row>
    <row r="98" spans="1:9" ht="34.5" x14ac:dyDescent="0.45">
      <c r="A98" s="2">
        <v>97</v>
      </c>
      <c r="B98" s="2" t="s">
        <v>121</v>
      </c>
      <c r="C98" s="27">
        <v>7.4</v>
      </c>
      <c r="D98" s="28">
        <v>5.4</v>
      </c>
      <c r="E98" s="28">
        <v>5.6</v>
      </c>
      <c r="F98" s="28">
        <v>18.5</v>
      </c>
      <c r="G98" s="28">
        <v>17.899999999999999</v>
      </c>
      <c r="H98" s="28">
        <v>45.4</v>
      </c>
      <c r="I98" s="28">
        <v>2.2000000000000002</v>
      </c>
    </row>
    <row r="99" spans="1:9" ht="17.25" x14ac:dyDescent="0.45">
      <c r="A99" s="3">
        <v>98</v>
      </c>
      <c r="B99" s="3" t="s">
        <v>109</v>
      </c>
      <c r="C99" s="29">
        <v>7.1</v>
      </c>
      <c r="D99" s="30">
        <v>6.8</v>
      </c>
      <c r="E99" s="30">
        <v>7</v>
      </c>
      <c r="F99" s="30">
        <v>14.7</v>
      </c>
      <c r="G99" s="30">
        <v>14.2</v>
      </c>
      <c r="H99" s="30">
        <v>46.7</v>
      </c>
      <c r="I99" s="30">
        <v>2.1</v>
      </c>
    </row>
    <row r="100" spans="1:9" ht="34.5" x14ac:dyDescent="0.45">
      <c r="A100" s="2">
        <v>99</v>
      </c>
      <c r="B100" s="2" t="s">
        <v>113</v>
      </c>
      <c r="C100" s="27">
        <v>6.9</v>
      </c>
      <c r="D100" s="28">
        <v>4.7</v>
      </c>
      <c r="E100" s="28">
        <v>5</v>
      </c>
      <c r="F100" s="28">
        <v>21.3</v>
      </c>
      <c r="G100" s="28">
        <v>20.100000000000001</v>
      </c>
      <c r="H100" s="28">
        <v>41.1</v>
      </c>
      <c r="I100" s="28">
        <v>2.4</v>
      </c>
    </row>
    <row r="101" spans="1:9" ht="34.5" x14ac:dyDescent="0.45">
      <c r="A101" s="3">
        <v>100</v>
      </c>
      <c r="B101" s="3" t="s">
        <v>124</v>
      </c>
      <c r="C101" s="29">
        <v>6.7</v>
      </c>
      <c r="D101" s="30">
        <v>4.3</v>
      </c>
      <c r="E101" s="30">
        <v>4.5</v>
      </c>
      <c r="F101" s="30">
        <v>23.4</v>
      </c>
      <c r="G101" s="30">
        <v>22.1</v>
      </c>
      <c r="H101" s="30">
        <v>39.200000000000003</v>
      </c>
      <c r="I101" s="30">
        <v>2.5</v>
      </c>
    </row>
    <row r="102" spans="1:9" ht="17.25" x14ac:dyDescent="0.45">
      <c r="A102" s="2">
        <v>101</v>
      </c>
      <c r="B102" s="2" t="s">
        <v>126</v>
      </c>
      <c r="C102" s="27">
        <v>6.3</v>
      </c>
      <c r="D102" s="28">
        <v>6.6</v>
      </c>
      <c r="E102" s="28">
        <v>7.2</v>
      </c>
      <c r="F102" s="28">
        <v>15.2</v>
      </c>
      <c r="G102" s="28">
        <v>13.9</v>
      </c>
      <c r="H102" s="28">
        <v>53.6</v>
      </c>
      <c r="I102" s="28">
        <v>1.9</v>
      </c>
    </row>
    <row r="103" spans="1:9" ht="17.25" x14ac:dyDescent="0.45">
      <c r="A103" s="3">
        <v>102</v>
      </c>
      <c r="B103" s="3" t="s">
        <v>102</v>
      </c>
      <c r="C103" s="29">
        <v>6</v>
      </c>
      <c r="D103" s="30">
        <v>7.5</v>
      </c>
      <c r="E103" s="30">
        <v>7.3</v>
      </c>
      <c r="F103" s="30">
        <v>13.4</v>
      </c>
      <c r="G103" s="30">
        <v>13.8</v>
      </c>
      <c r="H103" s="30">
        <v>46.2</v>
      </c>
      <c r="I103" s="30">
        <v>2.2000000000000002</v>
      </c>
    </row>
    <row r="104" spans="1:9" ht="17.25" x14ac:dyDescent="0.45">
      <c r="A104" s="2">
        <v>103</v>
      </c>
      <c r="B104" s="2" t="s">
        <v>134</v>
      </c>
      <c r="C104" s="27">
        <v>5.8</v>
      </c>
      <c r="D104" s="28">
        <v>5.4</v>
      </c>
      <c r="E104" s="28">
        <v>4.8</v>
      </c>
      <c r="F104" s="28">
        <v>18.5</v>
      </c>
      <c r="G104" s="28">
        <v>20.7</v>
      </c>
      <c r="H104" s="28">
        <v>44.3</v>
      </c>
      <c r="I104" s="28">
        <v>2.2999999999999998</v>
      </c>
    </row>
    <row r="105" spans="1:9" ht="69" x14ac:dyDescent="0.45">
      <c r="A105" s="3">
        <v>104</v>
      </c>
      <c r="B105" s="3" t="s">
        <v>116</v>
      </c>
      <c r="C105" s="29">
        <v>4.9000000000000004</v>
      </c>
      <c r="D105" s="30">
        <v>9.1999999999999993</v>
      </c>
      <c r="E105" s="30">
        <v>9.1999999999999993</v>
      </c>
      <c r="F105" s="30">
        <v>10.9</v>
      </c>
      <c r="G105" s="30">
        <v>10.8</v>
      </c>
      <c r="H105" s="30">
        <v>36.5</v>
      </c>
      <c r="I105" s="30">
        <v>2.7</v>
      </c>
    </row>
    <row r="106" spans="1:9" ht="34.5" x14ac:dyDescent="0.45">
      <c r="A106" s="2">
        <v>105</v>
      </c>
      <c r="B106" s="2" t="s">
        <v>103</v>
      </c>
      <c r="C106" s="27">
        <v>4.7</v>
      </c>
      <c r="D106" s="28">
        <v>7.7</v>
      </c>
      <c r="E106" s="28">
        <v>8.1999999999999993</v>
      </c>
      <c r="F106" s="28">
        <v>13.1</v>
      </c>
      <c r="G106" s="28">
        <v>12.2</v>
      </c>
      <c r="H106" s="28">
        <v>46.3</v>
      </c>
      <c r="I106" s="28">
        <v>2.2000000000000002</v>
      </c>
    </row>
    <row r="107" spans="1:9" ht="34.5" x14ac:dyDescent="0.45">
      <c r="A107" s="3">
        <v>106</v>
      </c>
      <c r="B107" s="3" t="s">
        <v>131</v>
      </c>
      <c r="C107" s="29">
        <v>4</v>
      </c>
      <c r="D107" s="30">
        <v>8</v>
      </c>
      <c r="E107" s="30">
        <v>10.6</v>
      </c>
      <c r="F107" s="30">
        <v>12.6</v>
      </c>
      <c r="G107" s="30">
        <v>9.4</v>
      </c>
      <c r="H107" s="30">
        <v>29.4</v>
      </c>
      <c r="I107" s="30">
        <v>3.4</v>
      </c>
    </row>
    <row r="108" spans="1:9" ht="34.5" x14ac:dyDescent="0.45">
      <c r="A108" s="2">
        <v>107</v>
      </c>
      <c r="B108" s="2" t="s">
        <v>132</v>
      </c>
      <c r="C108" s="27">
        <v>4</v>
      </c>
      <c r="D108" s="28">
        <v>8.3000000000000007</v>
      </c>
      <c r="E108" s="28">
        <v>10.7</v>
      </c>
      <c r="F108" s="28">
        <v>12</v>
      </c>
      <c r="G108" s="28">
        <v>9.4</v>
      </c>
      <c r="H108" s="28">
        <v>46.1</v>
      </c>
      <c r="I108" s="28">
        <v>2.2000000000000002</v>
      </c>
    </row>
    <row r="109" spans="1:9" ht="34.5" x14ac:dyDescent="0.45">
      <c r="A109" s="3">
        <v>108</v>
      </c>
      <c r="B109" s="3" t="s">
        <v>129</v>
      </c>
      <c r="C109" s="29">
        <v>3.6</v>
      </c>
      <c r="D109" s="30">
        <v>8.6999999999999993</v>
      </c>
      <c r="E109" s="30">
        <v>8.5</v>
      </c>
      <c r="F109" s="30">
        <v>11.5</v>
      </c>
      <c r="G109" s="30">
        <v>11.8</v>
      </c>
      <c r="H109" s="30">
        <v>27.9</v>
      </c>
      <c r="I109" s="30">
        <v>3.6</v>
      </c>
    </row>
    <row r="110" spans="1:9" ht="34.5" x14ac:dyDescent="0.45">
      <c r="A110" s="2">
        <v>109</v>
      </c>
      <c r="B110" s="2" t="s">
        <v>133</v>
      </c>
      <c r="C110" s="27">
        <v>2.6</v>
      </c>
      <c r="D110" s="28">
        <v>8.1</v>
      </c>
      <c r="E110" s="28">
        <v>8.1</v>
      </c>
      <c r="F110" s="28">
        <v>12.4</v>
      </c>
      <c r="G110" s="28">
        <v>12.3</v>
      </c>
      <c r="H110" s="28">
        <v>18.899999999999999</v>
      </c>
      <c r="I110" s="28">
        <v>5.3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36EF-845E-4DC0-AE5D-29D070EE292D}">
  <dimension ref="A1:I113"/>
  <sheetViews>
    <sheetView workbookViewId="0">
      <selection sqref="A1:I113"/>
    </sheetView>
  </sheetViews>
  <sheetFormatPr defaultRowHeight="14.25" x14ac:dyDescent="0.45"/>
  <sheetData>
    <row r="1" spans="1:9" ht="35.25" x14ac:dyDescent="0.45">
      <c r="A1" s="1" t="s">
        <v>0</v>
      </c>
      <c r="B1" s="2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7.25" x14ac:dyDescent="0.45">
      <c r="A2" s="2">
        <v>1</v>
      </c>
      <c r="B2" s="2" t="s">
        <v>12</v>
      </c>
      <c r="C2" s="27">
        <v>87.7</v>
      </c>
      <c r="D2" s="28">
        <v>13</v>
      </c>
      <c r="E2" s="28">
        <v>0.4</v>
      </c>
      <c r="F2" s="28">
        <v>7.7</v>
      </c>
      <c r="G2" s="28">
        <v>278.10000000000002</v>
      </c>
      <c r="H2" s="28">
        <v>2349.5</v>
      </c>
      <c r="I2" s="28">
        <v>0</v>
      </c>
    </row>
    <row r="3" spans="1:9" ht="17.25" x14ac:dyDescent="0.45">
      <c r="A3" s="3">
        <v>2</v>
      </c>
      <c r="B3" s="3" t="s">
        <v>13</v>
      </c>
      <c r="C3" s="29">
        <v>70.599999999999994</v>
      </c>
      <c r="D3" s="30">
        <v>2.9</v>
      </c>
      <c r="E3" s="30">
        <v>3.3</v>
      </c>
      <c r="F3" s="30">
        <v>34.5</v>
      </c>
      <c r="G3" s="30">
        <v>29.9</v>
      </c>
      <c r="H3" s="30">
        <v>877.8</v>
      </c>
      <c r="I3" s="30">
        <v>0.1</v>
      </c>
    </row>
    <row r="4" spans="1:9" ht="34.5" x14ac:dyDescent="0.45">
      <c r="A4" s="2">
        <v>3</v>
      </c>
      <c r="B4" s="2" t="s">
        <v>11</v>
      </c>
      <c r="C4" s="27">
        <v>46.9</v>
      </c>
      <c r="D4" s="28">
        <v>1.6</v>
      </c>
      <c r="E4" s="28">
        <v>1.5</v>
      </c>
      <c r="F4" s="28">
        <v>63.4</v>
      </c>
      <c r="G4" s="28">
        <v>67.7</v>
      </c>
      <c r="H4" s="28">
        <v>293.89999999999998</v>
      </c>
      <c r="I4" s="28">
        <v>0.3</v>
      </c>
    </row>
    <row r="5" spans="1:9" ht="34.5" x14ac:dyDescent="0.45">
      <c r="A5" s="3">
        <v>4</v>
      </c>
      <c r="B5" s="3" t="s">
        <v>49</v>
      </c>
      <c r="C5" s="29">
        <v>46</v>
      </c>
      <c r="D5" s="30">
        <v>2.2000000000000002</v>
      </c>
      <c r="E5" s="30">
        <v>2.2000000000000002</v>
      </c>
      <c r="F5" s="30">
        <v>45.8</v>
      </c>
      <c r="G5" s="30">
        <v>45.6</v>
      </c>
      <c r="H5" s="30">
        <v>649.6</v>
      </c>
      <c r="I5" s="30">
        <v>0.2</v>
      </c>
    </row>
    <row r="6" spans="1:9" ht="34.5" x14ac:dyDescent="0.45">
      <c r="A6" s="2">
        <v>5</v>
      </c>
      <c r="B6" s="2" t="s">
        <v>130</v>
      </c>
      <c r="C6" s="27">
        <v>34</v>
      </c>
      <c r="D6" s="28">
        <v>2.6</v>
      </c>
      <c r="E6" s="28">
        <v>1.7</v>
      </c>
      <c r="F6" s="28">
        <v>38.1</v>
      </c>
      <c r="G6" s="28">
        <v>58</v>
      </c>
      <c r="H6" s="28">
        <v>341.4</v>
      </c>
      <c r="I6" s="28">
        <v>0.3</v>
      </c>
    </row>
    <row r="7" spans="1:9" ht="17.25" x14ac:dyDescent="0.45">
      <c r="A7" s="3">
        <v>6</v>
      </c>
      <c r="B7" s="3" t="s">
        <v>37</v>
      </c>
      <c r="C7" s="29">
        <v>33</v>
      </c>
      <c r="D7" s="30">
        <v>4.5999999999999996</v>
      </c>
      <c r="E7" s="30">
        <v>5.5</v>
      </c>
      <c r="F7" s="30">
        <v>21.8</v>
      </c>
      <c r="G7" s="30">
        <v>18.100000000000001</v>
      </c>
      <c r="H7" s="30">
        <v>687.7</v>
      </c>
      <c r="I7" s="30">
        <v>0.1</v>
      </c>
    </row>
    <row r="8" spans="1:9" ht="34.5" x14ac:dyDescent="0.45">
      <c r="A8" s="2">
        <v>7</v>
      </c>
      <c r="B8" s="2" t="s">
        <v>26</v>
      </c>
      <c r="C8" s="27">
        <v>32.5</v>
      </c>
      <c r="D8" s="28">
        <v>4.9000000000000004</v>
      </c>
      <c r="E8" s="28">
        <v>5.7</v>
      </c>
      <c r="F8" s="28">
        <v>20.6</v>
      </c>
      <c r="G8" s="28">
        <v>17.5</v>
      </c>
      <c r="H8" s="28">
        <v>388.4</v>
      </c>
      <c r="I8" s="28">
        <v>0.3</v>
      </c>
    </row>
    <row r="9" spans="1:9" ht="34.5" x14ac:dyDescent="0.45">
      <c r="A9" s="3">
        <v>8</v>
      </c>
      <c r="B9" s="3" t="s">
        <v>32</v>
      </c>
      <c r="C9" s="29">
        <v>29.6</v>
      </c>
      <c r="D9" s="30">
        <v>3.1</v>
      </c>
      <c r="E9" s="30">
        <v>3</v>
      </c>
      <c r="F9" s="30">
        <v>32.4</v>
      </c>
      <c r="G9" s="30">
        <v>33.1</v>
      </c>
      <c r="H9" s="30">
        <v>289</v>
      </c>
      <c r="I9" s="30">
        <v>0.3</v>
      </c>
    </row>
    <row r="10" spans="1:9" ht="34.5" x14ac:dyDescent="0.45">
      <c r="A10" s="2">
        <v>9</v>
      </c>
      <c r="B10" s="2" t="s">
        <v>53</v>
      </c>
      <c r="C10" s="27">
        <v>29.4</v>
      </c>
      <c r="D10" s="28">
        <v>0.8</v>
      </c>
      <c r="E10" s="28">
        <v>1</v>
      </c>
      <c r="F10" s="28">
        <v>124.4</v>
      </c>
      <c r="G10" s="28">
        <v>98.8</v>
      </c>
      <c r="H10" s="28">
        <v>200.6</v>
      </c>
      <c r="I10" s="28">
        <v>0.5</v>
      </c>
    </row>
    <row r="11" spans="1:9" ht="17.25" x14ac:dyDescent="0.45">
      <c r="A11" s="3">
        <v>10</v>
      </c>
      <c r="B11" s="3" t="s">
        <v>22</v>
      </c>
      <c r="C11" s="29">
        <v>29</v>
      </c>
      <c r="D11" s="30">
        <v>1.5</v>
      </c>
      <c r="E11" s="30">
        <v>1.7</v>
      </c>
      <c r="F11" s="30">
        <v>66.400000000000006</v>
      </c>
      <c r="G11" s="30">
        <v>60.4</v>
      </c>
      <c r="H11" s="30">
        <v>233.2</v>
      </c>
      <c r="I11" s="30">
        <v>0.4</v>
      </c>
    </row>
    <row r="12" spans="1:9" ht="34.5" x14ac:dyDescent="0.45">
      <c r="A12" s="2">
        <v>11</v>
      </c>
      <c r="B12" s="2" t="s">
        <v>57</v>
      </c>
      <c r="C12" s="27">
        <v>26</v>
      </c>
      <c r="D12" s="28">
        <v>2.2000000000000002</v>
      </c>
      <c r="E12" s="28">
        <v>2.1</v>
      </c>
      <c r="F12" s="28">
        <v>45.6</v>
      </c>
      <c r="G12" s="28">
        <v>46.9</v>
      </c>
      <c r="H12" s="28">
        <v>1061.2</v>
      </c>
      <c r="I12" s="28">
        <v>0.1</v>
      </c>
    </row>
    <row r="13" spans="1:9" ht="17.25" x14ac:dyDescent="0.45">
      <c r="A13" s="3">
        <v>12</v>
      </c>
      <c r="B13" s="3" t="s">
        <v>21</v>
      </c>
      <c r="C13" s="29">
        <v>24.2</v>
      </c>
      <c r="D13" s="30">
        <v>1.9</v>
      </c>
      <c r="E13" s="30">
        <v>4.8</v>
      </c>
      <c r="F13" s="30">
        <v>52.9</v>
      </c>
      <c r="G13" s="30">
        <v>20.8</v>
      </c>
      <c r="H13" s="30">
        <v>349.3</v>
      </c>
      <c r="I13" s="30">
        <v>0.3</v>
      </c>
    </row>
    <row r="14" spans="1:9" ht="17.25" x14ac:dyDescent="0.45">
      <c r="A14" s="2">
        <v>13</v>
      </c>
      <c r="B14" s="2" t="s">
        <v>40</v>
      </c>
      <c r="C14" s="27">
        <v>22.9</v>
      </c>
      <c r="D14" s="28">
        <v>1.9</v>
      </c>
      <c r="E14" s="28">
        <v>2.7</v>
      </c>
      <c r="F14" s="28">
        <v>52</v>
      </c>
      <c r="G14" s="28">
        <v>36.6</v>
      </c>
      <c r="H14" s="28">
        <v>288.10000000000002</v>
      </c>
      <c r="I14" s="28">
        <v>0.3</v>
      </c>
    </row>
    <row r="15" spans="1:9" ht="34.5" x14ac:dyDescent="0.45">
      <c r="A15" s="3">
        <v>14</v>
      </c>
      <c r="B15" s="3" t="s">
        <v>27</v>
      </c>
      <c r="C15" s="29">
        <v>21.9</v>
      </c>
      <c r="D15" s="30">
        <v>4.2</v>
      </c>
      <c r="E15" s="30">
        <v>4.7</v>
      </c>
      <c r="F15" s="30">
        <v>24.1</v>
      </c>
      <c r="G15" s="30">
        <v>21.4</v>
      </c>
      <c r="H15" s="30">
        <v>251.7</v>
      </c>
      <c r="I15" s="30">
        <v>0.4</v>
      </c>
    </row>
    <row r="16" spans="1:9" ht="17.25" x14ac:dyDescent="0.45">
      <c r="A16" s="2">
        <v>15</v>
      </c>
      <c r="B16" s="2" t="s">
        <v>15</v>
      </c>
      <c r="C16" s="27">
        <v>21.8</v>
      </c>
      <c r="D16" s="28">
        <v>1.6</v>
      </c>
      <c r="E16" s="28">
        <v>1.7</v>
      </c>
      <c r="F16" s="28">
        <v>64.400000000000006</v>
      </c>
      <c r="G16" s="28">
        <v>59.5</v>
      </c>
      <c r="H16" s="28">
        <v>130.1</v>
      </c>
      <c r="I16" s="28">
        <v>0.8</v>
      </c>
    </row>
    <row r="17" spans="1:9" ht="34.5" x14ac:dyDescent="0.45">
      <c r="A17" s="3">
        <v>16</v>
      </c>
      <c r="B17" s="3" t="s">
        <v>35</v>
      </c>
      <c r="C17" s="29">
        <v>21.7</v>
      </c>
      <c r="D17" s="30">
        <v>3.2</v>
      </c>
      <c r="E17" s="30">
        <v>3.6</v>
      </c>
      <c r="F17" s="30">
        <v>31.2</v>
      </c>
      <c r="G17" s="30">
        <v>27.9</v>
      </c>
      <c r="H17" s="30">
        <v>176.2</v>
      </c>
      <c r="I17" s="30">
        <v>0.6</v>
      </c>
    </row>
    <row r="18" spans="1:9" ht="34.5" x14ac:dyDescent="0.45">
      <c r="A18" s="2">
        <v>17</v>
      </c>
      <c r="B18" s="2" t="s">
        <v>16</v>
      </c>
      <c r="C18" s="27">
        <v>20.5</v>
      </c>
      <c r="D18" s="28">
        <v>3.9</v>
      </c>
      <c r="E18" s="28">
        <v>4.5</v>
      </c>
      <c r="F18" s="28">
        <v>25.5</v>
      </c>
      <c r="G18" s="28">
        <v>22.3</v>
      </c>
      <c r="H18" s="28">
        <v>229</v>
      </c>
      <c r="I18" s="28">
        <v>0.4</v>
      </c>
    </row>
    <row r="19" spans="1:9" ht="34.5" x14ac:dyDescent="0.45">
      <c r="A19" s="3">
        <v>18</v>
      </c>
      <c r="B19" s="3" t="s">
        <v>61</v>
      </c>
      <c r="C19" s="29">
        <v>20.100000000000001</v>
      </c>
      <c r="D19" s="30">
        <v>3.2</v>
      </c>
      <c r="E19" s="30">
        <v>3.8</v>
      </c>
      <c r="F19" s="30">
        <v>31.3</v>
      </c>
      <c r="G19" s="30">
        <v>26.6</v>
      </c>
      <c r="H19" s="30">
        <v>202.7</v>
      </c>
      <c r="I19" s="30">
        <v>0.5</v>
      </c>
    </row>
    <row r="20" spans="1:9" ht="17.25" x14ac:dyDescent="0.45">
      <c r="A20" s="2">
        <v>19</v>
      </c>
      <c r="B20" s="2" t="s">
        <v>25</v>
      </c>
      <c r="C20" s="27">
        <v>19.5</v>
      </c>
      <c r="D20" s="28">
        <v>4.5</v>
      </c>
      <c r="E20" s="28">
        <v>4.5999999999999996</v>
      </c>
      <c r="F20" s="28">
        <v>22.3</v>
      </c>
      <c r="G20" s="28">
        <v>21.5</v>
      </c>
      <c r="H20" s="28">
        <v>227.8</v>
      </c>
      <c r="I20" s="28">
        <v>0.4</v>
      </c>
    </row>
    <row r="21" spans="1:9" ht="17.25" x14ac:dyDescent="0.45">
      <c r="A21" s="3">
        <v>20</v>
      </c>
      <c r="B21" s="3" t="s">
        <v>28</v>
      </c>
      <c r="C21" s="29">
        <v>18.2</v>
      </c>
      <c r="D21" s="30">
        <v>3.1</v>
      </c>
      <c r="E21" s="30">
        <v>3.4</v>
      </c>
      <c r="F21" s="30">
        <v>32.6</v>
      </c>
      <c r="G21" s="30">
        <v>29.3</v>
      </c>
      <c r="H21" s="30">
        <v>165.1</v>
      </c>
      <c r="I21" s="30">
        <v>0.6</v>
      </c>
    </row>
    <row r="22" spans="1:9" ht="34.5" x14ac:dyDescent="0.45">
      <c r="A22" s="2">
        <v>21</v>
      </c>
      <c r="B22" s="2" t="s">
        <v>20</v>
      </c>
      <c r="C22" s="27">
        <v>17.5</v>
      </c>
      <c r="D22" s="28">
        <v>2.6</v>
      </c>
      <c r="E22" s="28">
        <v>3.2</v>
      </c>
      <c r="F22" s="28">
        <v>39.1</v>
      </c>
      <c r="G22" s="28">
        <v>31.6</v>
      </c>
      <c r="H22" s="28">
        <v>105.9</v>
      </c>
      <c r="I22" s="28">
        <v>0.9</v>
      </c>
    </row>
    <row r="23" spans="1:9" ht="34.5" x14ac:dyDescent="0.45">
      <c r="A23" s="3">
        <v>22</v>
      </c>
      <c r="B23" s="3" t="s">
        <v>54</v>
      </c>
      <c r="C23" s="29">
        <v>17.5</v>
      </c>
      <c r="D23" s="30">
        <v>4.8</v>
      </c>
      <c r="E23" s="30">
        <v>5.2</v>
      </c>
      <c r="F23" s="30">
        <v>20.8</v>
      </c>
      <c r="G23" s="30">
        <v>19.100000000000001</v>
      </c>
      <c r="H23" s="30">
        <v>219.8</v>
      </c>
      <c r="I23" s="30">
        <v>0.5</v>
      </c>
    </row>
    <row r="24" spans="1:9" ht="34.5" x14ac:dyDescent="0.45">
      <c r="A24" s="2">
        <v>23</v>
      </c>
      <c r="B24" s="2" t="s">
        <v>147</v>
      </c>
      <c r="C24" s="27">
        <v>17.3</v>
      </c>
      <c r="D24" s="28">
        <v>5.0999999999999996</v>
      </c>
      <c r="E24" s="28">
        <v>5.6</v>
      </c>
      <c r="F24" s="28">
        <v>19.399999999999999</v>
      </c>
      <c r="G24" s="28">
        <v>17.899999999999999</v>
      </c>
      <c r="H24" s="28">
        <v>236.7</v>
      </c>
      <c r="I24" s="28">
        <v>0.4</v>
      </c>
    </row>
    <row r="25" spans="1:9" ht="17.25" x14ac:dyDescent="0.45">
      <c r="A25" s="3">
        <v>24</v>
      </c>
      <c r="B25" s="3" t="s">
        <v>84</v>
      </c>
      <c r="C25" s="29">
        <v>17.2</v>
      </c>
      <c r="D25" s="30">
        <v>3.9</v>
      </c>
      <c r="E25" s="30">
        <v>4.3</v>
      </c>
      <c r="F25" s="30">
        <v>25.6</v>
      </c>
      <c r="G25" s="30">
        <v>23.4</v>
      </c>
      <c r="H25" s="30">
        <v>138.19999999999999</v>
      </c>
      <c r="I25" s="30">
        <v>0.7</v>
      </c>
    </row>
    <row r="26" spans="1:9" ht="34.5" x14ac:dyDescent="0.45">
      <c r="A26" s="2">
        <v>25</v>
      </c>
      <c r="B26" s="2" t="s">
        <v>41</v>
      </c>
      <c r="C26" s="27">
        <v>16.899999999999999</v>
      </c>
      <c r="D26" s="28">
        <v>5</v>
      </c>
      <c r="E26" s="28">
        <v>4.4000000000000004</v>
      </c>
      <c r="F26" s="28">
        <v>20</v>
      </c>
      <c r="G26" s="28">
        <v>22.9</v>
      </c>
      <c r="H26" s="28">
        <v>212.2</v>
      </c>
      <c r="I26" s="28">
        <v>0.5</v>
      </c>
    </row>
    <row r="27" spans="1:9" ht="34.5" x14ac:dyDescent="0.45">
      <c r="A27" s="3">
        <v>26</v>
      </c>
      <c r="B27" s="3" t="s">
        <v>39</v>
      </c>
      <c r="C27" s="29">
        <v>16.899999999999999</v>
      </c>
      <c r="D27" s="30">
        <v>6</v>
      </c>
      <c r="E27" s="30">
        <v>8.1</v>
      </c>
      <c r="F27" s="30">
        <v>16.7</v>
      </c>
      <c r="G27" s="30">
        <v>12.3</v>
      </c>
      <c r="H27" s="30">
        <v>335.7</v>
      </c>
      <c r="I27" s="30">
        <v>0.3</v>
      </c>
    </row>
    <row r="28" spans="1:9" ht="34.5" x14ac:dyDescent="0.45">
      <c r="A28" s="2">
        <v>27</v>
      </c>
      <c r="B28" s="2" t="s">
        <v>34</v>
      </c>
      <c r="C28" s="27">
        <v>16.8</v>
      </c>
      <c r="D28" s="28">
        <v>4.3</v>
      </c>
      <c r="E28" s="28">
        <v>4.5999999999999996</v>
      </c>
      <c r="F28" s="28">
        <v>23.5</v>
      </c>
      <c r="G28" s="28">
        <v>21.6</v>
      </c>
      <c r="H28" s="28">
        <v>187.1</v>
      </c>
      <c r="I28" s="28">
        <v>0.5</v>
      </c>
    </row>
    <row r="29" spans="1:9" ht="34.5" x14ac:dyDescent="0.45">
      <c r="A29" s="3">
        <v>28</v>
      </c>
      <c r="B29" s="3" t="s">
        <v>31</v>
      </c>
      <c r="C29" s="29">
        <v>16.7</v>
      </c>
      <c r="D29" s="30">
        <v>4.5</v>
      </c>
      <c r="E29" s="30">
        <v>4.3</v>
      </c>
      <c r="F29" s="30">
        <v>22.3</v>
      </c>
      <c r="G29" s="30">
        <v>23.1</v>
      </c>
      <c r="H29" s="30">
        <v>295</v>
      </c>
      <c r="I29" s="30">
        <v>0.3</v>
      </c>
    </row>
    <row r="30" spans="1:9" ht="17.25" x14ac:dyDescent="0.45">
      <c r="A30" s="2">
        <v>29</v>
      </c>
      <c r="B30" s="2" t="s">
        <v>43</v>
      </c>
      <c r="C30" s="27">
        <v>16.5</v>
      </c>
      <c r="D30" s="28">
        <v>3</v>
      </c>
      <c r="E30" s="28">
        <v>3.2</v>
      </c>
      <c r="F30" s="28">
        <v>33.299999999999997</v>
      </c>
      <c r="G30" s="28">
        <v>31.4</v>
      </c>
      <c r="H30" s="28">
        <v>119.5</v>
      </c>
      <c r="I30" s="28">
        <v>0.8</v>
      </c>
    </row>
    <row r="31" spans="1:9" ht="17.25" x14ac:dyDescent="0.45">
      <c r="A31" s="3">
        <v>30</v>
      </c>
      <c r="B31" s="3" t="s">
        <v>38</v>
      </c>
      <c r="C31" s="29">
        <v>16.3</v>
      </c>
      <c r="D31" s="30">
        <v>4.2</v>
      </c>
      <c r="E31" s="30">
        <v>4.2</v>
      </c>
      <c r="F31" s="30">
        <v>24</v>
      </c>
      <c r="G31" s="30">
        <v>23.6</v>
      </c>
      <c r="H31" s="30">
        <v>177.8</v>
      </c>
      <c r="I31" s="30">
        <v>0.6</v>
      </c>
    </row>
    <row r="32" spans="1:9" ht="17.25" x14ac:dyDescent="0.45">
      <c r="A32" s="2">
        <v>31</v>
      </c>
      <c r="B32" s="2" t="s">
        <v>101</v>
      </c>
      <c r="C32" s="27">
        <v>16.100000000000001</v>
      </c>
      <c r="D32" s="28">
        <v>34.4</v>
      </c>
      <c r="E32" s="28">
        <v>31.9</v>
      </c>
      <c r="F32" s="28">
        <v>2.9</v>
      </c>
      <c r="G32" s="28">
        <v>3.1</v>
      </c>
      <c r="H32" s="28">
        <v>326</v>
      </c>
      <c r="I32" s="28">
        <v>0.3</v>
      </c>
    </row>
    <row r="33" spans="1:9" ht="51.75" x14ac:dyDescent="0.45">
      <c r="A33" s="3">
        <v>32</v>
      </c>
      <c r="B33" s="3" t="s">
        <v>19</v>
      </c>
      <c r="C33" s="29">
        <v>15.8</v>
      </c>
      <c r="D33" s="30">
        <v>6.9</v>
      </c>
      <c r="E33" s="30">
        <v>6.2</v>
      </c>
      <c r="F33" s="30">
        <v>14.5</v>
      </c>
      <c r="G33" s="30">
        <v>16.2</v>
      </c>
      <c r="H33" s="30">
        <v>176.4</v>
      </c>
      <c r="I33" s="30">
        <v>0.6</v>
      </c>
    </row>
    <row r="34" spans="1:9" ht="34.5" x14ac:dyDescent="0.45">
      <c r="A34" s="2">
        <v>33</v>
      </c>
      <c r="B34" s="2" t="s">
        <v>42</v>
      </c>
      <c r="C34" s="27">
        <v>15.3</v>
      </c>
      <c r="D34" s="28">
        <v>4.4000000000000004</v>
      </c>
      <c r="E34" s="28">
        <v>4.7</v>
      </c>
      <c r="F34" s="28">
        <v>22.8</v>
      </c>
      <c r="G34" s="28">
        <v>21.1</v>
      </c>
      <c r="H34" s="28">
        <v>130.9</v>
      </c>
      <c r="I34" s="28">
        <v>0.8</v>
      </c>
    </row>
    <row r="35" spans="1:9" ht="17.25" x14ac:dyDescent="0.45">
      <c r="A35" s="3">
        <v>34</v>
      </c>
      <c r="B35" s="3" t="s">
        <v>48</v>
      </c>
      <c r="C35" s="29">
        <v>14.8</v>
      </c>
      <c r="D35" s="30">
        <v>4.9000000000000004</v>
      </c>
      <c r="E35" s="30">
        <v>4.5</v>
      </c>
      <c r="F35" s="30">
        <v>20.3</v>
      </c>
      <c r="G35" s="30">
        <v>22.1</v>
      </c>
      <c r="H35" s="30">
        <v>168</v>
      </c>
      <c r="I35" s="30">
        <v>0.6</v>
      </c>
    </row>
    <row r="36" spans="1:9" ht="34.5" x14ac:dyDescent="0.45">
      <c r="A36" s="2">
        <v>35</v>
      </c>
      <c r="B36" s="2" t="s">
        <v>29</v>
      </c>
      <c r="C36" s="27">
        <v>14.4</v>
      </c>
      <c r="D36" s="28">
        <v>8.5</v>
      </c>
      <c r="E36" s="28">
        <v>8.1999999999999993</v>
      </c>
      <c r="F36" s="28">
        <v>11.7</v>
      </c>
      <c r="G36" s="28">
        <v>12.2</v>
      </c>
      <c r="H36" s="28">
        <v>339.3</v>
      </c>
      <c r="I36" s="28">
        <v>0.3</v>
      </c>
    </row>
    <row r="37" spans="1:9" ht="34.5" x14ac:dyDescent="0.45">
      <c r="A37" s="3">
        <v>36</v>
      </c>
      <c r="B37" s="3" t="s">
        <v>45</v>
      </c>
      <c r="C37" s="29">
        <v>14.3</v>
      </c>
      <c r="D37" s="30">
        <v>3.8</v>
      </c>
      <c r="E37" s="30">
        <v>4.4000000000000004</v>
      </c>
      <c r="F37" s="30">
        <v>26.2</v>
      </c>
      <c r="G37" s="30">
        <v>22.7</v>
      </c>
      <c r="H37" s="30">
        <v>199.4</v>
      </c>
      <c r="I37" s="30">
        <v>0.5</v>
      </c>
    </row>
    <row r="38" spans="1:9" ht="69" x14ac:dyDescent="0.45">
      <c r="A38" s="2">
        <v>37</v>
      </c>
      <c r="B38" s="2" t="s">
        <v>55</v>
      </c>
      <c r="C38" s="27">
        <v>14.3</v>
      </c>
      <c r="D38" s="28">
        <v>6.3</v>
      </c>
      <c r="E38" s="28">
        <v>6</v>
      </c>
      <c r="F38" s="28">
        <v>15.8</v>
      </c>
      <c r="G38" s="28">
        <v>16.8</v>
      </c>
      <c r="H38" s="28">
        <v>195.7</v>
      </c>
      <c r="I38" s="28">
        <v>0.5</v>
      </c>
    </row>
    <row r="39" spans="1:9" ht="34.5" x14ac:dyDescent="0.45">
      <c r="A39" s="3">
        <v>38</v>
      </c>
      <c r="B39" s="3" t="s">
        <v>233</v>
      </c>
      <c r="C39" s="29">
        <v>14.1</v>
      </c>
      <c r="D39" s="30">
        <v>3</v>
      </c>
      <c r="E39" s="30">
        <v>3.9</v>
      </c>
      <c r="F39" s="30">
        <v>32.9</v>
      </c>
      <c r="G39" s="30">
        <v>25.5</v>
      </c>
      <c r="H39" s="30">
        <v>185.5</v>
      </c>
      <c r="I39" s="30">
        <v>0.5</v>
      </c>
    </row>
    <row r="40" spans="1:9" ht="17.25" x14ac:dyDescent="0.45">
      <c r="A40" s="2">
        <v>39</v>
      </c>
      <c r="B40" s="2" t="s">
        <v>52</v>
      </c>
      <c r="C40" s="27">
        <v>14.1</v>
      </c>
      <c r="D40" s="28">
        <v>4</v>
      </c>
      <c r="E40" s="28">
        <v>5.2</v>
      </c>
      <c r="F40" s="28">
        <v>24.7</v>
      </c>
      <c r="G40" s="28">
        <v>19.2</v>
      </c>
      <c r="H40" s="28">
        <v>110.5</v>
      </c>
      <c r="I40" s="28">
        <v>0.9</v>
      </c>
    </row>
    <row r="41" spans="1:9" ht="34.5" x14ac:dyDescent="0.45">
      <c r="A41" s="3">
        <v>40</v>
      </c>
      <c r="B41" s="3" t="s">
        <v>74</v>
      </c>
      <c r="C41" s="29">
        <v>14</v>
      </c>
      <c r="D41" s="30">
        <v>7</v>
      </c>
      <c r="E41" s="30">
        <v>7.5</v>
      </c>
      <c r="F41" s="30">
        <v>14.4</v>
      </c>
      <c r="G41" s="30">
        <v>13.4</v>
      </c>
      <c r="H41" s="30">
        <v>139.80000000000001</v>
      </c>
      <c r="I41" s="30">
        <v>0.7</v>
      </c>
    </row>
    <row r="42" spans="1:9" ht="34.5" x14ac:dyDescent="0.45">
      <c r="A42" s="2">
        <v>41</v>
      </c>
      <c r="B42" s="2" t="s">
        <v>146</v>
      </c>
      <c r="C42" s="27">
        <v>14</v>
      </c>
      <c r="D42" s="28">
        <v>6.7</v>
      </c>
      <c r="E42" s="28">
        <v>6.9</v>
      </c>
      <c r="F42" s="28">
        <v>14.9</v>
      </c>
      <c r="G42" s="28">
        <v>14.4</v>
      </c>
      <c r="H42" s="28">
        <v>149.80000000000001</v>
      </c>
      <c r="I42" s="28">
        <v>0.7</v>
      </c>
    </row>
    <row r="43" spans="1:9" ht="17.25" x14ac:dyDescent="0.45">
      <c r="A43" s="3">
        <v>42</v>
      </c>
      <c r="B43" s="3" t="s">
        <v>63</v>
      </c>
      <c r="C43" s="29">
        <v>13.9</v>
      </c>
      <c r="D43" s="30">
        <v>3.2</v>
      </c>
      <c r="E43" s="30">
        <v>3.3</v>
      </c>
      <c r="F43" s="30">
        <v>31.1</v>
      </c>
      <c r="G43" s="30">
        <v>30</v>
      </c>
      <c r="H43" s="30">
        <v>99</v>
      </c>
      <c r="I43" s="30">
        <v>1</v>
      </c>
    </row>
    <row r="44" spans="1:9" ht="51.75" x14ac:dyDescent="0.45">
      <c r="A44" s="2">
        <v>43</v>
      </c>
      <c r="B44" s="2" t="s">
        <v>77</v>
      </c>
      <c r="C44" s="27">
        <v>13.6</v>
      </c>
      <c r="D44" s="28">
        <v>3</v>
      </c>
      <c r="E44" s="28">
        <v>3.2</v>
      </c>
      <c r="F44" s="28">
        <v>33.6</v>
      </c>
      <c r="G44" s="28">
        <v>31.6</v>
      </c>
      <c r="H44" s="28">
        <v>86.1</v>
      </c>
      <c r="I44" s="28">
        <v>1.2</v>
      </c>
    </row>
    <row r="45" spans="1:9" ht="34.5" x14ac:dyDescent="0.45">
      <c r="A45" s="3">
        <v>44</v>
      </c>
      <c r="B45" s="3" t="s">
        <v>86</v>
      </c>
      <c r="C45" s="29">
        <v>13.6</v>
      </c>
      <c r="D45" s="30">
        <v>3</v>
      </c>
      <c r="E45" s="30">
        <v>3.3</v>
      </c>
      <c r="F45" s="30">
        <v>33.200000000000003</v>
      </c>
      <c r="G45" s="30">
        <v>29.9</v>
      </c>
      <c r="H45" s="30">
        <v>80.400000000000006</v>
      </c>
      <c r="I45" s="30">
        <v>1.2</v>
      </c>
    </row>
    <row r="46" spans="1:9" ht="34.5" x14ac:dyDescent="0.45">
      <c r="A46" s="2">
        <v>45</v>
      </c>
      <c r="B46" s="2" t="s">
        <v>70</v>
      </c>
      <c r="C46" s="27">
        <v>13.5</v>
      </c>
      <c r="D46" s="28">
        <v>3.1</v>
      </c>
      <c r="E46" s="28">
        <v>3.2</v>
      </c>
      <c r="F46" s="28">
        <v>32.6</v>
      </c>
      <c r="G46" s="28">
        <v>31.3</v>
      </c>
      <c r="H46" s="28">
        <v>149.5</v>
      </c>
      <c r="I46" s="28">
        <v>0.7</v>
      </c>
    </row>
    <row r="47" spans="1:9" ht="17.25" x14ac:dyDescent="0.45">
      <c r="A47" s="3">
        <v>46</v>
      </c>
      <c r="B47" s="3" t="s">
        <v>78</v>
      </c>
      <c r="C47" s="29">
        <v>13.5</v>
      </c>
      <c r="D47" s="30">
        <v>2.7</v>
      </c>
      <c r="E47" s="30">
        <v>2.8</v>
      </c>
      <c r="F47" s="30">
        <v>37.200000000000003</v>
      </c>
      <c r="G47" s="30">
        <v>35.1</v>
      </c>
      <c r="H47" s="30">
        <v>94.6</v>
      </c>
      <c r="I47" s="30">
        <v>1.1000000000000001</v>
      </c>
    </row>
    <row r="48" spans="1:9" ht="17.25" x14ac:dyDescent="0.45">
      <c r="A48" s="2">
        <v>47</v>
      </c>
      <c r="B48" s="2" t="s">
        <v>93</v>
      </c>
      <c r="C48" s="27">
        <v>13.1</v>
      </c>
      <c r="D48" s="28">
        <v>5</v>
      </c>
      <c r="E48" s="28">
        <v>5.6</v>
      </c>
      <c r="F48" s="28">
        <v>19.899999999999999</v>
      </c>
      <c r="G48" s="28">
        <v>17.899999999999999</v>
      </c>
      <c r="H48" s="28">
        <v>96</v>
      </c>
      <c r="I48" s="28">
        <v>1</v>
      </c>
    </row>
    <row r="49" spans="1:9" ht="34.5" x14ac:dyDescent="0.45">
      <c r="A49" s="3">
        <v>48</v>
      </c>
      <c r="B49" s="3" t="s">
        <v>47</v>
      </c>
      <c r="C49" s="29">
        <v>12.6</v>
      </c>
      <c r="D49" s="30">
        <v>4.7</v>
      </c>
      <c r="E49" s="30">
        <v>5</v>
      </c>
      <c r="F49" s="30">
        <v>21.4</v>
      </c>
      <c r="G49" s="30">
        <v>20.100000000000001</v>
      </c>
      <c r="H49" s="30">
        <v>101.7</v>
      </c>
      <c r="I49" s="30">
        <v>1</v>
      </c>
    </row>
    <row r="50" spans="1:9" ht="51.75" x14ac:dyDescent="0.45">
      <c r="A50" s="2">
        <v>49</v>
      </c>
      <c r="B50" s="2" t="s">
        <v>46</v>
      </c>
      <c r="C50" s="27">
        <v>12.5</v>
      </c>
      <c r="D50" s="28">
        <v>3.7</v>
      </c>
      <c r="E50" s="28">
        <v>3.5</v>
      </c>
      <c r="F50" s="28">
        <v>27.1</v>
      </c>
      <c r="G50" s="28">
        <v>28.3</v>
      </c>
      <c r="H50" s="28">
        <v>100.4</v>
      </c>
      <c r="I50" s="28">
        <v>1</v>
      </c>
    </row>
    <row r="51" spans="1:9" ht="34.5" x14ac:dyDescent="0.45">
      <c r="A51" s="3">
        <v>50</v>
      </c>
      <c r="B51" s="3" t="s">
        <v>59</v>
      </c>
      <c r="C51" s="29">
        <v>12.5</v>
      </c>
      <c r="D51" s="30">
        <v>5.8</v>
      </c>
      <c r="E51" s="30">
        <v>5.6</v>
      </c>
      <c r="F51" s="30">
        <v>17.100000000000001</v>
      </c>
      <c r="G51" s="30">
        <v>17.7</v>
      </c>
      <c r="H51" s="30">
        <v>152.30000000000001</v>
      </c>
      <c r="I51" s="30">
        <v>0.7</v>
      </c>
    </row>
    <row r="52" spans="1:9" ht="17.25" x14ac:dyDescent="0.45">
      <c r="A52" s="2">
        <v>51</v>
      </c>
      <c r="B52" s="2" t="s">
        <v>120</v>
      </c>
      <c r="C52" s="27">
        <v>12.3</v>
      </c>
      <c r="D52" s="28">
        <v>3.4</v>
      </c>
      <c r="E52" s="28">
        <v>5</v>
      </c>
      <c r="F52" s="28">
        <v>29.2</v>
      </c>
      <c r="G52" s="28">
        <v>19.8</v>
      </c>
      <c r="H52" s="28">
        <v>103.5</v>
      </c>
      <c r="I52" s="28">
        <v>1</v>
      </c>
    </row>
    <row r="53" spans="1:9" ht="34.5" x14ac:dyDescent="0.45">
      <c r="A53" s="3">
        <v>52</v>
      </c>
      <c r="B53" s="3" t="s">
        <v>99</v>
      </c>
      <c r="C53" s="29">
        <v>12.2</v>
      </c>
      <c r="D53" s="30">
        <v>4.9000000000000004</v>
      </c>
      <c r="E53" s="30">
        <v>5.9</v>
      </c>
      <c r="F53" s="30">
        <v>20.5</v>
      </c>
      <c r="G53" s="30">
        <v>16.899999999999999</v>
      </c>
      <c r="H53" s="30">
        <v>75.400000000000006</v>
      </c>
      <c r="I53" s="30">
        <v>1.3</v>
      </c>
    </row>
    <row r="54" spans="1:9" ht="34.5" x14ac:dyDescent="0.45">
      <c r="A54" s="2">
        <v>53</v>
      </c>
      <c r="B54" s="2" t="s">
        <v>44</v>
      </c>
      <c r="C54" s="27">
        <v>12.2</v>
      </c>
      <c r="D54" s="28">
        <v>5.9</v>
      </c>
      <c r="E54" s="28">
        <v>6.1</v>
      </c>
      <c r="F54" s="28">
        <v>16.899999999999999</v>
      </c>
      <c r="G54" s="28">
        <v>16.399999999999999</v>
      </c>
      <c r="H54" s="28">
        <v>116</v>
      </c>
      <c r="I54" s="28">
        <v>0.9</v>
      </c>
    </row>
    <row r="55" spans="1:9" ht="17.25" x14ac:dyDescent="0.45">
      <c r="A55" s="3">
        <v>54</v>
      </c>
      <c r="B55" s="3" t="s">
        <v>69</v>
      </c>
      <c r="C55" s="29">
        <v>12</v>
      </c>
      <c r="D55" s="30">
        <v>5.9</v>
      </c>
      <c r="E55" s="30">
        <v>6.5</v>
      </c>
      <c r="F55" s="30">
        <v>16.899999999999999</v>
      </c>
      <c r="G55" s="30">
        <v>15.3</v>
      </c>
      <c r="H55" s="30">
        <v>165.2</v>
      </c>
      <c r="I55" s="30">
        <v>0.6</v>
      </c>
    </row>
    <row r="56" spans="1:9" ht="34.5" x14ac:dyDescent="0.45">
      <c r="A56" s="2">
        <v>55</v>
      </c>
      <c r="B56" s="2" t="s">
        <v>50</v>
      </c>
      <c r="C56" s="27">
        <v>12</v>
      </c>
      <c r="D56" s="28">
        <v>5.8</v>
      </c>
      <c r="E56" s="28">
        <v>6.6</v>
      </c>
      <c r="F56" s="28">
        <v>17.2</v>
      </c>
      <c r="G56" s="28">
        <v>15.1</v>
      </c>
      <c r="H56" s="28">
        <v>155.1</v>
      </c>
      <c r="I56" s="28">
        <v>0.6</v>
      </c>
    </row>
    <row r="57" spans="1:9" ht="17.25" x14ac:dyDescent="0.45">
      <c r="A57" s="3">
        <v>56</v>
      </c>
      <c r="B57" s="3" t="s">
        <v>68</v>
      </c>
      <c r="C57" s="29">
        <v>11.7</v>
      </c>
      <c r="D57" s="30">
        <v>4.8</v>
      </c>
      <c r="E57" s="30">
        <v>4.8</v>
      </c>
      <c r="F57" s="30">
        <v>20.8</v>
      </c>
      <c r="G57" s="30">
        <v>20.8</v>
      </c>
      <c r="H57" s="30">
        <v>131.5</v>
      </c>
      <c r="I57" s="30">
        <v>0.8</v>
      </c>
    </row>
    <row r="58" spans="1:9" ht="34.5" x14ac:dyDescent="0.45">
      <c r="A58" s="2">
        <v>57</v>
      </c>
      <c r="B58" s="2" t="s">
        <v>73</v>
      </c>
      <c r="C58" s="27">
        <v>11.5</v>
      </c>
      <c r="D58" s="28">
        <v>3.5</v>
      </c>
      <c r="E58" s="28">
        <v>3.7</v>
      </c>
      <c r="F58" s="28">
        <v>28.5</v>
      </c>
      <c r="G58" s="28">
        <v>26.9</v>
      </c>
      <c r="H58" s="28">
        <v>73.900000000000006</v>
      </c>
      <c r="I58" s="28">
        <v>1.4</v>
      </c>
    </row>
    <row r="59" spans="1:9" ht="17.25" x14ac:dyDescent="0.45">
      <c r="A59" s="3">
        <v>58</v>
      </c>
      <c r="B59" s="3" t="s">
        <v>75</v>
      </c>
      <c r="C59" s="29">
        <v>11.2</v>
      </c>
      <c r="D59" s="30">
        <v>3.9</v>
      </c>
      <c r="E59" s="30">
        <v>4.3</v>
      </c>
      <c r="F59" s="30">
        <v>25.5</v>
      </c>
      <c r="G59" s="30">
        <v>23.3</v>
      </c>
      <c r="H59" s="30">
        <v>80.5</v>
      </c>
      <c r="I59" s="30">
        <v>1.2</v>
      </c>
    </row>
    <row r="60" spans="1:9" ht="34.5" x14ac:dyDescent="0.45">
      <c r="A60" s="2">
        <v>59</v>
      </c>
      <c r="B60" s="2" t="s">
        <v>64</v>
      </c>
      <c r="C60" s="27">
        <v>11.2</v>
      </c>
      <c r="D60" s="28">
        <v>8.1</v>
      </c>
      <c r="E60" s="28">
        <v>7.6</v>
      </c>
      <c r="F60" s="28">
        <v>12.4</v>
      </c>
      <c r="G60" s="28">
        <v>13.2</v>
      </c>
      <c r="H60" s="28">
        <v>93.4</v>
      </c>
      <c r="I60" s="28">
        <v>1.1000000000000001</v>
      </c>
    </row>
    <row r="61" spans="1:9" ht="34.5" x14ac:dyDescent="0.45">
      <c r="A61" s="3">
        <v>60</v>
      </c>
      <c r="B61" s="3" t="s">
        <v>85</v>
      </c>
      <c r="C61" s="29">
        <v>11.2</v>
      </c>
      <c r="D61" s="30">
        <v>4.3</v>
      </c>
      <c r="E61" s="30">
        <v>4.5</v>
      </c>
      <c r="F61" s="30">
        <v>23.4</v>
      </c>
      <c r="G61" s="30">
        <v>22.2</v>
      </c>
      <c r="H61" s="30">
        <v>63.8</v>
      </c>
      <c r="I61" s="30">
        <v>1.6</v>
      </c>
    </row>
    <row r="62" spans="1:9" ht="17.25" x14ac:dyDescent="0.45">
      <c r="A62" s="2">
        <v>61</v>
      </c>
      <c r="B62" s="2" t="s">
        <v>36</v>
      </c>
      <c r="C62" s="27">
        <v>11</v>
      </c>
      <c r="D62" s="28">
        <v>2.2999999999999998</v>
      </c>
      <c r="E62" s="28">
        <v>2.7</v>
      </c>
      <c r="F62" s="28">
        <v>42.8</v>
      </c>
      <c r="G62" s="28">
        <v>36.6</v>
      </c>
      <c r="H62" s="28">
        <v>63.2</v>
      </c>
      <c r="I62" s="28">
        <v>1.6</v>
      </c>
    </row>
    <row r="63" spans="1:9" ht="34.5" x14ac:dyDescent="0.45">
      <c r="A63" s="3">
        <v>62</v>
      </c>
      <c r="B63" s="3" t="s">
        <v>58</v>
      </c>
      <c r="C63" s="29">
        <v>11</v>
      </c>
      <c r="D63" s="30">
        <v>3.7</v>
      </c>
      <c r="E63" s="30">
        <v>4</v>
      </c>
      <c r="F63" s="30">
        <v>27.1</v>
      </c>
      <c r="G63" s="30">
        <v>24.9</v>
      </c>
      <c r="H63" s="30">
        <v>68.7</v>
      </c>
      <c r="I63" s="30">
        <v>1.5</v>
      </c>
    </row>
    <row r="64" spans="1:9" ht="34.5" x14ac:dyDescent="0.45">
      <c r="A64" s="2">
        <v>63</v>
      </c>
      <c r="B64" s="2" t="s">
        <v>18</v>
      </c>
      <c r="C64" s="27">
        <v>10.9</v>
      </c>
      <c r="D64" s="28">
        <v>6.1</v>
      </c>
      <c r="E64" s="28">
        <v>6.6</v>
      </c>
      <c r="F64" s="28">
        <v>16.399999999999999</v>
      </c>
      <c r="G64" s="28">
        <v>15.2</v>
      </c>
      <c r="H64" s="28">
        <v>193.7</v>
      </c>
      <c r="I64" s="28">
        <v>0.5</v>
      </c>
    </row>
    <row r="65" spans="1:9" ht="103.5" x14ac:dyDescent="0.45">
      <c r="A65" s="3">
        <v>64</v>
      </c>
      <c r="B65" s="3" t="s">
        <v>51</v>
      </c>
      <c r="C65" s="29">
        <v>10.9</v>
      </c>
      <c r="D65" s="30">
        <v>4.5999999999999996</v>
      </c>
      <c r="E65" s="30">
        <v>5.0999999999999996</v>
      </c>
      <c r="F65" s="30">
        <v>21.7</v>
      </c>
      <c r="G65" s="30">
        <v>19.8</v>
      </c>
      <c r="H65" s="30">
        <v>83.1</v>
      </c>
      <c r="I65" s="30">
        <v>1.2</v>
      </c>
    </row>
    <row r="66" spans="1:9" ht="34.5" x14ac:dyDescent="0.45">
      <c r="A66" s="2">
        <v>65</v>
      </c>
      <c r="B66" s="2" t="s">
        <v>97</v>
      </c>
      <c r="C66" s="27">
        <v>10.9</v>
      </c>
      <c r="D66" s="28">
        <v>3.8</v>
      </c>
      <c r="E66" s="28">
        <v>4.0999999999999996</v>
      </c>
      <c r="F66" s="28">
        <v>26.2</v>
      </c>
      <c r="G66" s="28">
        <v>24.2</v>
      </c>
      <c r="H66" s="28">
        <v>85.8</v>
      </c>
      <c r="I66" s="28">
        <v>1.2</v>
      </c>
    </row>
    <row r="67" spans="1:9" ht="69" x14ac:dyDescent="0.45">
      <c r="A67" s="3">
        <v>66</v>
      </c>
      <c r="B67" s="3" t="s">
        <v>66</v>
      </c>
      <c r="C67" s="29">
        <v>10.8</v>
      </c>
      <c r="D67" s="30">
        <v>3.3</v>
      </c>
      <c r="E67" s="30">
        <v>3.2</v>
      </c>
      <c r="F67" s="30">
        <v>30</v>
      </c>
      <c r="G67" s="30">
        <v>30.9</v>
      </c>
      <c r="H67" s="30">
        <v>76.400000000000006</v>
      </c>
      <c r="I67" s="30">
        <v>1.3</v>
      </c>
    </row>
    <row r="68" spans="1:9" ht="17.25" x14ac:dyDescent="0.45">
      <c r="A68" s="2">
        <v>67</v>
      </c>
      <c r="B68" s="2" t="s">
        <v>80</v>
      </c>
      <c r="C68" s="27">
        <v>10.7</v>
      </c>
      <c r="D68" s="28">
        <v>3.2</v>
      </c>
      <c r="E68" s="28">
        <v>3.4</v>
      </c>
      <c r="F68" s="28">
        <v>31.7</v>
      </c>
      <c r="G68" s="28">
        <v>29.7</v>
      </c>
      <c r="H68" s="28">
        <v>65</v>
      </c>
      <c r="I68" s="28">
        <v>1.5</v>
      </c>
    </row>
    <row r="69" spans="1:9" ht="34.5" x14ac:dyDescent="0.45">
      <c r="A69" s="3">
        <v>68</v>
      </c>
      <c r="B69" s="3" t="s">
        <v>106</v>
      </c>
      <c r="C69" s="29">
        <v>10.6</v>
      </c>
      <c r="D69" s="30">
        <v>5.7</v>
      </c>
      <c r="E69" s="30">
        <v>5.5</v>
      </c>
      <c r="F69" s="30">
        <v>17.7</v>
      </c>
      <c r="G69" s="30">
        <v>18</v>
      </c>
      <c r="H69" s="30">
        <v>117.7</v>
      </c>
      <c r="I69" s="30">
        <v>0.8</v>
      </c>
    </row>
    <row r="70" spans="1:9" ht="34.5" x14ac:dyDescent="0.45">
      <c r="A70" s="2">
        <v>69</v>
      </c>
      <c r="B70" s="2" t="s">
        <v>62</v>
      </c>
      <c r="C70" s="27">
        <v>10.5</v>
      </c>
      <c r="D70" s="28">
        <v>7.2</v>
      </c>
      <c r="E70" s="28">
        <v>7</v>
      </c>
      <c r="F70" s="28">
        <v>13.9</v>
      </c>
      <c r="G70" s="28">
        <v>14.4</v>
      </c>
      <c r="H70" s="28">
        <v>156</v>
      </c>
      <c r="I70" s="28">
        <v>0.6</v>
      </c>
    </row>
    <row r="71" spans="1:9" ht="34.5" x14ac:dyDescent="0.45">
      <c r="A71" s="3">
        <v>70</v>
      </c>
      <c r="B71" s="3" t="s">
        <v>71</v>
      </c>
      <c r="C71" s="29">
        <v>10.4</v>
      </c>
      <c r="D71" s="30">
        <v>4.4000000000000004</v>
      </c>
      <c r="E71" s="30">
        <v>4.4000000000000004</v>
      </c>
      <c r="F71" s="30">
        <v>22.9</v>
      </c>
      <c r="G71" s="30">
        <v>22.5</v>
      </c>
      <c r="H71" s="30">
        <v>87.2</v>
      </c>
      <c r="I71" s="30">
        <v>1.1000000000000001</v>
      </c>
    </row>
    <row r="72" spans="1:9" ht="34.5" x14ac:dyDescent="0.45">
      <c r="A72" s="2">
        <v>71</v>
      </c>
      <c r="B72" s="2" t="s">
        <v>33</v>
      </c>
      <c r="C72" s="27">
        <v>10.3</v>
      </c>
      <c r="D72" s="28">
        <v>6.3</v>
      </c>
      <c r="E72" s="28">
        <v>6.9</v>
      </c>
      <c r="F72" s="28">
        <v>15.8</v>
      </c>
      <c r="G72" s="28">
        <v>14.6</v>
      </c>
      <c r="H72" s="28">
        <v>108.5</v>
      </c>
      <c r="I72" s="28">
        <v>0.9</v>
      </c>
    </row>
    <row r="73" spans="1:9" ht="17.25" x14ac:dyDescent="0.45">
      <c r="A73" s="3">
        <v>72</v>
      </c>
      <c r="B73" s="3" t="s">
        <v>112</v>
      </c>
      <c r="C73" s="29">
        <v>10.3</v>
      </c>
      <c r="D73" s="30">
        <v>5.7</v>
      </c>
      <c r="E73" s="30">
        <v>5.2</v>
      </c>
      <c r="F73" s="30">
        <v>17.7</v>
      </c>
      <c r="G73" s="30">
        <v>19.100000000000001</v>
      </c>
      <c r="H73" s="30">
        <v>187</v>
      </c>
      <c r="I73" s="30">
        <v>0.5</v>
      </c>
    </row>
    <row r="74" spans="1:9" ht="17.25" x14ac:dyDescent="0.45">
      <c r="A74" s="2">
        <v>73</v>
      </c>
      <c r="B74" s="2" t="s">
        <v>83</v>
      </c>
      <c r="C74" s="27">
        <v>10.199999999999999</v>
      </c>
      <c r="D74" s="28">
        <v>3.1</v>
      </c>
      <c r="E74" s="28">
        <v>3.7</v>
      </c>
      <c r="F74" s="28">
        <v>32.299999999999997</v>
      </c>
      <c r="G74" s="28">
        <v>26.9</v>
      </c>
      <c r="H74" s="28">
        <v>106.3</v>
      </c>
      <c r="I74" s="28">
        <v>0.9</v>
      </c>
    </row>
    <row r="75" spans="1:9" ht="17.25" x14ac:dyDescent="0.45">
      <c r="A75" s="3">
        <v>74</v>
      </c>
      <c r="B75" s="3" t="s">
        <v>91</v>
      </c>
      <c r="C75" s="29">
        <v>10.1</v>
      </c>
      <c r="D75" s="30">
        <v>4.5</v>
      </c>
      <c r="E75" s="30">
        <v>4.5</v>
      </c>
      <c r="F75" s="30">
        <v>22.1</v>
      </c>
      <c r="G75" s="30">
        <v>22.2</v>
      </c>
      <c r="H75" s="30">
        <v>75.8</v>
      </c>
      <c r="I75" s="30">
        <v>1.3</v>
      </c>
    </row>
    <row r="76" spans="1:9" ht="17.25" x14ac:dyDescent="0.45">
      <c r="A76" s="2">
        <v>75</v>
      </c>
      <c r="B76" s="2" t="s">
        <v>65</v>
      </c>
      <c r="C76" s="27">
        <v>10</v>
      </c>
      <c r="D76" s="28">
        <v>6.3</v>
      </c>
      <c r="E76" s="28">
        <v>6.1</v>
      </c>
      <c r="F76" s="28">
        <v>15.9</v>
      </c>
      <c r="G76" s="28">
        <v>16.399999999999999</v>
      </c>
      <c r="H76" s="28">
        <v>103.1</v>
      </c>
      <c r="I76" s="28">
        <v>1</v>
      </c>
    </row>
    <row r="77" spans="1:9" ht="17.25" x14ac:dyDescent="0.45">
      <c r="A77" s="3">
        <v>76</v>
      </c>
      <c r="B77" s="3" t="s">
        <v>81</v>
      </c>
      <c r="C77" s="29">
        <v>9.9</v>
      </c>
      <c r="D77" s="30">
        <v>2.8</v>
      </c>
      <c r="E77" s="30">
        <v>3.1</v>
      </c>
      <c r="F77" s="30">
        <v>35.799999999999997</v>
      </c>
      <c r="G77" s="30">
        <v>32</v>
      </c>
      <c r="H77" s="30">
        <v>57.4</v>
      </c>
      <c r="I77" s="30">
        <v>1.7</v>
      </c>
    </row>
    <row r="78" spans="1:9" ht="34.5" x14ac:dyDescent="0.45">
      <c r="A78" s="2">
        <v>77</v>
      </c>
      <c r="B78" s="2" t="s">
        <v>87</v>
      </c>
      <c r="C78" s="27">
        <v>9.8000000000000007</v>
      </c>
      <c r="D78" s="28">
        <v>3.7</v>
      </c>
      <c r="E78" s="28">
        <v>4</v>
      </c>
      <c r="F78" s="28">
        <v>27.1</v>
      </c>
      <c r="G78" s="28">
        <v>24.9</v>
      </c>
      <c r="H78" s="28">
        <v>72</v>
      </c>
      <c r="I78" s="28">
        <v>1.4</v>
      </c>
    </row>
    <row r="79" spans="1:9" ht="34.5" x14ac:dyDescent="0.45">
      <c r="A79" s="3">
        <v>78</v>
      </c>
      <c r="B79" s="3" t="s">
        <v>24</v>
      </c>
      <c r="C79" s="29">
        <v>9.6999999999999993</v>
      </c>
      <c r="D79" s="30">
        <v>7.2</v>
      </c>
      <c r="E79" s="30">
        <v>5.8</v>
      </c>
      <c r="F79" s="30">
        <v>13.9</v>
      </c>
      <c r="G79" s="30">
        <v>17.3</v>
      </c>
      <c r="H79" s="30">
        <v>90.6</v>
      </c>
      <c r="I79" s="30">
        <v>1.1000000000000001</v>
      </c>
    </row>
    <row r="80" spans="1:9" ht="34.5" x14ac:dyDescent="0.45">
      <c r="A80" s="2">
        <v>79</v>
      </c>
      <c r="B80" s="2" t="s">
        <v>128</v>
      </c>
      <c r="C80" s="27">
        <v>9.6</v>
      </c>
      <c r="D80" s="28">
        <v>7.2</v>
      </c>
      <c r="E80" s="28">
        <v>5.3</v>
      </c>
      <c r="F80" s="28">
        <v>13.8</v>
      </c>
      <c r="G80" s="28">
        <v>19</v>
      </c>
      <c r="H80" s="28">
        <v>121.1</v>
      </c>
      <c r="I80" s="28">
        <v>0.8</v>
      </c>
    </row>
    <row r="81" spans="1:9" ht="34.5" x14ac:dyDescent="0.45">
      <c r="A81" s="3">
        <v>80</v>
      </c>
      <c r="B81" s="3" t="s">
        <v>67</v>
      </c>
      <c r="C81" s="29">
        <v>9.3000000000000007</v>
      </c>
      <c r="D81" s="30">
        <v>3.8</v>
      </c>
      <c r="E81" s="30">
        <v>4.2</v>
      </c>
      <c r="F81" s="30">
        <v>26.4</v>
      </c>
      <c r="G81" s="30">
        <v>24</v>
      </c>
      <c r="H81" s="30">
        <v>58.9</v>
      </c>
      <c r="I81" s="30">
        <v>1.7</v>
      </c>
    </row>
    <row r="82" spans="1:9" ht="17.25" x14ac:dyDescent="0.45">
      <c r="A82" s="2">
        <v>81</v>
      </c>
      <c r="B82" s="2" t="s">
        <v>95</v>
      </c>
      <c r="C82" s="27">
        <v>9.1</v>
      </c>
      <c r="D82" s="28">
        <v>5.7</v>
      </c>
      <c r="E82" s="28">
        <v>7.4</v>
      </c>
      <c r="F82" s="28">
        <v>17.600000000000001</v>
      </c>
      <c r="G82" s="28">
        <v>13.5</v>
      </c>
      <c r="H82" s="28">
        <v>103</v>
      </c>
      <c r="I82" s="28">
        <v>1</v>
      </c>
    </row>
    <row r="83" spans="1:9" ht="34.5" x14ac:dyDescent="0.45">
      <c r="A83" s="3">
        <v>82</v>
      </c>
      <c r="B83" s="3" t="s">
        <v>107</v>
      </c>
      <c r="C83" s="29">
        <v>8.9</v>
      </c>
      <c r="D83" s="30">
        <v>3</v>
      </c>
      <c r="E83" s="30">
        <v>3.3</v>
      </c>
      <c r="F83" s="30">
        <v>32.9</v>
      </c>
      <c r="G83" s="30">
        <v>30.2</v>
      </c>
      <c r="H83" s="30">
        <v>53.1</v>
      </c>
      <c r="I83" s="30">
        <v>1.9</v>
      </c>
    </row>
    <row r="84" spans="1:9" ht="51.75" x14ac:dyDescent="0.45">
      <c r="A84" s="2">
        <v>83</v>
      </c>
      <c r="B84" s="2" t="s">
        <v>92</v>
      </c>
      <c r="C84" s="27">
        <v>8.9</v>
      </c>
      <c r="D84" s="28">
        <v>3.9</v>
      </c>
      <c r="E84" s="28">
        <v>4.3</v>
      </c>
      <c r="F84" s="28">
        <v>25.9</v>
      </c>
      <c r="G84" s="28">
        <v>23.4</v>
      </c>
      <c r="H84" s="28">
        <v>59.6</v>
      </c>
      <c r="I84" s="28">
        <v>1.7</v>
      </c>
    </row>
    <row r="85" spans="1:9" ht="17.25" x14ac:dyDescent="0.45">
      <c r="A85" s="3">
        <v>84</v>
      </c>
      <c r="B85" s="3" t="s">
        <v>89</v>
      </c>
      <c r="C85" s="29">
        <v>8.8000000000000007</v>
      </c>
      <c r="D85" s="30">
        <v>4.4000000000000004</v>
      </c>
      <c r="E85" s="30">
        <v>5.0999999999999996</v>
      </c>
      <c r="F85" s="30">
        <v>22.7</v>
      </c>
      <c r="G85" s="30">
        <v>19.600000000000001</v>
      </c>
      <c r="H85" s="30">
        <v>54.7</v>
      </c>
      <c r="I85" s="30">
        <v>1.8</v>
      </c>
    </row>
    <row r="86" spans="1:9" ht="17.25" x14ac:dyDescent="0.45">
      <c r="A86" s="2">
        <v>85</v>
      </c>
      <c r="B86" s="2" t="s">
        <v>119</v>
      </c>
      <c r="C86" s="27">
        <v>8.6999999999999993</v>
      </c>
      <c r="D86" s="28">
        <v>7.7</v>
      </c>
      <c r="E86" s="28">
        <v>7.2</v>
      </c>
      <c r="F86" s="28">
        <v>13</v>
      </c>
      <c r="G86" s="28">
        <v>13.8</v>
      </c>
      <c r="H86" s="28">
        <v>108</v>
      </c>
      <c r="I86" s="28">
        <v>0.9</v>
      </c>
    </row>
    <row r="87" spans="1:9" ht="17.25" x14ac:dyDescent="0.45">
      <c r="A87" s="3">
        <v>86</v>
      </c>
      <c r="B87" s="3" t="s">
        <v>72</v>
      </c>
      <c r="C87" s="29">
        <v>8.6</v>
      </c>
      <c r="D87" s="30">
        <v>4.0999999999999996</v>
      </c>
      <c r="E87" s="30">
        <v>4.9000000000000004</v>
      </c>
      <c r="F87" s="30">
        <v>24.5</v>
      </c>
      <c r="G87" s="30">
        <v>20.2</v>
      </c>
      <c r="H87" s="30">
        <v>51.4</v>
      </c>
      <c r="I87" s="30">
        <v>1.9</v>
      </c>
    </row>
    <row r="88" spans="1:9" ht="69" x14ac:dyDescent="0.45">
      <c r="A88" s="2">
        <v>87</v>
      </c>
      <c r="B88" s="2" t="s">
        <v>79</v>
      </c>
      <c r="C88" s="27">
        <v>8.5</v>
      </c>
      <c r="D88" s="28">
        <v>7.1</v>
      </c>
      <c r="E88" s="28">
        <v>6.2</v>
      </c>
      <c r="F88" s="28">
        <v>14.2</v>
      </c>
      <c r="G88" s="28">
        <v>16.100000000000001</v>
      </c>
      <c r="H88" s="28">
        <v>72.099999999999994</v>
      </c>
      <c r="I88" s="28">
        <v>1.4</v>
      </c>
    </row>
    <row r="89" spans="1:9" ht="34.5" x14ac:dyDescent="0.45">
      <c r="A89" s="3">
        <v>88</v>
      </c>
      <c r="B89" s="3" t="s">
        <v>96</v>
      </c>
      <c r="C89" s="29">
        <v>8.3000000000000007</v>
      </c>
      <c r="D89" s="30">
        <v>2.9</v>
      </c>
      <c r="E89" s="30">
        <v>3.2</v>
      </c>
      <c r="F89" s="30">
        <v>34.200000000000003</v>
      </c>
      <c r="G89" s="30">
        <v>31.1</v>
      </c>
      <c r="H89" s="30">
        <v>47.5</v>
      </c>
      <c r="I89" s="30">
        <v>2.1</v>
      </c>
    </row>
    <row r="90" spans="1:9" ht="17.25" x14ac:dyDescent="0.45">
      <c r="A90" s="2">
        <v>89</v>
      </c>
      <c r="B90" s="2" t="s">
        <v>76</v>
      </c>
      <c r="C90" s="27">
        <v>8.1</v>
      </c>
      <c r="D90" s="28">
        <v>4.2</v>
      </c>
      <c r="E90" s="28">
        <v>5.3</v>
      </c>
      <c r="F90" s="28">
        <v>24</v>
      </c>
      <c r="G90" s="28">
        <v>18.8</v>
      </c>
      <c r="H90" s="28">
        <v>52.1</v>
      </c>
      <c r="I90" s="28">
        <v>1.9</v>
      </c>
    </row>
    <row r="91" spans="1:9" ht="34.5" x14ac:dyDescent="0.45">
      <c r="A91" s="3">
        <v>90</v>
      </c>
      <c r="B91" s="3" t="s">
        <v>105</v>
      </c>
      <c r="C91" s="29">
        <v>8</v>
      </c>
      <c r="D91" s="30">
        <v>3.6</v>
      </c>
      <c r="E91" s="30">
        <v>4.0999999999999996</v>
      </c>
      <c r="F91" s="30">
        <v>27.7</v>
      </c>
      <c r="G91" s="30">
        <v>24.2</v>
      </c>
      <c r="H91" s="30">
        <v>52</v>
      </c>
      <c r="I91" s="30">
        <v>1.9</v>
      </c>
    </row>
    <row r="92" spans="1:9" ht="17.25" x14ac:dyDescent="0.45">
      <c r="A92" s="2">
        <v>91</v>
      </c>
      <c r="B92" s="2" t="s">
        <v>100</v>
      </c>
      <c r="C92" s="27">
        <v>8</v>
      </c>
      <c r="D92" s="28">
        <v>6</v>
      </c>
      <c r="E92" s="28">
        <v>6.2</v>
      </c>
      <c r="F92" s="28">
        <v>16.5</v>
      </c>
      <c r="G92" s="28">
        <v>16</v>
      </c>
      <c r="H92" s="28">
        <v>77.8</v>
      </c>
      <c r="I92" s="28">
        <v>1.3</v>
      </c>
    </row>
    <row r="93" spans="1:9" ht="51.75" x14ac:dyDescent="0.45">
      <c r="A93" s="3">
        <v>92</v>
      </c>
      <c r="B93" s="3" t="s">
        <v>110</v>
      </c>
      <c r="C93" s="29">
        <v>8</v>
      </c>
      <c r="D93" s="30">
        <v>4.5999999999999996</v>
      </c>
      <c r="E93" s="30">
        <v>5</v>
      </c>
      <c r="F93" s="30">
        <v>21.9</v>
      </c>
      <c r="G93" s="30">
        <v>19.899999999999999</v>
      </c>
      <c r="H93" s="30">
        <v>57.3</v>
      </c>
      <c r="I93" s="30">
        <v>1.7</v>
      </c>
    </row>
    <row r="94" spans="1:9" ht="17.25" x14ac:dyDescent="0.45">
      <c r="A94" s="2">
        <v>93</v>
      </c>
      <c r="B94" s="2" t="s">
        <v>111</v>
      </c>
      <c r="C94" s="27">
        <v>7.9</v>
      </c>
      <c r="D94" s="28">
        <v>3.2</v>
      </c>
      <c r="E94" s="28">
        <v>4.2</v>
      </c>
      <c r="F94" s="28">
        <v>30.9</v>
      </c>
      <c r="G94" s="28">
        <v>23.7</v>
      </c>
      <c r="H94" s="28">
        <v>45.4</v>
      </c>
      <c r="I94" s="28">
        <v>2.2000000000000002</v>
      </c>
    </row>
    <row r="95" spans="1:9" ht="34.5" x14ac:dyDescent="0.45">
      <c r="A95" s="3">
        <v>94</v>
      </c>
      <c r="B95" s="3" t="s">
        <v>90</v>
      </c>
      <c r="C95" s="29">
        <v>7.8</v>
      </c>
      <c r="D95" s="30">
        <v>3.2</v>
      </c>
      <c r="E95" s="30">
        <v>3.8</v>
      </c>
      <c r="F95" s="30">
        <v>31</v>
      </c>
      <c r="G95" s="30">
        <v>26.4</v>
      </c>
      <c r="H95" s="30">
        <v>49.6</v>
      </c>
      <c r="I95" s="30">
        <v>2</v>
      </c>
    </row>
    <row r="96" spans="1:9" ht="34.5" x14ac:dyDescent="0.45">
      <c r="A96" s="2">
        <v>95</v>
      </c>
      <c r="B96" s="2" t="s">
        <v>88</v>
      </c>
      <c r="C96" s="27">
        <v>7.7</v>
      </c>
      <c r="D96" s="28">
        <v>5.0999999999999996</v>
      </c>
      <c r="E96" s="28">
        <v>5.7</v>
      </c>
      <c r="F96" s="28">
        <v>19.8</v>
      </c>
      <c r="G96" s="28">
        <v>17.600000000000001</v>
      </c>
      <c r="H96" s="28">
        <v>53</v>
      </c>
      <c r="I96" s="28">
        <v>1.9</v>
      </c>
    </row>
    <row r="97" spans="1:9" ht="34.5" x14ac:dyDescent="0.45">
      <c r="A97" s="3">
        <v>96</v>
      </c>
      <c r="B97" s="3" t="s">
        <v>118</v>
      </c>
      <c r="C97" s="29">
        <v>7.5</v>
      </c>
      <c r="D97" s="30">
        <v>4.7</v>
      </c>
      <c r="E97" s="30">
        <v>5.4</v>
      </c>
      <c r="F97" s="30">
        <v>21.2</v>
      </c>
      <c r="G97" s="30">
        <v>18.399999999999999</v>
      </c>
      <c r="H97" s="30">
        <v>51</v>
      </c>
      <c r="I97" s="30">
        <v>2</v>
      </c>
    </row>
    <row r="98" spans="1:9" ht="34.5" x14ac:dyDescent="0.45">
      <c r="A98" s="2">
        <v>97</v>
      </c>
      <c r="B98" s="2" t="s">
        <v>98</v>
      </c>
      <c r="C98" s="27">
        <v>7.2</v>
      </c>
      <c r="D98" s="28">
        <v>4.0999999999999996</v>
      </c>
      <c r="E98" s="28">
        <v>4.7</v>
      </c>
      <c r="F98" s="28">
        <v>24.4</v>
      </c>
      <c r="G98" s="28">
        <v>21.3</v>
      </c>
      <c r="H98" s="28">
        <v>50</v>
      </c>
      <c r="I98" s="28">
        <v>2</v>
      </c>
    </row>
    <row r="99" spans="1:9" ht="34.5" x14ac:dyDescent="0.45">
      <c r="A99" s="3">
        <v>98</v>
      </c>
      <c r="B99" s="3" t="s">
        <v>121</v>
      </c>
      <c r="C99" s="29">
        <v>7.2</v>
      </c>
      <c r="D99" s="30">
        <v>5.2</v>
      </c>
      <c r="E99" s="30">
        <v>5.3</v>
      </c>
      <c r="F99" s="30">
        <v>19.2</v>
      </c>
      <c r="G99" s="30">
        <v>18.899999999999999</v>
      </c>
      <c r="H99" s="30">
        <v>43.4</v>
      </c>
      <c r="I99" s="30">
        <v>2.2999999999999998</v>
      </c>
    </row>
    <row r="100" spans="1:9" ht="34.5" x14ac:dyDescent="0.45">
      <c r="A100" s="2">
        <v>99</v>
      </c>
      <c r="B100" s="2" t="s">
        <v>113</v>
      </c>
      <c r="C100" s="27">
        <v>7.1</v>
      </c>
      <c r="D100" s="28">
        <v>4.5999999999999996</v>
      </c>
      <c r="E100" s="28">
        <v>4.8</v>
      </c>
      <c r="F100" s="28">
        <v>21.7</v>
      </c>
      <c r="G100" s="28">
        <v>20.9</v>
      </c>
      <c r="H100" s="28">
        <v>41.7</v>
      </c>
      <c r="I100" s="28">
        <v>2.4</v>
      </c>
    </row>
    <row r="101" spans="1:9" ht="34.5" x14ac:dyDescent="0.45">
      <c r="A101" s="3">
        <v>100</v>
      </c>
      <c r="B101" s="3" t="s">
        <v>124</v>
      </c>
      <c r="C101" s="29">
        <v>6.8</v>
      </c>
      <c r="D101" s="30">
        <v>4</v>
      </c>
      <c r="E101" s="30">
        <v>4.3</v>
      </c>
      <c r="F101" s="30">
        <v>25.1</v>
      </c>
      <c r="G101" s="30">
        <v>23.3</v>
      </c>
      <c r="H101" s="30">
        <v>39.5</v>
      </c>
      <c r="I101" s="30">
        <v>2.5</v>
      </c>
    </row>
    <row r="102" spans="1:9" ht="34.5" x14ac:dyDescent="0.45">
      <c r="A102" s="2">
        <v>101</v>
      </c>
      <c r="B102" s="2" t="s">
        <v>82</v>
      </c>
      <c r="C102" s="27">
        <v>6.6</v>
      </c>
      <c r="D102" s="28">
        <v>8.5</v>
      </c>
      <c r="E102" s="28">
        <v>8.5</v>
      </c>
      <c r="F102" s="28">
        <v>11.8</v>
      </c>
      <c r="G102" s="28">
        <v>11.7</v>
      </c>
      <c r="H102" s="28">
        <v>59.1</v>
      </c>
      <c r="I102" s="28">
        <v>1.7</v>
      </c>
    </row>
    <row r="103" spans="1:9" ht="17.25" x14ac:dyDescent="0.45">
      <c r="A103" s="3">
        <v>102</v>
      </c>
      <c r="B103" s="3" t="s">
        <v>94</v>
      </c>
      <c r="C103" s="29">
        <v>6.5</v>
      </c>
      <c r="D103" s="30">
        <v>6.4</v>
      </c>
      <c r="E103" s="30">
        <v>7.5</v>
      </c>
      <c r="F103" s="30">
        <v>15.7</v>
      </c>
      <c r="G103" s="30">
        <v>13.4</v>
      </c>
      <c r="H103" s="30">
        <v>44.8</v>
      </c>
      <c r="I103" s="30">
        <v>2.2000000000000002</v>
      </c>
    </row>
    <row r="104" spans="1:9" ht="17.25" x14ac:dyDescent="0.45">
      <c r="A104" s="2">
        <v>103</v>
      </c>
      <c r="B104" s="2" t="s">
        <v>109</v>
      </c>
      <c r="C104" s="27">
        <v>6.4</v>
      </c>
      <c r="D104" s="28">
        <v>7</v>
      </c>
      <c r="E104" s="28">
        <v>8</v>
      </c>
      <c r="F104" s="28">
        <v>14.3</v>
      </c>
      <c r="G104" s="28">
        <v>12.5</v>
      </c>
      <c r="H104" s="28">
        <v>40.700000000000003</v>
      </c>
      <c r="I104" s="28">
        <v>2.5</v>
      </c>
    </row>
    <row r="105" spans="1:9" ht="17.25" x14ac:dyDescent="0.45">
      <c r="A105" s="3">
        <v>104</v>
      </c>
      <c r="B105" s="3" t="s">
        <v>126</v>
      </c>
      <c r="C105" s="29">
        <v>6.4</v>
      </c>
      <c r="D105" s="30">
        <v>6.2</v>
      </c>
      <c r="E105" s="30">
        <v>6.8</v>
      </c>
      <c r="F105" s="30">
        <v>16.3</v>
      </c>
      <c r="G105" s="30">
        <v>14.8</v>
      </c>
      <c r="H105" s="30">
        <v>49.9</v>
      </c>
      <c r="I105" s="30">
        <v>2</v>
      </c>
    </row>
    <row r="106" spans="1:9" ht="17.25" x14ac:dyDescent="0.45">
      <c r="A106" s="2">
        <v>105</v>
      </c>
      <c r="B106" s="2" t="s">
        <v>102</v>
      </c>
      <c r="C106" s="27">
        <v>6.2</v>
      </c>
      <c r="D106" s="28">
        <v>8</v>
      </c>
      <c r="E106" s="28">
        <v>6.8</v>
      </c>
      <c r="F106" s="28">
        <v>12.6</v>
      </c>
      <c r="G106" s="28">
        <v>14.7</v>
      </c>
      <c r="H106" s="28">
        <v>45.9</v>
      </c>
      <c r="I106" s="28">
        <v>2.2000000000000002</v>
      </c>
    </row>
    <row r="107" spans="1:9" ht="34.5" x14ac:dyDescent="0.45">
      <c r="A107" s="3">
        <v>106</v>
      </c>
      <c r="B107" s="3" t="s">
        <v>103</v>
      </c>
      <c r="C107" s="29">
        <v>4.9000000000000004</v>
      </c>
      <c r="D107" s="30">
        <v>7.7</v>
      </c>
      <c r="E107" s="30">
        <v>8.1999999999999993</v>
      </c>
      <c r="F107" s="30">
        <v>13</v>
      </c>
      <c r="G107" s="30">
        <v>12.3</v>
      </c>
      <c r="H107" s="30">
        <v>46.2</v>
      </c>
      <c r="I107" s="30">
        <v>2.2000000000000002</v>
      </c>
    </row>
    <row r="108" spans="1:9" ht="17.25" x14ac:dyDescent="0.45">
      <c r="A108" s="2">
        <v>107</v>
      </c>
      <c r="B108" s="2" t="s">
        <v>134</v>
      </c>
      <c r="C108" s="27">
        <v>4.5999999999999996</v>
      </c>
      <c r="D108" s="28">
        <v>6.8</v>
      </c>
      <c r="E108" s="28">
        <v>6.1</v>
      </c>
      <c r="F108" s="28">
        <v>14.7</v>
      </c>
      <c r="G108" s="28">
        <v>16.399999999999999</v>
      </c>
      <c r="H108" s="28">
        <v>35.6</v>
      </c>
      <c r="I108" s="28">
        <v>2.8</v>
      </c>
    </row>
    <row r="109" spans="1:9" ht="69" x14ac:dyDescent="0.45">
      <c r="A109" s="3">
        <v>108</v>
      </c>
      <c r="B109" s="3" t="s">
        <v>116</v>
      </c>
      <c r="C109" s="29">
        <v>4.4000000000000004</v>
      </c>
      <c r="D109" s="30">
        <v>12.1</v>
      </c>
      <c r="E109" s="30">
        <v>10.5</v>
      </c>
      <c r="F109" s="30">
        <v>8.3000000000000007</v>
      </c>
      <c r="G109" s="30">
        <v>9.5</v>
      </c>
      <c r="H109" s="30">
        <v>32.4</v>
      </c>
      <c r="I109" s="30">
        <v>3.1</v>
      </c>
    </row>
    <row r="110" spans="1:9" ht="34.5" x14ac:dyDescent="0.45">
      <c r="A110" s="2">
        <v>109</v>
      </c>
      <c r="B110" s="2" t="s">
        <v>129</v>
      </c>
      <c r="C110" s="27">
        <v>4</v>
      </c>
      <c r="D110" s="28">
        <v>7.2</v>
      </c>
      <c r="E110" s="28">
        <v>7.2</v>
      </c>
      <c r="F110" s="28">
        <v>13.8</v>
      </c>
      <c r="G110" s="28">
        <v>14</v>
      </c>
      <c r="H110" s="28">
        <v>31.2</v>
      </c>
      <c r="I110" s="28">
        <v>3.2</v>
      </c>
    </row>
    <row r="111" spans="1:9" ht="34.5" x14ac:dyDescent="0.45">
      <c r="A111" s="3">
        <v>110</v>
      </c>
      <c r="B111" s="3" t="s">
        <v>131</v>
      </c>
      <c r="C111" s="29">
        <v>4</v>
      </c>
      <c r="D111" s="30">
        <v>8</v>
      </c>
      <c r="E111" s="30">
        <v>10.8</v>
      </c>
      <c r="F111" s="30">
        <v>12.5</v>
      </c>
      <c r="G111" s="30">
        <v>9.3000000000000007</v>
      </c>
      <c r="H111" s="30">
        <v>28.5</v>
      </c>
      <c r="I111" s="30">
        <v>3.5</v>
      </c>
    </row>
    <row r="112" spans="1:9" ht="34.5" x14ac:dyDescent="0.45">
      <c r="A112" s="2">
        <v>111</v>
      </c>
      <c r="B112" s="2" t="s">
        <v>132</v>
      </c>
      <c r="C112" s="27">
        <v>3.1</v>
      </c>
      <c r="D112" s="28">
        <v>10.9</v>
      </c>
      <c r="E112" s="28">
        <v>11.8</v>
      </c>
      <c r="F112" s="28">
        <v>9.1999999999999993</v>
      </c>
      <c r="G112" s="28">
        <v>8.5</v>
      </c>
      <c r="H112" s="28">
        <v>34.1</v>
      </c>
      <c r="I112" s="28">
        <v>2.9</v>
      </c>
    </row>
    <row r="113" spans="1:9" ht="34.5" x14ac:dyDescent="0.45">
      <c r="A113" s="3">
        <v>112</v>
      </c>
      <c r="B113" s="3" t="s">
        <v>133</v>
      </c>
      <c r="C113" s="29">
        <v>2.8</v>
      </c>
      <c r="D113" s="30">
        <v>7.3</v>
      </c>
      <c r="E113" s="30">
        <v>7.1</v>
      </c>
      <c r="F113" s="30">
        <v>13.8</v>
      </c>
      <c r="G113" s="30">
        <v>14.1</v>
      </c>
      <c r="H113" s="30">
        <v>20.5</v>
      </c>
      <c r="I113" s="30">
        <v>4.9000000000000004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EAD97-9C2F-41D2-BD45-C168108ED378}">
  <dimension ref="A1:I108"/>
  <sheetViews>
    <sheetView workbookViewId="0">
      <selection sqref="A1:I108"/>
    </sheetView>
  </sheetViews>
  <sheetFormatPr defaultRowHeight="14.25" x14ac:dyDescent="0.45"/>
  <sheetData>
    <row r="1" spans="1:9" ht="35.25" x14ac:dyDescent="0.45">
      <c r="A1" s="1" t="s">
        <v>0</v>
      </c>
      <c r="B1" s="2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7.25" x14ac:dyDescent="0.45">
      <c r="A2" s="2">
        <v>1</v>
      </c>
      <c r="B2" s="2" t="s">
        <v>13</v>
      </c>
      <c r="C2" s="27">
        <v>86.7</v>
      </c>
      <c r="D2" s="28">
        <v>3.1</v>
      </c>
      <c r="E2" s="28">
        <v>3.7</v>
      </c>
      <c r="F2" s="28">
        <v>32.200000000000003</v>
      </c>
      <c r="G2" s="28">
        <v>27.3</v>
      </c>
      <c r="H2" s="28">
        <v>1089.3</v>
      </c>
      <c r="I2" s="28">
        <v>0.1</v>
      </c>
    </row>
    <row r="3" spans="1:9" ht="17.25" x14ac:dyDescent="0.45">
      <c r="A3" s="3">
        <v>2</v>
      </c>
      <c r="B3" s="3" t="s">
        <v>12</v>
      </c>
      <c r="C3" s="29">
        <v>78.599999999999994</v>
      </c>
      <c r="D3" s="30">
        <v>17</v>
      </c>
      <c r="E3" s="30">
        <v>0.4</v>
      </c>
      <c r="F3" s="30">
        <v>5.9</v>
      </c>
      <c r="G3" s="30">
        <v>255.1</v>
      </c>
      <c r="H3" s="30">
        <v>1937.5</v>
      </c>
      <c r="I3" s="30">
        <v>0.1</v>
      </c>
    </row>
    <row r="4" spans="1:9" ht="51.75" x14ac:dyDescent="0.45">
      <c r="A4" s="2">
        <v>3</v>
      </c>
      <c r="B4" s="2" t="s">
        <v>137</v>
      </c>
      <c r="C4" s="27">
        <v>44.9</v>
      </c>
      <c r="D4" s="28">
        <v>1.7</v>
      </c>
      <c r="E4" s="28">
        <v>1.7</v>
      </c>
      <c r="F4" s="28">
        <v>58.6</v>
      </c>
      <c r="G4" s="28">
        <v>58.8</v>
      </c>
      <c r="H4" s="28">
        <v>286.8</v>
      </c>
      <c r="I4" s="28">
        <v>0.3</v>
      </c>
    </row>
    <row r="5" spans="1:9" ht="34.5" x14ac:dyDescent="0.45">
      <c r="A5" s="3">
        <v>4</v>
      </c>
      <c r="B5" s="3" t="s">
        <v>49</v>
      </c>
      <c r="C5" s="29">
        <v>40.799999999999997</v>
      </c>
      <c r="D5" s="30">
        <v>3.3</v>
      </c>
      <c r="E5" s="30">
        <v>2.1</v>
      </c>
      <c r="F5" s="30">
        <v>30.4</v>
      </c>
      <c r="G5" s="30">
        <v>46.7</v>
      </c>
      <c r="H5" s="30">
        <v>663.5</v>
      </c>
      <c r="I5" s="30">
        <v>0.2</v>
      </c>
    </row>
    <row r="6" spans="1:9" ht="17.25" x14ac:dyDescent="0.45">
      <c r="A6" s="2">
        <v>5</v>
      </c>
      <c r="B6" s="2" t="s">
        <v>22</v>
      </c>
      <c r="C6" s="27">
        <v>34.6</v>
      </c>
      <c r="D6" s="28">
        <v>1.6</v>
      </c>
      <c r="E6" s="28">
        <v>1.6</v>
      </c>
      <c r="F6" s="28">
        <v>60.9</v>
      </c>
      <c r="G6" s="28">
        <v>63.4</v>
      </c>
      <c r="H6" s="28">
        <v>275.10000000000002</v>
      </c>
      <c r="I6" s="28">
        <v>0.4</v>
      </c>
    </row>
    <row r="7" spans="1:9" ht="17.25" x14ac:dyDescent="0.45">
      <c r="A7" s="3">
        <v>6</v>
      </c>
      <c r="B7" s="3" t="s">
        <v>40</v>
      </c>
      <c r="C7" s="29">
        <v>32.799999999999997</v>
      </c>
      <c r="D7" s="30">
        <v>1.7</v>
      </c>
      <c r="E7" s="30">
        <v>2.5</v>
      </c>
      <c r="F7" s="30">
        <v>59.2</v>
      </c>
      <c r="G7" s="30">
        <v>40.700000000000003</v>
      </c>
      <c r="H7" s="30">
        <v>444.5</v>
      </c>
      <c r="I7" s="30">
        <v>0.2</v>
      </c>
    </row>
    <row r="8" spans="1:9" ht="34.5" x14ac:dyDescent="0.45">
      <c r="A8" s="2">
        <v>7</v>
      </c>
      <c r="B8" s="2" t="s">
        <v>26</v>
      </c>
      <c r="C8" s="27">
        <v>32.5</v>
      </c>
      <c r="D8" s="28">
        <v>4.8</v>
      </c>
      <c r="E8" s="28">
        <v>5.0999999999999996</v>
      </c>
      <c r="F8" s="28">
        <v>20.9</v>
      </c>
      <c r="G8" s="28">
        <v>19.600000000000001</v>
      </c>
      <c r="H8" s="28">
        <v>398.7</v>
      </c>
      <c r="I8" s="28">
        <v>0.3</v>
      </c>
    </row>
    <row r="9" spans="1:9" ht="34.5" x14ac:dyDescent="0.45">
      <c r="A9" s="3">
        <v>8</v>
      </c>
      <c r="B9" s="3" t="s">
        <v>32</v>
      </c>
      <c r="C9" s="29">
        <v>30.1</v>
      </c>
      <c r="D9" s="30">
        <v>3.5</v>
      </c>
      <c r="E9" s="30">
        <v>3.7</v>
      </c>
      <c r="F9" s="30">
        <v>28.8</v>
      </c>
      <c r="G9" s="30">
        <v>26.9</v>
      </c>
      <c r="H9" s="30">
        <v>287.7</v>
      </c>
      <c r="I9" s="30">
        <v>0.3</v>
      </c>
    </row>
    <row r="10" spans="1:9" ht="17.25" x14ac:dyDescent="0.45">
      <c r="A10" s="2">
        <v>9</v>
      </c>
      <c r="B10" s="2" t="s">
        <v>101</v>
      </c>
      <c r="C10" s="27">
        <v>28.2</v>
      </c>
      <c r="D10" s="28">
        <v>29.4</v>
      </c>
      <c r="E10" s="28">
        <v>15.7</v>
      </c>
      <c r="F10" s="28">
        <v>3.4</v>
      </c>
      <c r="G10" s="28">
        <v>6.4</v>
      </c>
      <c r="H10" s="28">
        <v>507.8</v>
      </c>
      <c r="I10" s="28">
        <v>0.2</v>
      </c>
    </row>
    <row r="11" spans="1:9" ht="34.5" x14ac:dyDescent="0.45">
      <c r="A11" s="3">
        <v>10</v>
      </c>
      <c r="B11" s="3" t="s">
        <v>56</v>
      </c>
      <c r="C11" s="29">
        <v>26.4</v>
      </c>
      <c r="D11" s="30">
        <v>10.9</v>
      </c>
      <c r="E11" s="30">
        <v>6.8</v>
      </c>
      <c r="F11" s="30">
        <v>9.1</v>
      </c>
      <c r="G11" s="30">
        <v>14.8</v>
      </c>
      <c r="H11" s="30">
        <v>445.7</v>
      </c>
      <c r="I11" s="30">
        <v>0.2</v>
      </c>
    </row>
    <row r="12" spans="1:9" ht="34.5" x14ac:dyDescent="0.45">
      <c r="A12" s="2">
        <v>11</v>
      </c>
      <c r="B12" s="2" t="s">
        <v>53</v>
      </c>
      <c r="C12" s="27">
        <v>26</v>
      </c>
      <c r="D12" s="28">
        <v>0.9</v>
      </c>
      <c r="E12" s="28">
        <v>1</v>
      </c>
      <c r="F12" s="28">
        <v>115.1</v>
      </c>
      <c r="G12" s="28">
        <v>98.6</v>
      </c>
      <c r="H12" s="28">
        <v>182.2</v>
      </c>
      <c r="I12" s="28">
        <v>0.5</v>
      </c>
    </row>
    <row r="13" spans="1:9" ht="17.25" x14ac:dyDescent="0.45">
      <c r="A13" s="3">
        <v>12</v>
      </c>
      <c r="B13" s="3" t="s">
        <v>37</v>
      </c>
      <c r="C13" s="29">
        <v>24.4</v>
      </c>
      <c r="D13" s="30">
        <v>5.9</v>
      </c>
      <c r="E13" s="30">
        <v>6.3</v>
      </c>
      <c r="F13" s="30">
        <v>16.899999999999999</v>
      </c>
      <c r="G13" s="30">
        <v>16</v>
      </c>
      <c r="H13" s="30">
        <v>508</v>
      </c>
      <c r="I13" s="30">
        <v>0.2</v>
      </c>
    </row>
    <row r="14" spans="1:9" ht="34.5" x14ac:dyDescent="0.45">
      <c r="A14" s="2">
        <v>13</v>
      </c>
      <c r="B14" s="2" t="s">
        <v>35</v>
      </c>
      <c r="C14" s="27">
        <v>24</v>
      </c>
      <c r="D14" s="28">
        <v>3.2</v>
      </c>
      <c r="E14" s="28">
        <v>3.1</v>
      </c>
      <c r="F14" s="28">
        <v>31.5</v>
      </c>
      <c r="G14" s="28">
        <v>32.5</v>
      </c>
      <c r="H14" s="28">
        <v>195.2</v>
      </c>
      <c r="I14" s="28">
        <v>0.5</v>
      </c>
    </row>
    <row r="15" spans="1:9" ht="34.5" x14ac:dyDescent="0.45">
      <c r="A15" s="3">
        <v>14</v>
      </c>
      <c r="B15" s="3" t="s">
        <v>16</v>
      </c>
      <c r="C15" s="29">
        <v>23.5</v>
      </c>
      <c r="D15" s="30">
        <v>3.3</v>
      </c>
      <c r="E15" s="30">
        <v>3.8</v>
      </c>
      <c r="F15" s="30">
        <v>30.1</v>
      </c>
      <c r="G15" s="30">
        <v>26.6</v>
      </c>
      <c r="H15" s="30">
        <v>271</v>
      </c>
      <c r="I15" s="30">
        <v>0.4</v>
      </c>
    </row>
    <row r="16" spans="1:9" ht="34.5" x14ac:dyDescent="0.45">
      <c r="A16" s="2">
        <v>15</v>
      </c>
      <c r="B16" s="2" t="s">
        <v>57</v>
      </c>
      <c r="C16" s="27">
        <v>22.7</v>
      </c>
      <c r="D16" s="28">
        <v>2.4</v>
      </c>
      <c r="E16" s="28">
        <v>2.2999999999999998</v>
      </c>
      <c r="F16" s="28">
        <v>41.1</v>
      </c>
      <c r="G16" s="28">
        <v>43.8</v>
      </c>
      <c r="H16" s="28">
        <v>1058.3</v>
      </c>
      <c r="I16" s="28">
        <v>0.1</v>
      </c>
    </row>
    <row r="17" spans="1:9" ht="34.5" x14ac:dyDescent="0.45">
      <c r="A17" s="3">
        <v>16</v>
      </c>
      <c r="B17" s="3" t="s">
        <v>627</v>
      </c>
      <c r="C17" s="29">
        <v>20.100000000000001</v>
      </c>
      <c r="D17" s="30">
        <v>1.5</v>
      </c>
      <c r="E17" s="30">
        <v>1.7</v>
      </c>
      <c r="F17" s="30">
        <v>64.900000000000006</v>
      </c>
      <c r="G17" s="30">
        <v>57.6</v>
      </c>
      <c r="H17" s="30">
        <v>119.4</v>
      </c>
      <c r="I17" s="30">
        <v>0.8</v>
      </c>
    </row>
    <row r="18" spans="1:9" ht="17.25" x14ac:dyDescent="0.45">
      <c r="A18" s="2">
        <v>17</v>
      </c>
      <c r="B18" s="2" t="s">
        <v>25</v>
      </c>
      <c r="C18" s="27">
        <v>19</v>
      </c>
      <c r="D18" s="28">
        <v>4.8</v>
      </c>
      <c r="E18" s="28">
        <v>4.5</v>
      </c>
      <c r="F18" s="28">
        <v>20.6</v>
      </c>
      <c r="G18" s="28">
        <v>22.2</v>
      </c>
      <c r="H18" s="28">
        <v>203.8</v>
      </c>
      <c r="I18" s="28">
        <v>0.5</v>
      </c>
    </row>
    <row r="19" spans="1:9" ht="34.5" x14ac:dyDescent="0.45">
      <c r="A19" s="3">
        <v>18</v>
      </c>
      <c r="B19" s="3" t="s">
        <v>29</v>
      </c>
      <c r="C19" s="29">
        <v>18.899999999999999</v>
      </c>
      <c r="D19" s="30">
        <v>7.9</v>
      </c>
      <c r="E19" s="30">
        <v>6.2</v>
      </c>
      <c r="F19" s="30">
        <v>12.6</v>
      </c>
      <c r="G19" s="30">
        <v>16.2</v>
      </c>
      <c r="H19" s="30">
        <v>471.6</v>
      </c>
      <c r="I19" s="30">
        <v>0.2</v>
      </c>
    </row>
    <row r="20" spans="1:9" ht="34.5" x14ac:dyDescent="0.45">
      <c r="A20" s="2">
        <v>19</v>
      </c>
      <c r="B20" s="2" t="s">
        <v>27</v>
      </c>
      <c r="C20" s="27">
        <v>18.5</v>
      </c>
      <c r="D20" s="28">
        <v>4.0999999999999996</v>
      </c>
      <c r="E20" s="28">
        <v>4.8</v>
      </c>
      <c r="F20" s="28">
        <v>24.2</v>
      </c>
      <c r="G20" s="28">
        <v>20.8</v>
      </c>
      <c r="H20" s="28">
        <v>207.9</v>
      </c>
      <c r="I20" s="28">
        <v>0.5</v>
      </c>
    </row>
    <row r="21" spans="1:9" ht="17.25" x14ac:dyDescent="0.45">
      <c r="A21" s="3">
        <v>20</v>
      </c>
      <c r="B21" s="3" t="s">
        <v>38</v>
      </c>
      <c r="C21" s="29">
        <v>18.3</v>
      </c>
      <c r="D21" s="30">
        <v>3.9</v>
      </c>
      <c r="E21" s="30">
        <v>4.0999999999999996</v>
      </c>
      <c r="F21" s="30">
        <v>25.6</v>
      </c>
      <c r="G21" s="30">
        <v>24.3</v>
      </c>
      <c r="H21" s="30">
        <v>206.3</v>
      </c>
      <c r="I21" s="30">
        <v>0.5</v>
      </c>
    </row>
    <row r="22" spans="1:9" ht="34.5" x14ac:dyDescent="0.45">
      <c r="A22" s="2">
        <v>21</v>
      </c>
      <c r="B22" s="2" t="s">
        <v>44</v>
      </c>
      <c r="C22" s="27">
        <v>18.3</v>
      </c>
      <c r="D22" s="28">
        <v>5.6</v>
      </c>
      <c r="E22" s="28">
        <v>6.5</v>
      </c>
      <c r="F22" s="28">
        <v>17.899999999999999</v>
      </c>
      <c r="G22" s="28">
        <v>15.5</v>
      </c>
      <c r="H22" s="28">
        <v>197.7</v>
      </c>
      <c r="I22" s="28">
        <v>0.5</v>
      </c>
    </row>
    <row r="23" spans="1:9" ht="34.5" x14ac:dyDescent="0.45">
      <c r="A23" s="3">
        <v>22</v>
      </c>
      <c r="B23" s="3" t="s">
        <v>146</v>
      </c>
      <c r="C23" s="29">
        <v>17.600000000000001</v>
      </c>
      <c r="D23" s="30">
        <v>5</v>
      </c>
      <c r="E23" s="30">
        <v>5.7</v>
      </c>
      <c r="F23" s="30">
        <v>20</v>
      </c>
      <c r="G23" s="30">
        <v>17.600000000000001</v>
      </c>
      <c r="H23" s="30">
        <v>180.8</v>
      </c>
      <c r="I23" s="30">
        <v>0.6</v>
      </c>
    </row>
    <row r="24" spans="1:9" ht="34.5" x14ac:dyDescent="0.45">
      <c r="A24" s="2">
        <v>23</v>
      </c>
      <c r="B24" s="2" t="s">
        <v>41</v>
      </c>
      <c r="C24" s="27">
        <v>17.5</v>
      </c>
      <c r="D24" s="28">
        <v>4.8</v>
      </c>
      <c r="E24" s="28">
        <v>4.8</v>
      </c>
      <c r="F24" s="28">
        <v>21</v>
      </c>
      <c r="G24" s="28">
        <v>21</v>
      </c>
      <c r="H24" s="28">
        <v>222.1</v>
      </c>
      <c r="I24" s="28">
        <v>0.5</v>
      </c>
    </row>
    <row r="25" spans="1:9" ht="34.5" x14ac:dyDescent="0.45">
      <c r="A25" s="3">
        <v>24</v>
      </c>
      <c r="B25" s="3" t="s">
        <v>54</v>
      </c>
      <c r="C25" s="29">
        <v>17.2</v>
      </c>
      <c r="D25" s="30">
        <v>8.5</v>
      </c>
      <c r="E25" s="30">
        <v>11.8</v>
      </c>
      <c r="F25" s="30">
        <v>11.8</v>
      </c>
      <c r="G25" s="30">
        <v>8.4</v>
      </c>
      <c r="H25" s="30">
        <v>232.8</v>
      </c>
      <c r="I25" s="30">
        <v>0.4</v>
      </c>
    </row>
    <row r="26" spans="1:9" ht="17.25" x14ac:dyDescent="0.45">
      <c r="A26" s="2">
        <v>25</v>
      </c>
      <c r="B26" s="2" t="s">
        <v>48</v>
      </c>
      <c r="C26" s="27">
        <v>16.3</v>
      </c>
      <c r="D26" s="28">
        <v>3.9</v>
      </c>
      <c r="E26" s="28">
        <v>3.8</v>
      </c>
      <c r="F26" s="28">
        <v>25.3</v>
      </c>
      <c r="G26" s="28">
        <v>26.6</v>
      </c>
      <c r="H26" s="28">
        <v>194.6</v>
      </c>
      <c r="I26" s="28">
        <v>0.5</v>
      </c>
    </row>
    <row r="27" spans="1:9" ht="17.25" x14ac:dyDescent="0.45">
      <c r="A27" s="3">
        <v>26</v>
      </c>
      <c r="B27" s="3" t="s">
        <v>21</v>
      </c>
      <c r="C27" s="29">
        <v>16</v>
      </c>
      <c r="D27" s="30">
        <v>3.5</v>
      </c>
      <c r="E27" s="30">
        <v>4.5999999999999996</v>
      </c>
      <c r="F27" s="30">
        <v>28.5</v>
      </c>
      <c r="G27" s="30">
        <v>21.7</v>
      </c>
      <c r="H27" s="30">
        <v>216.9</v>
      </c>
      <c r="I27" s="30">
        <v>0.5</v>
      </c>
    </row>
    <row r="28" spans="1:9" ht="17.25" x14ac:dyDescent="0.45">
      <c r="A28" s="2">
        <v>27</v>
      </c>
      <c r="B28" s="2" t="s">
        <v>28</v>
      </c>
      <c r="C28" s="27">
        <v>16</v>
      </c>
      <c r="D28" s="28">
        <v>3.4</v>
      </c>
      <c r="E28" s="28">
        <v>3.7</v>
      </c>
      <c r="F28" s="28">
        <v>29.6</v>
      </c>
      <c r="G28" s="28">
        <v>27.1</v>
      </c>
      <c r="H28" s="28">
        <v>143.19999999999999</v>
      </c>
      <c r="I28" s="28">
        <v>0.7</v>
      </c>
    </row>
    <row r="29" spans="1:9" ht="17.25" x14ac:dyDescent="0.45">
      <c r="A29" s="3">
        <v>28</v>
      </c>
      <c r="B29" s="3" t="s">
        <v>43</v>
      </c>
      <c r="C29" s="29">
        <v>15.9</v>
      </c>
      <c r="D29" s="30">
        <v>3.9</v>
      </c>
      <c r="E29" s="30">
        <v>4</v>
      </c>
      <c r="F29" s="30">
        <v>25.8</v>
      </c>
      <c r="G29" s="30">
        <v>25.1</v>
      </c>
      <c r="H29" s="30">
        <v>115.8</v>
      </c>
      <c r="I29" s="30">
        <v>0.9</v>
      </c>
    </row>
    <row r="30" spans="1:9" ht="69" x14ac:dyDescent="0.45">
      <c r="A30" s="2">
        <v>29</v>
      </c>
      <c r="B30" s="2" t="s">
        <v>55</v>
      </c>
      <c r="C30" s="27">
        <v>15.8</v>
      </c>
      <c r="D30" s="28">
        <v>7.9</v>
      </c>
      <c r="E30" s="28">
        <v>5.5</v>
      </c>
      <c r="F30" s="28">
        <v>12.7</v>
      </c>
      <c r="G30" s="28">
        <v>18.2</v>
      </c>
      <c r="H30" s="28">
        <v>210</v>
      </c>
      <c r="I30" s="28">
        <v>0.5</v>
      </c>
    </row>
    <row r="31" spans="1:9" ht="17.25" x14ac:dyDescent="0.45">
      <c r="A31" s="3">
        <v>30</v>
      </c>
      <c r="B31" s="3" t="s">
        <v>52</v>
      </c>
      <c r="C31" s="29">
        <v>15.7</v>
      </c>
      <c r="D31" s="30">
        <v>4.3</v>
      </c>
      <c r="E31" s="30">
        <v>5.2</v>
      </c>
      <c r="F31" s="30">
        <v>23.1</v>
      </c>
      <c r="G31" s="30">
        <v>19.100000000000001</v>
      </c>
      <c r="H31" s="30">
        <v>122.3</v>
      </c>
      <c r="I31" s="30">
        <v>0.8</v>
      </c>
    </row>
    <row r="32" spans="1:9" ht="17.25" x14ac:dyDescent="0.45">
      <c r="A32" s="2">
        <v>31</v>
      </c>
      <c r="B32" s="2" t="s">
        <v>84</v>
      </c>
      <c r="C32" s="27">
        <v>15.6</v>
      </c>
      <c r="D32" s="28">
        <v>4.5</v>
      </c>
      <c r="E32" s="28">
        <v>4.4000000000000004</v>
      </c>
      <c r="F32" s="28">
        <v>22.3</v>
      </c>
      <c r="G32" s="28">
        <v>22.7</v>
      </c>
      <c r="H32" s="28">
        <v>130.4</v>
      </c>
      <c r="I32" s="28">
        <v>0.8</v>
      </c>
    </row>
    <row r="33" spans="1:9" ht="34.5" x14ac:dyDescent="0.45">
      <c r="A33" s="3">
        <v>32</v>
      </c>
      <c r="B33" s="3" t="s">
        <v>20</v>
      </c>
      <c r="C33" s="29">
        <v>15.5</v>
      </c>
      <c r="D33" s="30">
        <v>3.3</v>
      </c>
      <c r="E33" s="30">
        <v>4.7</v>
      </c>
      <c r="F33" s="30">
        <v>30.4</v>
      </c>
      <c r="G33" s="30">
        <v>21.3</v>
      </c>
      <c r="H33" s="30">
        <v>100.7</v>
      </c>
      <c r="I33" s="30">
        <v>1</v>
      </c>
    </row>
    <row r="34" spans="1:9" ht="51.75" x14ac:dyDescent="0.45">
      <c r="A34" s="2">
        <v>33</v>
      </c>
      <c r="B34" s="2" t="s">
        <v>77</v>
      </c>
      <c r="C34" s="27">
        <v>14.9</v>
      </c>
      <c r="D34" s="28">
        <v>3</v>
      </c>
      <c r="E34" s="28">
        <v>3</v>
      </c>
      <c r="F34" s="28">
        <v>33.700000000000003</v>
      </c>
      <c r="G34" s="28">
        <v>32.9</v>
      </c>
      <c r="H34" s="28">
        <v>118.5</v>
      </c>
      <c r="I34" s="28">
        <v>0.8</v>
      </c>
    </row>
    <row r="35" spans="1:9" ht="34.5" x14ac:dyDescent="0.45">
      <c r="A35" s="3">
        <v>34</v>
      </c>
      <c r="B35" s="3" t="s">
        <v>97</v>
      </c>
      <c r="C35" s="29">
        <v>14.6</v>
      </c>
      <c r="D35" s="30">
        <v>3.2</v>
      </c>
      <c r="E35" s="30">
        <v>3.4</v>
      </c>
      <c r="F35" s="30">
        <v>31.3</v>
      </c>
      <c r="G35" s="30">
        <v>29.4</v>
      </c>
      <c r="H35" s="30">
        <v>134.6</v>
      </c>
      <c r="I35" s="30">
        <v>0.7</v>
      </c>
    </row>
    <row r="36" spans="1:9" ht="34.5" x14ac:dyDescent="0.45">
      <c r="A36" s="2">
        <v>35</v>
      </c>
      <c r="B36" s="2" t="s">
        <v>34</v>
      </c>
      <c r="C36" s="27">
        <v>14.5</v>
      </c>
      <c r="D36" s="28">
        <v>4.7</v>
      </c>
      <c r="E36" s="28">
        <v>5.2</v>
      </c>
      <c r="F36" s="28">
        <v>21.1</v>
      </c>
      <c r="G36" s="28">
        <v>19.100000000000001</v>
      </c>
      <c r="H36" s="28">
        <v>158.80000000000001</v>
      </c>
      <c r="I36" s="28">
        <v>0.6</v>
      </c>
    </row>
    <row r="37" spans="1:9" ht="34.5" x14ac:dyDescent="0.45">
      <c r="A37" s="3">
        <v>36</v>
      </c>
      <c r="B37" s="3" t="s">
        <v>138</v>
      </c>
      <c r="C37" s="29">
        <v>14.3</v>
      </c>
      <c r="D37" s="30">
        <v>8.8000000000000007</v>
      </c>
      <c r="E37" s="30">
        <v>6.7</v>
      </c>
      <c r="F37" s="30">
        <v>11.4</v>
      </c>
      <c r="G37" s="30">
        <v>15</v>
      </c>
      <c r="H37" s="30">
        <v>249.9</v>
      </c>
      <c r="I37" s="30">
        <v>0.4</v>
      </c>
    </row>
    <row r="38" spans="1:9" ht="34.5" x14ac:dyDescent="0.45">
      <c r="A38" s="2">
        <v>37</v>
      </c>
      <c r="B38" s="2" t="s">
        <v>47</v>
      </c>
      <c r="C38" s="27">
        <v>14.2</v>
      </c>
      <c r="D38" s="28">
        <v>4.5999999999999996</v>
      </c>
      <c r="E38" s="28">
        <v>5</v>
      </c>
      <c r="F38" s="28">
        <v>21.7</v>
      </c>
      <c r="G38" s="28">
        <v>19.8</v>
      </c>
      <c r="H38" s="28">
        <v>111.2</v>
      </c>
      <c r="I38" s="28">
        <v>0.9</v>
      </c>
    </row>
    <row r="39" spans="1:9" ht="103.5" x14ac:dyDescent="0.45">
      <c r="A39" s="3">
        <v>38</v>
      </c>
      <c r="B39" s="3" t="s">
        <v>51</v>
      </c>
      <c r="C39" s="29">
        <v>14.1</v>
      </c>
      <c r="D39" s="30">
        <v>4.0999999999999996</v>
      </c>
      <c r="E39" s="30">
        <v>5.6</v>
      </c>
      <c r="F39" s="30">
        <v>24.2</v>
      </c>
      <c r="G39" s="30">
        <v>18</v>
      </c>
      <c r="H39" s="30">
        <v>110.2</v>
      </c>
      <c r="I39" s="30">
        <v>0.9</v>
      </c>
    </row>
    <row r="40" spans="1:9" ht="34.5" x14ac:dyDescent="0.45">
      <c r="A40" s="2">
        <v>39</v>
      </c>
      <c r="B40" s="2" t="s">
        <v>39</v>
      </c>
      <c r="C40" s="27">
        <v>14.1</v>
      </c>
      <c r="D40" s="28">
        <v>8.1999999999999993</v>
      </c>
      <c r="E40" s="28">
        <v>10.7</v>
      </c>
      <c r="F40" s="28">
        <v>12.2</v>
      </c>
      <c r="G40" s="28">
        <v>9.4</v>
      </c>
      <c r="H40" s="28">
        <v>291.10000000000002</v>
      </c>
      <c r="I40" s="28">
        <v>0.3</v>
      </c>
    </row>
    <row r="41" spans="1:9" ht="17.25" x14ac:dyDescent="0.45">
      <c r="A41" s="3">
        <v>40</v>
      </c>
      <c r="B41" s="3" t="s">
        <v>78</v>
      </c>
      <c r="C41" s="29">
        <v>14.1</v>
      </c>
      <c r="D41" s="30">
        <v>2.8</v>
      </c>
      <c r="E41" s="30">
        <v>2.9</v>
      </c>
      <c r="F41" s="30">
        <v>35.1</v>
      </c>
      <c r="G41" s="30">
        <v>34.5</v>
      </c>
      <c r="H41" s="30">
        <v>98.5</v>
      </c>
      <c r="I41" s="30">
        <v>1</v>
      </c>
    </row>
    <row r="42" spans="1:9" ht="34.5" x14ac:dyDescent="0.45">
      <c r="A42" s="2">
        <v>41</v>
      </c>
      <c r="B42" s="2" t="s">
        <v>45</v>
      </c>
      <c r="C42" s="27">
        <v>13.9</v>
      </c>
      <c r="D42" s="28">
        <v>4.7</v>
      </c>
      <c r="E42" s="28">
        <v>5.3</v>
      </c>
      <c r="F42" s="28">
        <v>21.4</v>
      </c>
      <c r="G42" s="28">
        <v>18.899999999999999</v>
      </c>
      <c r="H42" s="28">
        <v>201.1</v>
      </c>
      <c r="I42" s="28">
        <v>0.5</v>
      </c>
    </row>
    <row r="43" spans="1:9" ht="34.5" x14ac:dyDescent="0.45">
      <c r="A43" s="3">
        <v>42</v>
      </c>
      <c r="B43" s="3" t="s">
        <v>31</v>
      </c>
      <c r="C43" s="29">
        <v>13.8</v>
      </c>
      <c r="D43" s="30">
        <v>4.8</v>
      </c>
      <c r="E43" s="30">
        <v>4.9000000000000004</v>
      </c>
      <c r="F43" s="30">
        <v>20.9</v>
      </c>
      <c r="G43" s="30">
        <v>20.399999999999999</v>
      </c>
      <c r="H43" s="30">
        <v>272.89999999999998</v>
      </c>
      <c r="I43" s="30">
        <v>0.4</v>
      </c>
    </row>
    <row r="44" spans="1:9" ht="34.5" x14ac:dyDescent="0.45">
      <c r="A44" s="2">
        <v>43</v>
      </c>
      <c r="B44" s="2" t="s">
        <v>61</v>
      </c>
      <c r="C44" s="27">
        <v>13.7</v>
      </c>
      <c r="D44" s="28">
        <v>4.0999999999999996</v>
      </c>
      <c r="E44" s="28">
        <v>4.8</v>
      </c>
      <c r="F44" s="28">
        <v>24.4</v>
      </c>
      <c r="G44" s="28">
        <v>20.7</v>
      </c>
      <c r="H44" s="28">
        <v>156.9</v>
      </c>
      <c r="I44" s="28">
        <v>0.6</v>
      </c>
    </row>
    <row r="45" spans="1:9" ht="34.5" x14ac:dyDescent="0.45">
      <c r="A45" s="3">
        <v>44</v>
      </c>
      <c r="B45" s="3" t="s">
        <v>50</v>
      </c>
      <c r="C45" s="29">
        <v>13.3</v>
      </c>
      <c r="D45" s="30">
        <v>10</v>
      </c>
      <c r="E45" s="30">
        <v>12.1</v>
      </c>
      <c r="F45" s="30">
        <v>10</v>
      </c>
      <c r="G45" s="30">
        <v>8.3000000000000007</v>
      </c>
      <c r="H45" s="30">
        <v>177.4</v>
      </c>
      <c r="I45" s="30">
        <v>0.6</v>
      </c>
    </row>
    <row r="46" spans="1:9" ht="17.25" x14ac:dyDescent="0.45">
      <c r="A46" s="2">
        <v>45</v>
      </c>
      <c r="B46" s="2" t="s">
        <v>75</v>
      </c>
      <c r="C46" s="27">
        <v>13.3</v>
      </c>
      <c r="D46" s="28">
        <v>3.7</v>
      </c>
      <c r="E46" s="28">
        <v>4.4000000000000004</v>
      </c>
      <c r="F46" s="28">
        <v>27.2</v>
      </c>
      <c r="G46" s="28">
        <v>23</v>
      </c>
      <c r="H46" s="28">
        <v>122.6</v>
      </c>
      <c r="I46" s="28">
        <v>0.8</v>
      </c>
    </row>
    <row r="47" spans="1:9" ht="51.75" x14ac:dyDescent="0.45">
      <c r="A47" s="3">
        <v>46</v>
      </c>
      <c r="B47" s="3" t="s">
        <v>46</v>
      </c>
      <c r="C47" s="29">
        <v>13.3</v>
      </c>
      <c r="D47" s="30">
        <v>3.5</v>
      </c>
      <c r="E47" s="30">
        <v>3.4</v>
      </c>
      <c r="F47" s="30">
        <v>28.8</v>
      </c>
      <c r="G47" s="30">
        <v>29.5</v>
      </c>
      <c r="H47" s="30">
        <v>103</v>
      </c>
      <c r="I47" s="30">
        <v>1</v>
      </c>
    </row>
    <row r="48" spans="1:9" ht="34.5" x14ac:dyDescent="0.45">
      <c r="A48" s="2">
        <v>47</v>
      </c>
      <c r="B48" s="2" t="s">
        <v>85</v>
      </c>
      <c r="C48" s="27">
        <v>13.2</v>
      </c>
      <c r="D48" s="28">
        <v>3.8</v>
      </c>
      <c r="E48" s="28">
        <v>3.9</v>
      </c>
      <c r="F48" s="28">
        <v>26</v>
      </c>
      <c r="G48" s="28">
        <v>25.8</v>
      </c>
      <c r="H48" s="28">
        <v>77.3</v>
      </c>
      <c r="I48" s="28">
        <v>1.3</v>
      </c>
    </row>
    <row r="49" spans="1:9" ht="17.25" x14ac:dyDescent="0.45">
      <c r="A49" s="3">
        <v>48</v>
      </c>
      <c r="B49" s="3" t="s">
        <v>63</v>
      </c>
      <c r="C49" s="29">
        <v>13.2</v>
      </c>
      <c r="D49" s="30">
        <v>3.2</v>
      </c>
      <c r="E49" s="30">
        <v>3.2</v>
      </c>
      <c r="F49" s="30">
        <v>31.7</v>
      </c>
      <c r="G49" s="30">
        <v>31.2</v>
      </c>
      <c r="H49" s="30">
        <v>91.3</v>
      </c>
      <c r="I49" s="30">
        <v>1.1000000000000001</v>
      </c>
    </row>
    <row r="50" spans="1:9" ht="34.5" x14ac:dyDescent="0.45">
      <c r="A50" s="2">
        <v>49</v>
      </c>
      <c r="B50" s="2" t="s">
        <v>42</v>
      </c>
      <c r="C50" s="27">
        <v>13.1</v>
      </c>
      <c r="D50" s="28">
        <v>5.3</v>
      </c>
      <c r="E50" s="28">
        <v>5.0999999999999996</v>
      </c>
      <c r="F50" s="28">
        <v>18.8</v>
      </c>
      <c r="G50" s="28">
        <v>19.600000000000001</v>
      </c>
      <c r="H50" s="28">
        <v>104.6</v>
      </c>
      <c r="I50" s="28">
        <v>1</v>
      </c>
    </row>
    <row r="51" spans="1:9" ht="34.5" x14ac:dyDescent="0.45">
      <c r="A51" s="3">
        <v>50</v>
      </c>
      <c r="B51" s="3" t="s">
        <v>58</v>
      </c>
      <c r="C51" s="29">
        <v>12.7</v>
      </c>
      <c r="D51" s="30">
        <v>4</v>
      </c>
      <c r="E51" s="30">
        <v>4</v>
      </c>
      <c r="F51" s="30">
        <v>25.3</v>
      </c>
      <c r="G51" s="30">
        <v>25.2</v>
      </c>
      <c r="H51" s="30">
        <v>80.599999999999994</v>
      </c>
      <c r="I51" s="30">
        <v>1.2</v>
      </c>
    </row>
    <row r="52" spans="1:9" ht="17.25" x14ac:dyDescent="0.45">
      <c r="A52" s="2">
        <v>51</v>
      </c>
      <c r="B52" s="2" t="s">
        <v>112</v>
      </c>
      <c r="C52" s="27">
        <v>12.6</v>
      </c>
      <c r="D52" s="28">
        <v>5.6</v>
      </c>
      <c r="E52" s="28">
        <v>6.1</v>
      </c>
      <c r="F52" s="28">
        <v>17.8</v>
      </c>
      <c r="G52" s="28">
        <v>16.5</v>
      </c>
      <c r="H52" s="28">
        <v>267.7</v>
      </c>
      <c r="I52" s="28">
        <v>0.4</v>
      </c>
    </row>
    <row r="53" spans="1:9" ht="34.5" x14ac:dyDescent="0.45">
      <c r="A53" s="3">
        <v>52</v>
      </c>
      <c r="B53" s="3" t="s">
        <v>99</v>
      </c>
      <c r="C53" s="29">
        <v>12.6</v>
      </c>
      <c r="D53" s="30">
        <v>5.4</v>
      </c>
      <c r="E53" s="30">
        <v>6</v>
      </c>
      <c r="F53" s="30">
        <v>18.399999999999999</v>
      </c>
      <c r="G53" s="30">
        <v>16.7</v>
      </c>
      <c r="H53" s="30">
        <v>78</v>
      </c>
      <c r="I53" s="30">
        <v>1.3</v>
      </c>
    </row>
    <row r="54" spans="1:9" ht="34.5" x14ac:dyDescent="0.45">
      <c r="A54" s="2">
        <v>53</v>
      </c>
      <c r="B54" s="2" t="s">
        <v>70</v>
      </c>
      <c r="C54" s="27">
        <v>12.6</v>
      </c>
      <c r="D54" s="28">
        <v>3.2</v>
      </c>
      <c r="E54" s="28">
        <v>3.6</v>
      </c>
      <c r="F54" s="28">
        <v>31.3</v>
      </c>
      <c r="G54" s="28">
        <v>28</v>
      </c>
      <c r="H54" s="28">
        <v>139.4</v>
      </c>
      <c r="I54" s="28">
        <v>0.7</v>
      </c>
    </row>
    <row r="55" spans="1:9" ht="34.5" x14ac:dyDescent="0.45">
      <c r="A55" s="3">
        <v>54</v>
      </c>
      <c r="B55" s="3" t="s">
        <v>18</v>
      </c>
      <c r="C55" s="29">
        <v>12.2</v>
      </c>
      <c r="D55" s="30">
        <v>5.8</v>
      </c>
      <c r="E55" s="30">
        <v>5.9</v>
      </c>
      <c r="F55" s="30">
        <v>17.3</v>
      </c>
      <c r="G55" s="30">
        <v>17.100000000000001</v>
      </c>
      <c r="H55" s="30">
        <v>194.1</v>
      </c>
      <c r="I55" s="30">
        <v>0.5</v>
      </c>
    </row>
    <row r="56" spans="1:9" ht="34.5" x14ac:dyDescent="0.45">
      <c r="A56" s="2">
        <v>55</v>
      </c>
      <c r="B56" s="2" t="s">
        <v>33</v>
      </c>
      <c r="C56" s="27">
        <v>12.1</v>
      </c>
      <c r="D56" s="28">
        <v>5.3</v>
      </c>
      <c r="E56" s="28">
        <v>6.1</v>
      </c>
      <c r="F56" s="28">
        <v>18.7</v>
      </c>
      <c r="G56" s="28">
        <v>16.3</v>
      </c>
      <c r="H56" s="28">
        <v>139.6</v>
      </c>
      <c r="I56" s="28">
        <v>0.7</v>
      </c>
    </row>
    <row r="57" spans="1:9" ht="34.5" x14ac:dyDescent="0.45">
      <c r="A57" s="3">
        <v>56</v>
      </c>
      <c r="B57" s="3" t="s">
        <v>73</v>
      </c>
      <c r="C57" s="29">
        <v>12.1</v>
      </c>
      <c r="D57" s="30">
        <v>3.6</v>
      </c>
      <c r="E57" s="30">
        <v>3.7</v>
      </c>
      <c r="F57" s="30">
        <v>28.1</v>
      </c>
      <c r="G57" s="30">
        <v>26.7</v>
      </c>
      <c r="H57" s="30">
        <v>77.3</v>
      </c>
      <c r="I57" s="30">
        <v>1.3</v>
      </c>
    </row>
    <row r="58" spans="1:9" ht="17.25" x14ac:dyDescent="0.45">
      <c r="A58" s="2">
        <v>57</v>
      </c>
      <c r="B58" s="2" t="s">
        <v>93</v>
      </c>
      <c r="C58" s="27">
        <v>12.1</v>
      </c>
      <c r="D58" s="28">
        <v>5.3</v>
      </c>
      <c r="E58" s="28">
        <v>5.6</v>
      </c>
      <c r="F58" s="28">
        <v>18.8</v>
      </c>
      <c r="G58" s="28">
        <v>18</v>
      </c>
      <c r="H58" s="28">
        <v>88.7</v>
      </c>
      <c r="I58" s="28">
        <v>1.1000000000000001</v>
      </c>
    </row>
    <row r="59" spans="1:9" ht="17.25" x14ac:dyDescent="0.45">
      <c r="A59" s="3">
        <v>58</v>
      </c>
      <c r="B59" s="3" t="s">
        <v>69</v>
      </c>
      <c r="C59" s="29">
        <v>12</v>
      </c>
      <c r="D59" s="30">
        <v>6.8</v>
      </c>
      <c r="E59" s="30">
        <v>7</v>
      </c>
      <c r="F59" s="30">
        <v>14.7</v>
      </c>
      <c r="G59" s="30">
        <v>14.3</v>
      </c>
      <c r="H59" s="30">
        <v>162</v>
      </c>
      <c r="I59" s="30">
        <v>0.6</v>
      </c>
    </row>
    <row r="60" spans="1:9" ht="34.5" x14ac:dyDescent="0.45">
      <c r="A60" s="2">
        <v>59</v>
      </c>
      <c r="B60" s="2" t="s">
        <v>74</v>
      </c>
      <c r="C60" s="27">
        <v>11.9</v>
      </c>
      <c r="D60" s="28">
        <v>7.9</v>
      </c>
      <c r="E60" s="28">
        <v>8.1999999999999993</v>
      </c>
      <c r="F60" s="28">
        <v>12.6</v>
      </c>
      <c r="G60" s="28">
        <v>12.3</v>
      </c>
      <c r="H60" s="28">
        <v>121.4</v>
      </c>
      <c r="I60" s="28">
        <v>0.8</v>
      </c>
    </row>
    <row r="61" spans="1:9" ht="17.25" x14ac:dyDescent="0.45">
      <c r="A61" s="3">
        <v>60</v>
      </c>
      <c r="B61" s="3" t="s">
        <v>68</v>
      </c>
      <c r="C61" s="29">
        <v>11.9</v>
      </c>
      <c r="D61" s="30">
        <v>4.9000000000000004</v>
      </c>
      <c r="E61" s="30">
        <v>4.9000000000000004</v>
      </c>
      <c r="F61" s="30">
        <v>20.5</v>
      </c>
      <c r="G61" s="30">
        <v>20.3</v>
      </c>
      <c r="H61" s="30">
        <v>144.80000000000001</v>
      </c>
      <c r="I61" s="30">
        <v>0.7</v>
      </c>
    </row>
    <row r="62" spans="1:9" ht="34.5" x14ac:dyDescent="0.45">
      <c r="A62" s="2">
        <v>61</v>
      </c>
      <c r="B62" s="2" t="s">
        <v>67</v>
      </c>
      <c r="C62" s="27">
        <v>11.8</v>
      </c>
      <c r="D62" s="28">
        <v>3.4</v>
      </c>
      <c r="E62" s="28">
        <v>3.7</v>
      </c>
      <c r="F62" s="28">
        <v>29.1</v>
      </c>
      <c r="G62" s="28">
        <v>26.9</v>
      </c>
      <c r="H62" s="28">
        <v>73.8</v>
      </c>
      <c r="I62" s="28">
        <v>1.4</v>
      </c>
    </row>
    <row r="63" spans="1:9" ht="17.25" x14ac:dyDescent="0.45">
      <c r="A63" s="3">
        <v>62</v>
      </c>
      <c r="B63" s="3" t="s">
        <v>81</v>
      </c>
      <c r="C63" s="29">
        <v>11.8</v>
      </c>
      <c r="D63" s="30">
        <v>2.8</v>
      </c>
      <c r="E63" s="30">
        <v>2.9</v>
      </c>
      <c r="F63" s="30">
        <v>36.200000000000003</v>
      </c>
      <c r="G63" s="30">
        <v>34</v>
      </c>
      <c r="H63" s="30">
        <v>68.599999999999994</v>
      </c>
      <c r="I63" s="30">
        <v>1.5</v>
      </c>
    </row>
    <row r="64" spans="1:9" ht="17.25" x14ac:dyDescent="0.45">
      <c r="A64" s="2">
        <v>63</v>
      </c>
      <c r="B64" s="2" t="s">
        <v>91</v>
      </c>
      <c r="C64" s="27">
        <v>11.5</v>
      </c>
      <c r="D64" s="28">
        <v>4.3</v>
      </c>
      <c r="E64" s="28">
        <v>4.5</v>
      </c>
      <c r="F64" s="28">
        <v>23.1</v>
      </c>
      <c r="G64" s="28">
        <v>22.5</v>
      </c>
      <c r="H64" s="28">
        <v>85.7</v>
      </c>
      <c r="I64" s="28">
        <v>1.2</v>
      </c>
    </row>
    <row r="65" spans="1:9" ht="17.25" x14ac:dyDescent="0.45">
      <c r="A65" s="3">
        <v>64</v>
      </c>
      <c r="B65" s="3" t="s">
        <v>120</v>
      </c>
      <c r="C65" s="29">
        <v>11.5</v>
      </c>
      <c r="D65" s="30">
        <v>3.1</v>
      </c>
      <c r="E65" s="30">
        <v>4.7</v>
      </c>
      <c r="F65" s="30">
        <v>32.5</v>
      </c>
      <c r="G65" s="30">
        <v>21.2</v>
      </c>
      <c r="H65" s="30">
        <v>90.7</v>
      </c>
      <c r="I65" s="30">
        <v>1.1000000000000001</v>
      </c>
    </row>
    <row r="66" spans="1:9" ht="34.5" x14ac:dyDescent="0.45">
      <c r="A66" s="2">
        <v>65</v>
      </c>
      <c r="B66" s="2" t="s">
        <v>86</v>
      </c>
      <c r="C66" s="27">
        <v>11.5</v>
      </c>
      <c r="D66" s="28">
        <v>3</v>
      </c>
      <c r="E66" s="28">
        <v>3.3</v>
      </c>
      <c r="F66" s="28">
        <v>33.5</v>
      </c>
      <c r="G66" s="28">
        <v>30.6</v>
      </c>
      <c r="H66" s="28">
        <v>69</v>
      </c>
      <c r="I66" s="28">
        <v>1.4</v>
      </c>
    </row>
    <row r="67" spans="1:9" ht="69" x14ac:dyDescent="0.45">
      <c r="A67" s="3">
        <v>66</v>
      </c>
      <c r="B67" s="3" t="s">
        <v>66</v>
      </c>
      <c r="C67" s="29">
        <v>11.4</v>
      </c>
      <c r="D67" s="30">
        <v>2.9</v>
      </c>
      <c r="E67" s="30">
        <v>2.9</v>
      </c>
      <c r="F67" s="30">
        <v>34.700000000000003</v>
      </c>
      <c r="G67" s="30">
        <v>34.5</v>
      </c>
      <c r="H67" s="30">
        <v>79.5</v>
      </c>
      <c r="I67" s="30">
        <v>1.3</v>
      </c>
    </row>
    <row r="68" spans="1:9" ht="34.5" x14ac:dyDescent="0.45">
      <c r="A68" s="2">
        <v>67</v>
      </c>
      <c r="B68" s="2" t="s">
        <v>59</v>
      </c>
      <c r="C68" s="27">
        <v>11.1</v>
      </c>
      <c r="D68" s="28">
        <v>6.4</v>
      </c>
      <c r="E68" s="28">
        <v>5.4</v>
      </c>
      <c r="F68" s="28">
        <v>15.7</v>
      </c>
      <c r="G68" s="28">
        <v>18.7</v>
      </c>
      <c r="H68" s="28">
        <v>126.5</v>
      </c>
      <c r="I68" s="28">
        <v>0.8</v>
      </c>
    </row>
    <row r="69" spans="1:9" ht="34.5" x14ac:dyDescent="0.45">
      <c r="A69" s="3">
        <v>68</v>
      </c>
      <c r="B69" s="3" t="s">
        <v>71</v>
      </c>
      <c r="C69" s="29">
        <v>10.9</v>
      </c>
      <c r="D69" s="30">
        <v>4</v>
      </c>
      <c r="E69" s="30">
        <v>4.0999999999999996</v>
      </c>
      <c r="F69" s="30">
        <v>24.9</v>
      </c>
      <c r="G69" s="30">
        <v>24.4</v>
      </c>
      <c r="H69" s="30">
        <v>95.4</v>
      </c>
      <c r="I69" s="30">
        <v>1</v>
      </c>
    </row>
    <row r="70" spans="1:9" ht="34.5" x14ac:dyDescent="0.45">
      <c r="A70" s="2">
        <v>69</v>
      </c>
      <c r="B70" s="2" t="s">
        <v>107</v>
      </c>
      <c r="C70" s="27">
        <v>10.7</v>
      </c>
      <c r="D70" s="28">
        <v>2.8</v>
      </c>
      <c r="E70" s="28">
        <v>2.9</v>
      </c>
      <c r="F70" s="28">
        <v>35.9</v>
      </c>
      <c r="G70" s="28">
        <v>34.6</v>
      </c>
      <c r="H70" s="28">
        <v>65.900000000000006</v>
      </c>
      <c r="I70" s="28">
        <v>1.5</v>
      </c>
    </row>
    <row r="71" spans="1:9" ht="17.25" x14ac:dyDescent="0.45">
      <c r="A71" s="3">
        <v>70</v>
      </c>
      <c r="B71" s="3" t="s">
        <v>65</v>
      </c>
      <c r="C71" s="29">
        <v>10.5</v>
      </c>
      <c r="D71" s="30">
        <v>5.7</v>
      </c>
      <c r="E71" s="30">
        <v>5.9</v>
      </c>
      <c r="F71" s="30">
        <v>17.5</v>
      </c>
      <c r="G71" s="30">
        <v>16.899999999999999</v>
      </c>
      <c r="H71" s="30">
        <v>99.7</v>
      </c>
      <c r="I71" s="30">
        <v>1</v>
      </c>
    </row>
    <row r="72" spans="1:9" ht="17.25" x14ac:dyDescent="0.45">
      <c r="A72" s="2">
        <v>71</v>
      </c>
      <c r="B72" s="2" t="s">
        <v>80</v>
      </c>
      <c r="C72" s="27">
        <v>10.3</v>
      </c>
      <c r="D72" s="28">
        <v>2.9</v>
      </c>
      <c r="E72" s="28">
        <v>3.3</v>
      </c>
      <c r="F72" s="28">
        <v>34</v>
      </c>
      <c r="G72" s="28">
        <v>30.4</v>
      </c>
      <c r="H72" s="28">
        <v>62.1</v>
      </c>
      <c r="I72" s="28">
        <v>1.6</v>
      </c>
    </row>
    <row r="73" spans="1:9" ht="17.25" x14ac:dyDescent="0.45">
      <c r="A73" s="3">
        <v>72</v>
      </c>
      <c r="B73" s="3" t="s">
        <v>36</v>
      </c>
      <c r="C73" s="29">
        <v>10.3</v>
      </c>
      <c r="D73" s="30">
        <v>2.5</v>
      </c>
      <c r="E73" s="30">
        <v>2.8</v>
      </c>
      <c r="F73" s="30">
        <v>40.700000000000003</v>
      </c>
      <c r="G73" s="30">
        <v>35.700000000000003</v>
      </c>
      <c r="H73" s="30">
        <v>59.1</v>
      </c>
      <c r="I73" s="30">
        <v>1.7</v>
      </c>
    </row>
    <row r="74" spans="1:9" ht="34.5" x14ac:dyDescent="0.45">
      <c r="A74" s="2">
        <v>73</v>
      </c>
      <c r="B74" s="2" t="s">
        <v>64</v>
      </c>
      <c r="C74" s="27">
        <v>10.199999999999999</v>
      </c>
      <c r="D74" s="28">
        <v>9.1</v>
      </c>
      <c r="E74" s="28">
        <v>8.1</v>
      </c>
      <c r="F74" s="28">
        <v>11</v>
      </c>
      <c r="G74" s="28">
        <v>12.3</v>
      </c>
      <c r="H74" s="28">
        <v>86.9</v>
      </c>
      <c r="I74" s="28">
        <v>1.2</v>
      </c>
    </row>
    <row r="75" spans="1:9" ht="34.5" x14ac:dyDescent="0.45">
      <c r="A75" s="3">
        <v>74</v>
      </c>
      <c r="B75" s="3" t="s">
        <v>90</v>
      </c>
      <c r="C75" s="29">
        <v>9.9</v>
      </c>
      <c r="D75" s="30">
        <v>2.8</v>
      </c>
      <c r="E75" s="30">
        <v>3.4</v>
      </c>
      <c r="F75" s="30">
        <v>36</v>
      </c>
      <c r="G75" s="30">
        <v>29.1</v>
      </c>
      <c r="H75" s="30">
        <v>61.7</v>
      </c>
      <c r="I75" s="30">
        <v>1.6</v>
      </c>
    </row>
    <row r="76" spans="1:9" ht="34.5" x14ac:dyDescent="0.45">
      <c r="A76" s="2">
        <v>75</v>
      </c>
      <c r="B76" s="2" t="s">
        <v>62</v>
      </c>
      <c r="C76" s="27">
        <v>9.6999999999999993</v>
      </c>
      <c r="D76" s="28">
        <v>8.8000000000000007</v>
      </c>
      <c r="E76" s="28">
        <v>8.4</v>
      </c>
      <c r="F76" s="28">
        <v>11.4</v>
      </c>
      <c r="G76" s="28">
        <v>12</v>
      </c>
      <c r="H76" s="28">
        <v>148.30000000000001</v>
      </c>
      <c r="I76" s="28">
        <v>0.7</v>
      </c>
    </row>
    <row r="77" spans="1:9" ht="34.5" x14ac:dyDescent="0.45">
      <c r="A77" s="3">
        <v>76</v>
      </c>
      <c r="B77" s="3" t="s">
        <v>96</v>
      </c>
      <c r="C77" s="29">
        <v>9.6999999999999993</v>
      </c>
      <c r="D77" s="30">
        <v>2.8</v>
      </c>
      <c r="E77" s="30">
        <v>3.2</v>
      </c>
      <c r="F77" s="30">
        <v>35.9</v>
      </c>
      <c r="G77" s="30">
        <v>31.2</v>
      </c>
      <c r="H77" s="30">
        <v>56.1</v>
      </c>
      <c r="I77" s="30">
        <v>1.8</v>
      </c>
    </row>
    <row r="78" spans="1:9" ht="17.25" x14ac:dyDescent="0.45">
      <c r="A78" s="2">
        <v>77</v>
      </c>
      <c r="B78" s="2" t="s">
        <v>72</v>
      </c>
      <c r="C78" s="27">
        <v>9.6999999999999993</v>
      </c>
      <c r="D78" s="28">
        <v>3.9</v>
      </c>
      <c r="E78" s="28">
        <v>4.9000000000000004</v>
      </c>
      <c r="F78" s="28">
        <v>25.5</v>
      </c>
      <c r="G78" s="28">
        <v>20.2</v>
      </c>
      <c r="H78" s="28">
        <v>57.5</v>
      </c>
      <c r="I78" s="28">
        <v>1.7</v>
      </c>
    </row>
    <row r="79" spans="1:9" ht="34.5" x14ac:dyDescent="0.45">
      <c r="A79" s="3">
        <v>78</v>
      </c>
      <c r="B79" s="3" t="s">
        <v>106</v>
      </c>
      <c r="C79" s="29">
        <v>9.5</v>
      </c>
      <c r="D79" s="30">
        <v>6.5</v>
      </c>
      <c r="E79" s="30">
        <v>6.6</v>
      </c>
      <c r="F79" s="30">
        <v>15.3</v>
      </c>
      <c r="G79" s="30">
        <v>15.3</v>
      </c>
      <c r="H79" s="30">
        <v>106.6</v>
      </c>
      <c r="I79" s="30">
        <v>0.9</v>
      </c>
    </row>
    <row r="80" spans="1:9" ht="34.5" x14ac:dyDescent="0.45">
      <c r="A80" s="2">
        <v>79</v>
      </c>
      <c r="B80" s="2" t="s">
        <v>118</v>
      </c>
      <c r="C80" s="27">
        <v>9.4</v>
      </c>
      <c r="D80" s="28">
        <v>3.7</v>
      </c>
      <c r="E80" s="28">
        <v>4.3</v>
      </c>
      <c r="F80" s="28">
        <v>27</v>
      </c>
      <c r="G80" s="28">
        <v>23</v>
      </c>
      <c r="H80" s="28">
        <v>77.599999999999994</v>
      </c>
      <c r="I80" s="28">
        <v>1.3</v>
      </c>
    </row>
    <row r="81" spans="1:9" ht="17.25" x14ac:dyDescent="0.45">
      <c r="A81" s="3">
        <v>80</v>
      </c>
      <c r="B81" s="3" t="s">
        <v>83</v>
      </c>
      <c r="C81" s="29">
        <v>9.1999999999999993</v>
      </c>
      <c r="D81" s="30">
        <v>3.2</v>
      </c>
      <c r="E81" s="30">
        <v>4.2</v>
      </c>
      <c r="F81" s="30">
        <v>31.6</v>
      </c>
      <c r="G81" s="30">
        <v>23.9</v>
      </c>
      <c r="H81" s="30">
        <v>94.9</v>
      </c>
      <c r="I81" s="30">
        <v>1.1000000000000001</v>
      </c>
    </row>
    <row r="82" spans="1:9" ht="34.5" x14ac:dyDescent="0.45">
      <c r="A82" s="2">
        <v>81</v>
      </c>
      <c r="B82" s="2" t="s">
        <v>88</v>
      </c>
      <c r="C82" s="27">
        <v>9.1999999999999993</v>
      </c>
      <c r="D82" s="28">
        <v>4.5</v>
      </c>
      <c r="E82" s="28">
        <v>5</v>
      </c>
      <c r="F82" s="28">
        <v>22.4</v>
      </c>
      <c r="G82" s="28">
        <v>20</v>
      </c>
      <c r="H82" s="28">
        <v>62.9</v>
      </c>
      <c r="I82" s="28">
        <v>1.6</v>
      </c>
    </row>
    <row r="83" spans="1:9" ht="51.75" x14ac:dyDescent="0.45">
      <c r="A83" s="3">
        <v>82</v>
      </c>
      <c r="B83" s="3" t="s">
        <v>110</v>
      </c>
      <c r="C83" s="29">
        <v>9</v>
      </c>
      <c r="D83" s="30">
        <v>4</v>
      </c>
      <c r="E83" s="30">
        <v>4.3</v>
      </c>
      <c r="F83" s="30">
        <v>25.1</v>
      </c>
      <c r="G83" s="30">
        <v>23.3</v>
      </c>
      <c r="H83" s="30">
        <v>67.599999999999994</v>
      </c>
      <c r="I83" s="30">
        <v>1.5</v>
      </c>
    </row>
    <row r="84" spans="1:9" ht="34.5" x14ac:dyDescent="0.45">
      <c r="A84" s="2">
        <v>83</v>
      </c>
      <c r="B84" s="2" t="s">
        <v>128</v>
      </c>
      <c r="C84" s="27">
        <v>8.9</v>
      </c>
      <c r="D84" s="28">
        <v>7.4</v>
      </c>
      <c r="E84" s="28">
        <v>5.8</v>
      </c>
      <c r="F84" s="28">
        <v>13.4</v>
      </c>
      <c r="G84" s="28">
        <v>17.3</v>
      </c>
      <c r="H84" s="28">
        <v>117.7</v>
      </c>
      <c r="I84" s="28">
        <v>0.8</v>
      </c>
    </row>
    <row r="85" spans="1:9" ht="17.25" x14ac:dyDescent="0.45">
      <c r="A85" s="3">
        <v>84</v>
      </c>
      <c r="B85" s="3" t="s">
        <v>119</v>
      </c>
      <c r="C85" s="29">
        <v>8.4</v>
      </c>
      <c r="D85" s="30">
        <v>7.8</v>
      </c>
      <c r="E85" s="30">
        <v>7.4</v>
      </c>
      <c r="F85" s="30">
        <v>12.7</v>
      </c>
      <c r="G85" s="30">
        <v>13.5</v>
      </c>
      <c r="H85" s="30">
        <v>104.6</v>
      </c>
      <c r="I85" s="30">
        <v>1</v>
      </c>
    </row>
    <row r="86" spans="1:9" ht="51.75" x14ac:dyDescent="0.45">
      <c r="A86" s="2">
        <v>85</v>
      </c>
      <c r="B86" s="2" t="s">
        <v>92</v>
      </c>
      <c r="C86" s="27">
        <v>8.3000000000000007</v>
      </c>
      <c r="D86" s="28">
        <v>4.4000000000000004</v>
      </c>
      <c r="E86" s="28">
        <v>4.5999999999999996</v>
      </c>
      <c r="F86" s="28">
        <v>22.5</v>
      </c>
      <c r="G86" s="28">
        <v>21.8</v>
      </c>
      <c r="H86" s="28">
        <v>56.4</v>
      </c>
      <c r="I86" s="28">
        <v>1.8</v>
      </c>
    </row>
    <row r="87" spans="1:9" ht="34.5" x14ac:dyDescent="0.45">
      <c r="A87" s="3">
        <v>86</v>
      </c>
      <c r="B87" s="3" t="s">
        <v>105</v>
      </c>
      <c r="C87" s="29">
        <v>8.1</v>
      </c>
      <c r="D87" s="30">
        <v>3.6</v>
      </c>
      <c r="E87" s="30">
        <v>4</v>
      </c>
      <c r="F87" s="30">
        <v>27.9</v>
      </c>
      <c r="G87" s="30">
        <v>24.9</v>
      </c>
      <c r="H87" s="30">
        <v>53.3</v>
      </c>
      <c r="I87" s="30">
        <v>1.9</v>
      </c>
    </row>
    <row r="88" spans="1:9" ht="17.25" x14ac:dyDescent="0.45">
      <c r="A88" s="2">
        <v>87</v>
      </c>
      <c r="B88" s="2" t="s">
        <v>95</v>
      </c>
      <c r="C88" s="27">
        <v>8.1</v>
      </c>
      <c r="D88" s="28">
        <v>6.5</v>
      </c>
      <c r="E88" s="28">
        <v>7.9</v>
      </c>
      <c r="F88" s="28">
        <v>15.4</v>
      </c>
      <c r="G88" s="28">
        <v>12.7</v>
      </c>
      <c r="H88" s="28">
        <v>89.7</v>
      </c>
      <c r="I88" s="28">
        <v>1.1000000000000001</v>
      </c>
    </row>
    <row r="89" spans="1:9" ht="17.25" x14ac:dyDescent="0.45">
      <c r="A89" s="3">
        <v>88</v>
      </c>
      <c r="B89" s="3" t="s">
        <v>76</v>
      </c>
      <c r="C89" s="29">
        <v>8.1</v>
      </c>
      <c r="D89" s="30">
        <v>4.3</v>
      </c>
      <c r="E89" s="30">
        <v>5</v>
      </c>
      <c r="F89" s="30">
        <v>23.1</v>
      </c>
      <c r="G89" s="30">
        <v>20.100000000000001</v>
      </c>
      <c r="H89" s="30">
        <v>51.3</v>
      </c>
      <c r="I89" s="30">
        <v>1.9</v>
      </c>
    </row>
    <row r="90" spans="1:9" ht="34.5" x14ac:dyDescent="0.45">
      <c r="A90" s="2">
        <v>89</v>
      </c>
      <c r="B90" s="2" t="s">
        <v>87</v>
      </c>
      <c r="C90" s="27">
        <v>8.1</v>
      </c>
      <c r="D90" s="28">
        <v>4.4000000000000004</v>
      </c>
      <c r="E90" s="28">
        <v>5</v>
      </c>
      <c r="F90" s="28">
        <v>22.9</v>
      </c>
      <c r="G90" s="28">
        <v>20.100000000000001</v>
      </c>
      <c r="H90" s="28">
        <v>58.1</v>
      </c>
      <c r="I90" s="28">
        <v>1.7</v>
      </c>
    </row>
    <row r="91" spans="1:9" ht="17.25" x14ac:dyDescent="0.45">
      <c r="A91" s="3">
        <v>90</v>
      </c>
      <c r="B91" s="3" t="s">
        <v>111</v>
      </c>
      <c r="C91" s="29">
        <v>7.8</v>
      </c>
      <c r="D91" s="30">
        <v>3.3</v>
      </c>
      <c r="E91" s="30">
        <v>4.4000000000000004</v>
      </c>
      <c r="F91" s="30">
        <v>30</v>
      </c>
      <c r="G91" s="30">
        <v>22.7</v>
      </c>
      <c r="H91" s="30">
        <v>44.9</v>
      </c>
      <c r="I91" s="30">
        <v>2.2000000000000002</v>
      </c>
    </row>
    <row r="92" spans="1:9" ht="17.25" x14ac:dyDescent="0.45">
      <c r="A92" s="2">
        <v>91</v>
      </c>
      <c r="B92" s="2" t="s">
        <v>89</v>
      </c>
      <c r="C92" s="27">
        <v>7.8</v>
      </c>
      <c r="D92" s="28">
        <v>4.8</v>
      </c>
      <c r="E92" s="28">
        <v>6.2</v>
      </c>
      <c r="F92" s="28">
        <v>20.7</v>
      </c>
      <c r="G92" s="28">
        <v>16.2</v>
      </c>
      <c r="H92" s="28">
        <v>48.5</v>
      </c>
      <c r="I92" s="28">
        <v>2.1</v>
      </c>
    </row>
    <row r="93" spans="1:9" ht="34.5" x14ac:dyDescent="0.45">
      <c r="A93" s="3">
        <v>92</v>
      </c>
      <c r="B93" s="3" t="s">
        <v>98</v>
      </c>
      <c r="C93" s="29">
        <v>7.5</v>
      </c>
      <c r="D93" s="30">
        <v>4.5999999999999996</v>
      </c>
      <c r="E93" s="30">
        <v>4.8</v>
      </c>
      <c r="F93" s="30">
        <v>21.8</v>
      </c>
      <c r="G93" s="30">
        <v>20.9</v>
      </c>
      <c r="H93" s="30">
        <v>54.7</v>
      </c>
      <c r="I93" s="30">
        <v>1.8</v>
      </c>
    </row>
    <row r="94" spans="1:9" ht="17.25" x14ac:dyDescent="0.45">
      <c r="A94" s="2">
        <v>93</v>
      </c>
      <c r="B94" s="2" t="s">
        <v>100</v>
      </c>
      <c r="C94" s="27">
        <v>7.4</v>
      </c>
      <c r="D94" s="28">
        <v>5.8</v>
      </c>
      <c r="E94" s="28">
        <v>6.7</v>
      </c>
      <c r="F94" s="28">
        <v>17.2</v>
      </c>
      <c r="G94" s="28">
        <v>14.8</v>
      </c>
      <c r="H94" s="28">
        <v>72.5</v>
      </c>
      <c r="I94" s="28">
        <v>1.4</v>
      </c>
    </row>
    <row r="95" spans="1:9" ht="17.25" x14ac:dyDescent="0.45">
      <c r="A95" s="3">
        <v>94</v>
      </c>
      <c r="B95" s="3" t="s">
        <v>94</v>
      </c>
      <c r="C95" s="29">
        <v>7.3</v>
      </c>
      <c r="D95" s="30">
        <v>6.8</v>
      </c>
      <c r="E95" s="30">
        <v>8.1</v>
      </c>
      <c r="F95" s="30">
        <v>14.7</v>
      </c>
      <c r="G95" s="30">
        <v>12.3</v>
      </c>
      <c r="H95" s="30">
        <v>50.2</v>
      </c>
      <c r="I95" s="30">
        <v>2</v>
      </c>
    </row>
    <row r="96" spans="1:9" ht="34.5" x14ac:dyDescent="0.45">
      <c r="A96" s="2">
        <v>95</v>
      </c>
      <c r="B96" s="2" t="s">
        <v>121</v>
      </c>
      <c r="C96" s="27">
        <v>7.2</v>
      </c>
      <c r="D96" s="28">
        <v>4.7</v>
      </c>
      <c r="E96" s="28">
        <v>5.0999999999999996</v>
      </c>
      <c r="F96" s="28">
        <v>21.3</v>
      </c>
      <c r="G96" s="28">
        <v>19.5</v>
      </c>
      <c r="H96" s="28">
        <v>45.1</v>
      </c>
      <c r="I96" s="28">
        <v>2.2000000000000002</v>
      </c>
    </row>
    <row r="97" spans="1:9" ht="17.25" x14ac:dyDescent="0.45">
      <c r="A97" s="3">
        <v>96</v>
      </c>
      <c r="B97" s="3" t="s">
        <v>126</v>
      </c>
      <c r="C97" s="29">
        <v>7</v>
      </c>
      <c r="D97" s="30">
        <v>5.4</v>
      </c>
      <c r="E97" s="30">
        <v>6</v>
      </c>
      <c r="F97" s="30">
        <v>18.600000000000001</v>
      </c>
      <c r="G97" s="30">
        <v>16.5</v>
      </c>
      <c r="H97" s="30">
        <v>57.1</v>
      </c>
      <c r="I97" s="30">
        <v>1.8</v>
      </c>
    </row>
    <row r="98" spans="1:9" ht="17.25" x14ac:dyDescent="0.45">
      <c r="A98" s="2">
        <v>97</v>
      </c>
      <c r="B98" s="2" t="s">
        <v>109</v>
      </c>
      <c r="C98" s="27">
        <v>6.8</v>
      </c>
      <c r="D98" s="28">
        <v>9.4</v>
      </c>
      <c r="E98" s="28">
        <v>10.199999999999999</v>
      </c>
      <c r="F98" s="28">
        <v>10.7</v>
      </c>
      <c r="G98" s="28">
        <v>9.8000000000000007</v>
      </c>
      <c r="H98" s="28">
        <v>44.2</v>
      </c>
      <c r="I98" s="28">
        <v>2.2999999999999998</v>
      </c>
    </row>
    <row r="99" spans="1:9" ht="34.5" x14ac:dyDescent="0.45">
      <c r="A99" s="3">
        <v>98</v>
      </c>
      <c r="B99" s="3" t="s">
        <v>124</v>
      </c>
      <c r="C99" s="29">
        <v>6.6</v>
      </c>
      <c r="D99" s="30">
        <v>4.4000000000000004</v>
      </c>
      <c r="E99" s="30">
        <v>4.5999999999999996</v>
      </c>
      <c r="F99" s="30">
        <v>22.7</v>
      </c>
      <c r="G99" s="30">
        <v>21.9</v>
      </c>
      <c r="H99" s="30">
        <v>38.799999999999997</v>
      </c>
      <c r="I99" s="30">
        <v>2.6</v>
      </c>
    </row>
    <row r="100" spans="1:9" ht="34.5" x14ac:dyDescent="0.45">
      <c r="A100" s="2">
        <v>99</v>
      </c>
      <c r="B100" s="2" t="s">
        <v>113</v>
      </c>
      <c r="C100" s="27">
        <v>6.5</v>
      </c>
      <c r="D100" s="28">
        <v>4.7</v>
      </c>
      <c r="E100" s="28">
        <v>4.8</v>
      </c>
      <c r="F100" s="28">
        <v>21.1</v>
      </c>
      <c r="G100" s="28">
        <v>20.7</v>
      </c>
      <c r="H100" s="28">
        <v>39</v>
      </c>
      <c r="I100" s="28">
        <v>2.6</v>
      </c>
    </row>
    <row r="101" spans="1:9" ht="34.5" x14ac:dyDescent="0.45">
      <c r="A101" s="3">
        <v>100</v>
      </c>
      <c r="B101" s="3" t="s">
        <v>103</v>
      </c>
      <c r="C101" s="29">
        <v>5.6</v>
      </c>
      <c r="D101" s="30">
        <v>7.6</v>
      </c>
      <c r="E101" s="30">
        <v>8.1</v>
      </c>
      <c r="F101" s="30">
        <v>13.2</v>
      </c>
      <c r="G101" s="30">
        <v>12.3</v>
      </c>
      <c r="H101" s="30">
        <v>50.6</v>
      </c>
      <c r="I101" s="30">
        <v>2</v>
      </c>
    </row>
    <row r="102" spans="1:9" ht="17.25" x14ac:dyDescent="0.45">
      <c r="A102" s="2">
        <v>101</v>
      </c>
      <c r="B102" s="2" t="s">
        <v>102</v>
      </c>
      <c r="C102" s="27">
        <v>5.3</v>
      </c>
      <c r="D102" s="28">
        <v>7.7</v>
      </c>
      <c r="E102" s="28">
        <v>7.8</v>
      </c>
      <c r="F102" s="28">
        <v>13</v>
      </c>
      <c r="G102" s="28">
        <v>12.9</v>
      </c>
      <c r="H102" s="28">
        <v>38.4</v>
      </c>
      <c r="I102" s="28">
        <v>2.6</v>
      </c>
    </row>
    <row r="103" spans="1:9" ht="34.5" x14ac:dyDescent="0.45">
      <c r="A103" s="3">
        <v>102</v>
      </c>
      <c r="B103" s="3" t="s">
        <v>129</v>
      </c>
      <c r="C103" s="29">
        <v>4.5</v>
      </c>
      <c r="D103" s="30">
        <v>10.9</v>
      </c>
      <c r="E103" s="30">
        <v>9.4</v>
      </c>
      <c r="F103" s="30">
        <v>9.1999999999999993</v>
      </c>
      <c r="G103" s="30">
        <v>10.6</v>
      </c>
      <c r="H103" s="30">
        <v>34.799999999999997</v>
      </c>
      <c r="I103" s="30">
        <v>2.9</v>
      </c>
    </row>
    <row r="104" spans="1:9" ht="34.5" x14ac:dyDescent="0.45">
      <c r="A104" s="2">
        <v>103</v>
      </c>
      <c r="B104" s="2" t="s">
        <v>131</v>
      </c>
      <c r="C104" s="27">
        <v>4.5</v>
      </c>
      <c r="D104" s="28">
        <v>8.1999999999999993</v>
      </c>
      <c r="E104" s="28">
        <v>9.6</v>
      </c>
      <c r="F104" s="28">
        <v>12.2</v>
      </c>
      <c r="G104" s="28">
        <v>10.4</v>
      </c>
      <c r="H104" s="28">
        <v>36.4</v>
      </c>
      <c r="I104" s="28">
        <v>2.8</v>
      </c>
    </row>
    <row r="105" spans="1:9" ht="17.25" x14ac:dyDescent="0.45">
      <c r="A105" s="3">
        <v>104</v>
      </c>
      <c r="B105" s="3" t="s">
        <v>134</v>
      </c>
      <c r="C105" s="29">
        <v>3.6</v>
      </c>
      <c r="D105" s="30">
        <v>7.2</v>
      </c>
      <c r="E105" s="30">
        <v>6.8</v>
      </c>
      <c r="F105" s="30">
        <v>13.9</v>
      </c>
      <c r="G105" s="30">
        <v>14.6</v>
      </c>
      <c r="H105" s="30">
        <v>28</v>
      </c>
      <c r="I105" s="30">
        <v>3.6</v>
      </c>
    </row>
    <row r="106" spans="1:9" ht="34.5" x14ac:dyDescent="0.45">
      <c r="A106" s="2">
        <v>105</v>
      </c>
      <c r="B106" s="2" t="s">
        <v>132</v>
      </c>
      <c r="C106" s="27">
        <v>3.4</v>
      </c>
      <c r="D106" s="28">
        <v>9.9</v>
      </c>
      <c r="E106" s="28">
        <v>11.2</v>
      </c>
      <c r="F106" s="28">
        <v>10.1</v>
      </c>
      <c r="G106" s="28">
        <v>8.9</v>
      </c>
      <c r="H106" s="28">
        <v>36</v>
      </c>
      <c r="I106" s="28">
        <v>2.8</v>
      </c>
    </row>
    <row r="107" spans="1:9" ht="34.5" x14ac:dyDescent="0.45">
      <c r="A107" s="3">
        <v>106</v>
      </c>
      <c r="B107" s="3" t="s">
        <v>133</v>
      </c>
      <c r="C107" s="29">
        <v>3</v>
      </c>
      <c r="D107" s="30">
        <v>6.9</v>
      </c>
      <c r="E107" s="30">
        <v>7.2</v>
      </c>
      <c r="F107" s="30">
        <v>14.5</v>
      </c>
      <c r="G107" s="30">
        <v>13.9</v>
      </c>
      <c r="H107" s="30">
        <v>22</v>
      </c>
      <c r="I107" s="30">
        <v>4.5</v>
      </c>
    </row>
    <row r="108" spans="1:9" ht="69" x14ac:dyDescent="0.45">
      <c r="A108" s="2">
        <v>107</v>
      </c>
      <c r="B108" s="2" t="s">
        <v>116</v>
      </c>
      <c r="C108" s="27">
        <v>3</v>
      </c>
      <c r="D108" s="28">
        <v>12.2</v>
      </c>
      <c r="E108" s="28">
        <v>10.4</v>
      </c>
      <c r="F108" s="28">
        <v>8.1999999999999993</v>
      </c>
      <c r="G108" s="28">
        <v>9.6</v>
      </c>
      <c r="H108" s="28">
        <v>20.8</v>
      </c>
      <c r="I108" s="28">
        <v>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Setup</vt:lpstr>
      <vt:lpstr>Final</vt:lpstr>
      <vt:lpstr>Step 1</vt:lpstr>
      <vt:lpstr>Step 2</vt:lpstr>
      <vt:lpstr>Diffs</vt:lpstr>
      <vt:lpstr>Levels</vt:lpstr>
      <vt:lpstr>Values Diff</vt:lpstr>
      <vt:lpstr>Values levels</vt:lpstr>
      <vt:lpstr>REP sqm</vt:lpstr>
      <vt:lpstr>Mortgage loans to total loans</vt:lpstr>
      <vt:lpstr>GDP per capita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Grigoryan</dc:creator>
  <cp:lastModifiedBy>Arthur Grigoryan</cp:lastModifiedBy>
  <dcterms:created xsi:type="dcterms:W3CDTF">2025-03-11T16:01:20Z</dcterms:created>
  <dcterms:modified xsi:type="dcterms:W3CDTF">2025-03-12T13:27:31Z</dcterms:modified>
</cp:coreProperties>
</file>