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rthur\Documents\Linkedin data\"/>
    </mc:Choice>
  </mc:AlternateContent>
  <xr:revisionPtr revIDLastSave="0" documentId="8_{01F2D769-47C4-4EB6-9FCD-6B835B461028}" xr6:coauthVersionLast="47" xr6:coauthVersionMax="47" xr10:uidLastSave="{00000000-0000-0000-0000-000000000000}"/>
  <bookViews>
    <workbookView xWindow="-98" yWindow="-98" windowWidth="19396" windowHeight="11475" firstSheet="1" activeTab="3" xr2:uid="{00000000-000D-0000-FFFF-FFFF00000000}"/>
  </bookViews>
  <sheets>
    <sheet name="list" sheetId="3" state="hidden" r:id="rId1"/>
    <sheet name="Sheet3" sheetId="14" r:id="rId2"/>
    <sheet name="Sheet4" sheetId="15" r:id="rId3"/>
    <sheet name="CCyB decisions (database)" sheetId="4" r:id="rId4"/>
    <sheet name="Latest decisions_OLD" sheetId="5" state="hidden" r:id="rId5"/>
    <sheet name="CCyB regulations" sheetId="11" r:id="rId6"/>
    <sheet name="Sheet5" sheetId="16" r:id="rId7"/>
    <sheet name="Sheet6" sheetId="17" r:id="rId8"/>
    <sheet name="Sheet7" sheetId="18" r:id="rId9"/>
    <sheet name="CCyB decisions (database) bkp" sheetId="9" state="hidden" r:id="rId10"/>
  </sheets>
  <definedNames>
    <definedName name="_xlnm._FilterDatabase" localSheetId="3" hidden="1">'CCyB decisions (database)'!$A$1:$J$421</definedName>
    <definedName name="_xlnm._FilterDatabase" localSheetId="9" hidden="1">'CCyB decisions (database) bkp'!$A$1:$H$1</definedName>
    <definedName name="_xlnm._FilterDatabase" localSheetId="5" hidden="1">'CCyB regulations'!$A$1:$F$44</definedName>
    <definedName name="_xlnm._FilterDatabase" localSheetId="4" hidden="1">'Latest decisions_OLD'!$A$1:$P$28</definedName>
    <definedName name="_xlnm._FilterDatabase" localSheetId="2" hidden="1">Sheet4!$A$1:$O$36</definedName>
    <definedName name="additionaltable" localSheetId="3">'CCyB decisions (database)'!$B$1:$H$383</definedName>
    <definedName name="additionaltable" localSheetId="9">'CCyB decisions (database) bkp'!$B$1:$G$668</definedName>
    <definedName name="additionaltable">#REF!</definedName>
  </definedNames>
  <calcPr calcId="191029"/>
  <pivotCaches>
    <pivotCache cacheId="40" r:id="rId11"/>
    <pivotCache cacheId="30" r:id="rId12"/>
    <pivotCache cacheId="35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4" i="18" l="1"/>
  <c r="AL4" i="18"/>
  <c r="AK5" i="18"/>
  <c r="AL5" i="18"/>
  <c r="AK6" i="18"/>
  <c r="AL6" i="18"/>
  <c r="AK7" i="18"/>
  <c r="AL7" i="18"/>
  <c r="AK8" i="18"/>
  <c r="AL8" i="18"/>
  <c r="AK9" i="18"/>
  <c r="AL9" i="18"/>
  <c r="AK10" i="18"/>
  <c r="AL10" i="18"/>
  <c r="AK11" i="18"/>
  <c r="AL11" i="18"/>
  <c r="AK12" i="18"/>
  <c r="AL12" i="18"/>
  <c r="AK13" i="18"/>
  <c r="AL13" i="18"/>
  <c r="AK14" i="18"/>
  <c r="AL14" i="18"/>
  <c r="AK15" i="18"/>
  <c r="AL15" i="18"/>
  <c r="AL3" i="18"/>
  <c r="AK3" i="18"/>
  <c r="H17" i="16"/>
  <c r="I17" i="16"/>
  <c r="J17" i="16"/>
  <c r="K17" i="16"/>
  <c r="L17" i="16"/>
  <c r="M17" i="16"/>
  <c r="N17" i="16"/>
  <c r="O17" i="16"/>
  <c r="P17" i="16"/>
  <c r="Q17" i="16"/>
  <c r="R17" i="16"/>
  <c r="G17" i="16"/>
  <c r="H16" i="16"/>
  <c r="I16" i="16"/>
  <c r="J16" i="16"/>
  <c r="K16" i="16"/>
  <c r="L16" i="16"/>
  <c r="M16" i="16"/>
  <c r="N16" i="16"/>
  <c r="O16" i="16"/>
  <c r="P16" i="16"/>
  <c r="Q16" i="16"/>
  <c r="R16" i="16"/>
  <c r="G16" i="16"/>
  <c r="H12" i="16"/>
  <c r="I12" i="16"/>
  <c r="J12" i="16"/>
  <c r="K12" i="16"/>
  <c r="L12" i="16"/>
  <c r="M12" i="16"/>
  <c r="N12" i="16"/>
  <c r="O12" i="16"/>
  <c r="P12" i="16"/>
  <c r="Q12" i="16"/>
  <c r="R12" i="16"/>
  <c r="H13" i="16"/>
  <c r="I13" i="16"/>
  <c r="J13" i="16"/>
  <c r="K13" i="16"/>
  <c r="L13" i="16"/>
  <c r="M13" i="16"/>
  <c r="N13" i="16"/>
  <c r="O13" i="16"/>
  <c r="P13" i="16"/>
  <c r="Q13" i="16"/>
  <c r="R13" i="16"/>
  <c r="H14" i="16"/>
  <c r="I14" i="16"/>
  <c r="J14" i="16"/>
  <c r="K14" i="16"/>
  <c r="L14" i="16"/>
  <c r="M14" i="16"/>
  <c r="N14" i="16"/>
  <c r="O14" i="16"/>
  <c r="P14" i="16"/>
  <c r="Q14" i="16"/>
  <c r="R14" i="16"/>
  <c r="H15" i="16"/>
  <c r="I15" i="16"/>
  <c r="J15" i="16"/>
  <c r="K15" i="16"/>
  <c r="L15" i="16"/>
  <c r="M15" i="16"/>
  <c r="N15" i="16"/>
  <c r="O15" i="16"/>
  <c r="P15" i="16"/>
  <c r="Q15" i="16"/>
  <c r="R15" i="16"/>
  <c r="G15" i="16"/>
  <c r="G14" i="16"/>
  <c r="G13" i="16"/>
  <c r="G12" i="16"/>
  <c r="H11" i="16"/>
  <c r="I11" i="16"/>
  <c r="J11" i="16"/>
  <c r="K11" i="16"/>
  <c r="L11" i="16"/>
  <c r="M11" i="16"/>
  <c r="N11" i="16"/>
  <c r="O11" i="16"/>
  <c r="P11" i="16"/>
  <c r="Q11" i="16"/>
  <c r="R11" i="16"/>
  <c r="G11" i="16"/>
  <c r="N3" i="15"/>
  <c r="O3" i="15"/>
  <c r="N4" i="15"/>
  <c r="O4" i="15"/>
  <c r="N5" i="15"/>
  <c r="O5" i="15"/>
  <c r="N6" i="15"/>
  <c r="O6" i="15"/>
  <c r="N7" i="15"/>
  <c r="O7" i="15"/>
  <c r="N8" i="15"/>
  <c r="O8" i="15"/>
  <c r="N9" i="15"/>
  <c r="O9" i="15"/>
  <c r="N10" i="15"/>
  <c r="O10" i="15"/>
  <c r="N11" i="15"/>
  <c r="O11" i="15"/>
  <c r="N12" i="15"/>
  <c r="O12" i="15"/>
  <c r="N13" i="15"/>
  <c r="O13" i="15"/>
  <c r="N14" i="15"/>
  <c r="O14" i="15"/>
  <c r="N15" i="15"/>
  <c r="O15" i="15"/>
  <c r="N16" i="15"/>
  <c r="O16" i="15"/>
  <c r="N17" i="15"/>
  <c r="O17" i="15"/>
  <c r="N18" i="15"/>
  <c r="O18" i="15"/>
  <c r="N19" i="15"/>
  <c r="O19" i="15"/>
  <c r="N20" i="15"/>
  <c r="O20" i="15"/>
  <c r="N21" i="15"/>
  <c r="O21" i="15"/>
  <c r="N22" i="15"/>
  <c r="O22" i="15"/>
  <c r="N23" i="15"/>
  <c r="O23" i="15"/>
  <c r="N24" i="15"/>
  <c r="O24" i="15"/>
  <c r="N25" i="15"/>
  <c r="O25" i="15"/>
  <c r="N26" i="15"/>
  <c r="O26" i="15"/>
  <c r="N27" i="15"/>
  <c r="O27" i="15"/>
  <c r="N28" i="15"/>
  <c r="O28" i="15"/>
  <c r="N29" i="15"/>
  <c r="O29" i="15"/>
  <c r="N30" i="15"/>
  <c r="O30" i="15"/>
  <c r="N31" i="15"/>
  <c r="O31" i="15"/>
  <c r="N32" i="15"/>
  <c r="O32" i="15"/>
  <c r="N33" i="15"/>
  <c r="O33" i="15"/>
  <c r="N34" i="15"/>
  <c r="O34" i="15"/>
  <c r="N35" i="15"/>
  <c r="O35" i="15"/>
  <c r="N36" i="15"/>
  <c r="O36" i="15"/>
  <c r="O2" i="15"/>
  <c r="N2" i="15"/>
  <c r="C44" i="15"/>
  <c r="D44" i="15"/>
  <c r="E44" i="15"/>
  <c r="F44" i="15"/>
  <c r="G44" i="15"/>
  <c r="H44" i="15"/>
  <c r="I44" i="15"/>
  <c r="J44" i="15"/>
  <c r="K44" i="15"/>
  <c r="L44" i="15"/>
  <c r="M44" i="15"/>
  <c r="B44" i="15"/>
  <c r="C45" i="15"/>
  <c r="D45" i="15"/>
  <c r="E45" i="15"/>
  <c r="F45" i="15"/>
  <c r="G45" i="15"/>
  <c r="H45" i="15"/>
  <c r="I45" i="15"/>
  <c r="J45" i="15"/>
  <c r="K45" i="15"/>
  <c r="L45" i="15"/>
  <c r="M45" i="15"/>
  <c r="B45" i="15"/>
  <c r="C38" i="15"/>
  <c r="D38" i="15"/>
  <c r="E38" i="15"/>
  <c r="F38" i="15"/>
  <c r="G38" i="15"/>
  <c r="H38" i="15"/>
  <c r="I38" i="15"/>
  <c r="J38" i="15"/>
  <c r="K38" i="15"/>
  <c r="L38" i="15"/>
  <c r="M38" i="15"/>
  <c r="C39" i="15"/>
  <c r="D39" i="15"/>
  <c r="E39" i="15"/>
  <c r="F39" i="15"/>
  <c r="G39" i="15"/>
  <c r="H39" i="15"/>
  <c r="I39" i="15"/>
  <c r="J39" i="15"/>
  <c r="K39" i="15"/>
  <c r="L39" i="15"/>
  <c r="M39" i="15"/>
  <c r="C40" i="15"/>
  <c r="D40" i="15"/>
  <c r="E40" i="15"/>
  <c r="F40" i="15"/>
  <c r="G40" i="15"/>
  <c r="H40" i="15"/>
  <c r="I40" i="15"/>
  <c r="J40" i="15"/>
  <c r="K40" i="15"/>
  <c r="L40" i="15"/>
  <c r="M40" i="15"/>
  <c r="C41" i="15"/>
  <c r="D41" i="15"/>
  <c r="E41" i="15"/>
  <c r="F41" i="15"/>
  <c r="G41" i="15"/>
  <c r="H41" i="15"/>
  <c r="I41" i="15"/>
  <c r="J41" i="15"/>
  <c r="K41" i="15"/>
  <c r="L41" i="15"/>
  <c r="M41" i="15"/>
  <c r="C42" i="15"/>
  <c r="D42" i="15"/>
  <c r="E42" i="15"/>
  <c r="F42" i="15"/>
  <c r="G42" i="15"/>
  <c r="H42" i="15"/>
  <c r="I42" i="15"/>
  <c r="J42" i="15"/>
  <c r="K42" i="15"/>
  <c r="L42" i="15"/>
  <c r="M42" i="15"/>
  <c r="C43" i="15"/>
  <c r="D43" i="15"/>
  <c r="E43" i="15"/>
  <c r="F43" i="15"/>
  <c r="G43" i="15"/>
  <c r="H43" i="15"/>
  <c r="I43" i="15"/>
  <c r="J43" i="15"/>
  <c r="K43" i="15"/>
  <c r="L43" i="15"/>
  <c r="M43" i="15"/>
  <c r="B43" i="15"/>
  <c r="B41" i="15"/>
  <c r="B42" i="15"/>
  <c r="B40" i="15"/>
  <c r="B39" i="15"/>
  <c r="B38" i="1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2" i="4"/>
  <c r="H29" i="5" a="1"/>
  <c r="H29" i="5" s="1"/>
  <c r="P28" i="5" a="1"/>
  <c r="P28" i="5" s="1"/>
  <c r="O28" i="5" a="1"/>
  <c r="O28" i="5" s="1"/>
  <c r="N28" i="5" a="1"/>
  <c r="N28" i="5" s="1"/>
  <c r="I28" i="5" a="1"/>
  <c r="I28" i="5" s="1"/>
  <c r="H28" i="5" a="1"/>
  <c r="H28" i="5" s="1"/>
  <c r="G28" i="5"/>
  <c r="E28" i="5"/>
  <c r="D28" i="5"/>
  <c r="C28" i="5"/>
  <c r="B28" i="5"/>
  <c r="P27" i="5" a="1"/>
  <c r="P27" i="5" s="1"/>
  <c r="O27" i="5" a="1"/>
  <c r="O27" i="5" s="1"/>
  <c r="N27" i="5" a="1"/>
  <c r="N27" i="5" s="1"/>
  <c r="I27" i="5" a="1"/>
  <c r="I27" i="5" s="1"/>
  <c r="H27" i="5" a="1"/>
  <c r="H27" i="5" s="1"/>
  <c r="G27" i="5"/>
  <c r="E27" i="5"/>
  <c r="D27" i="5"/>
  <c r="C27" i="5"/>
  <c r="B27" i="5"/>
  <c r="P26" i="5" a="1"/>
  <c r="P26" i="5" s="1"/>
  <c r="O26" i="5" a="1"/>
  <c r="O26" i="5" s="1"/>
  <c r="N26" i="5" a="1"/>
  <c r="N26" i="5" s="1"/>
  <c r="I26" i="5" a="1"/>
  <c r="I26" i="5" s="1"/>
  <c r="H26" i="5" a="1"/>
  <c r="H26" i="5" s="1"/>
  <c r="G26" i="5"/>
  <c r="E26" i="5"/>
  <c r="D26" i="5"/>
  <c r="C26" i="5"/>
  <c r="B26" i="5"/>
  <c r="P25" i="5" a="1"/>
  <c r="P25" i="5" s="1"/>
  <c r="O25" i="5" a="1"/>
  <c r="O25" i="5" s="1"/>
  <c r="N25" i="5" a="1"/>
  <c r="N25" i="5" s="1"/>
  <c r="I25" i="5" a="1"/>
  <c r="I25" i="5" s="1"/>
  <c r="H25" i="5" a="1"/>
  <c r="H25" i="5" s="1"/>
  <c r="G25" i="5"/>
  <c r="E25" i="5"/>
  <c r="D25" i="5"/>
  <c r="C25" i="5"/>
  <c r="B25" i="5"/>
  <c r="P24" i="5" a="1"/>
  <c r="P24" i="5" s="1"/>
  <c r="O24" i="5" a="1"/>
  <c r="O24" i="5" s="1"/>
  <c r="N24" i="5" a="1"/>
  <c r="N24" i="5" s="1"/>
  <c r="I24" i="5" a="1"/>
  <c r="I24" i="5" s="1"/>
  <c r="H24" i="5" a="1"/>
  <c r="H24" i="5" s="1"/>
  <c r="G24" i="5"/>
  <c r="E24" i="5"/>
  <c r="D24" i="5"/>
  <c r="C24" i="5"/>
  <c r="B24" i="5"/>
  <c r="P23" i="5" a="1"/>
  <c r="P23" i="5" s="1"/>
  <c r="O23" i="5" a="1"/>
  <c r="O23" i="5" s="1"/>
  <c r="N23" i="5" a="1"/>
  <c r="N23" i="5" s="1"/>
  <c r="I23" i="5" a="1"/>
  <c r="I23" i="5" s="1"/>
  <c r="H23" i="5" a="1"/>
  <c r="H23" i="5" s="1"/>
  <c r="G23" i="5"/>
  <c r="E23" i="5"/>
  <c r="D23" i="5"/>
  <c r="C23" i="5"/>
  <c r="B23" i="5"/>
  <c r="P22" i="5" a="1"/>
  <c r="P22" i="5" s="1"/>
  <c r="O22" i="5" a="1"/>
  <c r="O22" i="5" s="1"/>
  <c r="N22" i="5" a="1"/>
  <c r="N22" i="5" s="1"/>
  <c r="I22" i="5" a="1"/>
  <c r="I22" i="5" s="1"/>
  <c r="H22" i="5" a="1"/>
  <c r="H22" i="5" s="1"/>
  <c r="G22" i="5"/>
  <c r="E22" i="5"/>
  <c r="D22" i="5"/>
  <c r="C22" i="5"/>
  <c r="B22" i="5"/>
  <c r="P21" i="5" a="1"/>
  <c r="P21" i="5" s="1"/>
  <c r="O21" i="5" a="1"/>
  <c r="O21" i="5" s="1"/>
  <c r="N21" i="5" a="1"/>
  <c r="N21" i="5" s="1"/>
  <c r="I21" i="5" a="1"/>
  <c r="I21" i="5" s="1"/>
  <c r="H21" i="5" a="1"/>
  <c r="H21" i="5" s="1"/>
  <c r="G21" i="5"/>
  <c r="E21" i="5"/>
  <c r="D21" i="5"/>
  <c r="C21" i="5"/>
  <c r="B21" i="5"/>
  <c r="P20" i="5" a="1"/>
  <c r="P20" i="5" s="1"/>
  <c r="O20" i="5" a="1"/>
  <c r="O20" i="5" s="1"/>
  <c r="N20" i="5" a="1"/>
  <c r="N20" i="5" s="1"/>
  <c r="I20" i="5" a="1"/>
  <c r="I20" i="5" s="1"/>
  <c r="M20" i="5" s="1" a="1"/>
  <c r="M20" i="5" s="1"/>
  <c r="H20" i="5" a="1"/>
  <c r="H20" i="5" s="1"/>
  <c r="G20" i="5"/>
  <c r="E20" i="5"/>
  <c r="D20" i="5"/>
  <c r="C20" i="5"/>
  <c r="B20" i="5"/>
  <c r="P19" i="5" a="1"/>
  <c r="P19" i="5" s="1"/>
  <c r="O19" i="5" a="1"/>
  <c r="O19" i="5" s="1"/>
  <c r="N19" i="5" a="1"/>
  <c r="N19" i="5" s="1"/>
  <c r="I19" i="5" a="1"/>
  <c r="I19" i="5" s="1"/>
  <c r="M19" i="5" s="1" a="1"/>
  <c r="M19" i="5" s="1"/>
  <c r="H19" i="5" a="1"/>
  <c r="H19" i="5" s="1"/>
  <c r="G19" i="5"/>
  <c r="E19" i="5"/>
  <c r="D19" i="5"/>
  <c r="C19" i="5"/>
  <c r="B19" i="5"/>
  <c r="P18" i="5" a="1"/>
  <c r="P18" i="5" s="1"/>
  <c r="O18" i="5" a="1"/>
  <c r="O18" i="5" s="1"/>
  <c r="N18" i="5" a="1"/>
  <c r="N18" i="5" s="1"/>
  <c r="I18" i="5" a="1"/>
  <c r="I18" i="5" s="1"/>
  <c r="H18" i="5" a="1"/>
  <c r="H18" i="5" s="1"/>
  <c r="G18" i="5"/>
  <c r="E18" i="5"/>
  <c r="D18" i="5"/>
  <c r="C18" i="5"/>
  <c r="B18" i="5"/>
  <c r="P17" i="5" a="1"/>
  <c r="P17" i="5" s="1"/>
  <c r="O17" i="5" a="1"/>
  <c r="O17" i="5" s="1"/>
  <c r="N17" i="5" a="1"/>
  <c r="N17" i="5" s="1"/>
  <c r="I17" i="5" a="1"/>
  <c r="I17" i="5" s="1"/>
  <c r="M17" i="5" s="1" a="1"/>
  <c r="M17" i="5" s="1"/>
  <c r="H17" i="5" a="1"/>
  <c r="H17" i="5" s="1"/>
  <c r="G17" i="5"/>
  <c r="E17" i="5"/>
  <c r="D17" i="5"/>
  <c r="C17" i="5"/>
  <c r="B17" i="5"/>
  <c r="P16" i="5" a="1"/>
  <c r="P16" i="5" s="1"/>
  <c r="O16" i="5" a="1"/>
  <c r="O16" i="5" s="1"/>
  <c r="N16" i="5" a="1"/>
  <c r="N16" i="5" s="1"/>
  <c r="I16" i="5" a="1"/>
  <c r="I16" i="5" s="1"/>
  <c r="L16" i="5" s="1" a="1"/>
  <c r="L16" i="5" s="1"/>
  <c r="H16" i="5" a="1"/>
  <c r="H16" i="5" s="1"/>
  <c r="G16" i="5"/>
  <c r="E16" i="5"/>
  <c r="D16" i="5"/>
  <c r="C16" i="5"/>
  <c r="B16" i="5"/>
  <c r="P15" i="5" a="1"/>
  <c r="P15" i="5" s="1"/>
  <c r="O15" i="5" a="1"/>
  <c r="O15" i="5" s="1"/>
  <c r="N15" i="5" a="1"/>
  <c r="N15" i="5" s="1"/>
  <c r="I15" i="5" a="1"/>
  <c r="I15" i="5" s="1"/>
  <c r="H15" i="5" a="1"/>
  <c r="H15" i="5" s="1"/>
  <c r="G15" i="5"/>
  <c r="E15" i="5"/>
  <c r="D15" i="5"/>
  <c r="C15" i="5"/>
  <c r="B15" i="5"/>
  <c r="P14" i="5" a="1"/>
  <c r="P14" i="5" s="1"/>
  <c r="O14" i="5" a="1"/>
  <c r="O14" i="5" s="1"/>
  <c r="N14" i="5" a="1"/>
  <c r="N14" i="5" s="1"/>
  <c r="I14" i="5" a="1"/>
  <c r="I14" i="5" s="1"/>
  <c r="M14" i="5" s="1" a="1"/>
  <c r="M14" i="5" s="1"/>
  <c r="H14" i="5" a="1"/>
  <c r="H14" i="5" s="1"/>
  <c r="G14" i="5"/>
  <c r="E14" i="5"/>
  <c r="D14" i="5"/>
  <c r="C14" i="5"/>
  <c r="B14" i="5"/>
  <c r="P13" i="5" a="1"/>
  <c r="P13" i="5" s="1"/>
  <c r="O13" i="5" a="1"/>
  <c r="O13" i="5" s="1"/>
  <c r="N13" i="5" a="1"/>
  <c r="N13" i="5" s="1"/>
  <c r="I13" i="5" a="1"/>
  <c r="I13" i="5" s="1"/>
  <c r="H13" i="5" a="1"/>
  <c r="H13" i="5" s="1"/>
  <c r="G13" i="5"/>
  <c r="E13" i="5"/>
  <c r="D13" i="5"/>
  <c r="C13" i="5"/>
  <c r="B13" i="5"/>
  <c r="P12" i="5" a="1"/>
  <c r="P12" i="5" s="1"/>
  <c r="O12" i="5" a="1"/>
  <c r="O12" i="5" s="1"/>
  <c r="N12" i="5" a="1"/>
  <c r="N12" i="5" s="1"/>
  <c r="I12" i="5" a="1"/>
  <c r="I12" i="5" s="1"/>
  <c r="H12" i="5" a="1"/>
  <c r="H12" i="5" s="1"/>
  <c r="G12" i="5"/>
  <c r="E12" i="5"/>
  <c r="D12" i="5"/>
  <c r="C12" i="5"/>
  <c r="B12" i="5"/>
  <c r="P11" i="5" a="1"/>
  <c r="P11" i="5" s="1"/>
  <c r="O11" i="5" a="1"/>
  <c r="O11" i="5" s="1"/>
  <c r="N11" i="5" a="1"/>
  <c r="N11" i="5" s="1"/>
  <c r="I11" i="5" a="1"/>
  <c r="I11" i="5" s="1"/>
  <c r="H11" i="5" a="1"/>
  <c r="H11" i="5" s="1"/>
  <c r="G11" i="5"/>
  <c r="E11" i="5"/>
  <c r="D11" i="5"/>
  <c r="C11" i="5"/>
  <c r="B11" i="5"/>
  <c r="P10" i="5" a="1"/>
  <c r="P10" i="5" s="1"/>
  <c r="O10" i="5" a="1"/>
  <c r="O10" i="5" s="1"/>
  <c r="N10" i="5" a="1"/>
  <c r="N10" i="5" s="1"/>
  <c r="I10" i="5" a="1"/>
  <c r="I10" i="5" s="1"/>
  <c r="H10" i="5" a="1"/>
  <c r="H10" i="5" s="1"/>
  <c r="G10" i="5"/>
  <c r="E10" i="5"/>
  <c r="D10" i="5"/>
  <c r="C10" i="5"/>
  <c r="B10" i="5"/>
  <c r="P9" i="5" a="1"/>
  <c r="P9" i="5" s="1"/>
  <c r="O9" i="5" a="1"/>
  <c r="O9" i="5" s="1"/>
  <c r="N9" i="5" a="1"/>
  <c r="N9" i="5" s="1"/>
  <c r="I9" i="5" a="1"/>
  <c r="I9" i="5" s="1"/>
  <c r="M9" i="5" s="1" a="1"/>
  <c r="M9" i="5" s="1"/>
  <c r="H9" i="5" a="1"/>
  <c r="H9" i="5" s="1"/>
  <c r="G9" i="5"/>
  <c r="E9" i="5"/>
  <c r="D9" i="5"/>
  <c r="C9" i="5"/>
  <c r="B9" i="5"/>
  <c r="P8" i="5" a="1"/>
  <c r="P8" i="5" s="1"/>
  <c r="O8" i="5" a="1"/>
  <c r="O8" i="5" s="1"/>
  <c r="N8" i="5" a="1"/>
  <c r="N8" i="5" s="1"/>
  <c r="I8" i="5" a="1"/>
  <c r="I8" i="5" s="1"/>
  <c r="M8" i="5" s="1" a="1"/>
  <c r="M8" i="5" s="1"/>
  <c r="H8" i="5" a="1"/>
  <c r="H8" i="5" s="1"/>
  <c r="G8" i="5"/>
  <c r="E8" i="5"/>
  <c r="D8" i="5"/>
  <c r="C8" i="5"/>
  <c r="B8" i="5"/>
  <c r="P7" i="5" a="1"/>
  <c r="P7" i="5" s="1"/>
  <c r="O7" i="5" a="1"/>
  <c r="O7" i="5" s="1"/>
  <c r="N7" i="5" a="1"/>
  <c r="N7" i="5" s="1"/>
  <c r="I7" i="5" a="1"/>
  <c r="I7" i="5" s="1"/>
  <c r="M7" i="5" s="1" a="1"/>
  <c r="M7" i="5" s="1"/>
  <c r="H7" i="5" a="1"/>
  <c r="H7" i="5" s="1"/>
  <c r="G7" i="5"/>
  <c r="E7" i="5"/>
  <c r="D7" i="5"/>
  <c r="C7" i="5"/>
  <c r="B7" i="5"/>
  <c r="P6" i="5" a="1"/>
  <c r="P6" i="5" s="1"/>
  <c r="O6" i="5" a="1"/>
  <c r="O6" i="5" s="1"/>
  <c r="N6" i="5" a="1"/>
  <c r="N6" i="5" s="1"/>
  <c r="I6" i="5" a="1"/>
  <c r="I6" i="5" s="1"/>
  <c r="K6" i="5" s="1" a="1"/>
  <c r="K6" i="5" s="1"/>
  <c r="H6" i="5" a="1"/>
  <c r="H6" i="5" s="1"/>
  <c r="G6" i="5"/>
  <c r="E6" i="5"/>
  <c r="D6" i="5"/>
  <c r="C6" i="5"/>
  <c r="B6" i="5"/>
  <c r="P5" i="5" a="1"/>
  <c r="P5" i="5" s="1"/>
  <c r="O5" i="5" a="1"/>
  <c r="O5" i="5" s="1"/>
  <c r="N5" i="5" a="1"/>
  <c r="N5" i="5" s="1"/>
  <c r="I5" i="5" a="1"/>
  <c r="I5" i="5" s="1"/>
  <c r="H5" i="5" a="1"/>
  <c r="H5" i="5" s="1"/>
  <c r="G5" i="5"/>
  <c r="E5" i="5"/>
  <c r="D5" i="5"/>
  <c r="C5" i="5"/>
  <c r="B5" i="5"/>
  <c r="P4" i="5" a="1"/>
  <c r="P4" i="5" s="1"/>
  <c r="O4" i="5" a="1"/>
  <c r="O4" i="5" s="1"/>
  <c r="N4" i="5" a="1"/>
  <c r="N4" i="5" s="1"/>
  <c r="I4" i="5" a="1"/>
  <c r="I4" i="5" s="1"/>
  <c r="H4" i="5" a="1"/>
  <c r="H4" i="5" s="1"/>
  <c r="G4" i="5"/>
  <c r="E4" i="5"/>
  <c r="D4" i="5"/>
  <c r="C4" i="5"/>
  <c r="B4" i="5"/>
  <c r="P3" i="5" a="1"/>
  <c r="P3" i="5" s="1"/>
  <c r="O3" i="5" a="1"/>
  <c r="O3" i="5" s="1"/>
  <c r="N3" i="5" a="1"/>
  <c r="N3" i="5" s="1"/>
  <c r="I3" i="5" a="1"/>
  <c r="I3" i="5" s="1"/>
  <c r="H3" i="5" a="1"/>
  <c r="H3" i="5" s="1"/>
  <c r="G3" i="5"/>
  <c r="E3" i="5"/>
  <c r="D3" i="5"/>
  <c r="C3" i="5"/>
  <c r="B3" i="5"/>
  <c r="P2" i="5" a="1"/>
  <c r="P2" i="5" s="1"/>
  <c r="O2" i="5" a="1"/>
  <c r="O2" i="5" s="1"/>
  <c r="N2" i="5" a="1"/>
  <c r="N2" i="5" s="1"/>
  <c r="I2" i="5" a="1"/>
  <c r="I2" i="5" s="1"/>
  <c r="M2" i="5" s="1" a="1"/>
  <c r="M2" i="5" s="1"/>
  <c r="H2" i="5" a="1"/>
  <c r="H2" i="5" s="1"/>
  <c r="G2" i="5"/>
  <c r="E2" i="5"/>
  <c r="D2" i="5"/>
  <c r="C2" i="5"/>
  <c r="B2" i="5"/>
  <c r="P1" i="5"/>
  <c r="J5" i="5" l="1"/>
  <c r="L5" i="5" a="1"/>
  <c r="L5" i="5" s="1"/>
  <c r="L21" i="5" a="1"/>
  <c r="L21" i="5" s="1"/>
  <c r="M21" i="5" a="1"/>
  <c r="M21" i="5" s="1"/>
  <c r="M5" i="5" a="1"/>
  <c r="M5" i="5" s="1"/>
  <c r="M4" i="5" a="1"/>
  <c r="M4" i="5" s="1"/>
  <c r="L4" i="5" a="1"/>
  <c r="L4" i="5" s="1"/>
  <c r="K4" i="5" a="1"/>
  <c r="K4" i="5" s="1"/>
  <c r="J4" i="5"/>
  <c r="M13" i="5" a="1"/>
  <c r="M13" i="5" s="1"/>
  <c r="L13" i="5" a="1"/>
  <c r="L13" i="5" s="1"/>
  <c r="K13" i="5" a="1"/>
  <c r="K13" i="5" s="1"/>
  <c r="J13" i="5"/>
  <c r="K22" i="5" a="1"/>
  <c r="K22" i="5" s="1"/>
  <c r="J22" i="5"/>
  <c r="M22" i="5" a="1"/>
  <c r="M22" i="5" s="1"/>
  <c r="L22" i="5" a="1"/>
  <c r="L22" i="5" s="1"/>
  <c r="M23" i="5" a="1"/>
  <c r="M23" i="5" s="1"/>
  <c r="L23" i="5" a="1"/>
  <c r="L23" i="5" s="1"/>
  <c r="K23" i="5" a="1"/>
  <c r="K23" i="5" s="1"/>
  <c r="J23" i="5"/>
  <c r="M11" i="5" a="1"/>
  <c r="M11" i="5" s="1"/>
  <c r="L11" i="5" a="1"/>
  <c r="L11" i="5" s="1"/>
  <c r="K11" i="5" a="1"/>
  <c r="K11" i="5" s="1"/>
  <c r="J11" i="5"/>
  <c r="M3" i="5" a="1"/>
  <c r="M3" i="5" s="1"/>
  <c r="L3" i="5" a="1"/>
  <c r="L3" i="5" s="1"/>
  <c r="J3" i="5"/>
  <c r="J12" i="5"/>
  <c r="M12" i="5" a="1"/>
  <c r="M12" i="5" s="1"/>
  <c r="L12" i="5" a="1"/>
  <c r="L12" i="5" s="1"/>
  <c r="K12" i="5" a="1"/>
  <c r="K12" i="5" s="1"/>
  <c r="M10" i="5" a="1"/>
  <c r="M10" i="5" s="1"/>
  <c r="L10" i="5" a="1"/>
  <c r="L10" i="5" s="1"/>
  <c r="K10" i="5" a="1"/>
  <c r="K10" i="5" s="1"/>
  <c r="J10" i="5"/>
  <c r="K15" i="5" a="1"/>
  <c r="K15" i="5" s="1"/>
  <c r="J15" i="5"/>
  <c r="L15" i="5" a="1"/>
  <c r="L15" i="5" s="1"/>
  <c r="M15" i="5" a="1"/>
  <c r="M15" i="5" s="1"/>
  <c r="L18" i="5" a="1"/>
  <c r="L18" i="5" s="1"/>
  <c r="M18" i="5" a="1"/>
  <c r="M18" i="5" s="1"/>
  <c r="J9" i="5"/>
  <c r="J17" i="5"/>
  <c r="K9" i="5" a="1"/>
  <c r="K9" i="5" s="1"/>
  <c r="L17" i="5" a="1"/>
  <c r="L17" i="5" s="1"/>
  <c r="L9" i="5" a="1"/>
  <c r="L9" i="5" s="1"/>
  <c r="J21" i="5"/>
  <c r="K21" i="5" a="1"/>
  <c r="K21" i="5" s="1"/>
  <c r="L6" i="5" a="1"/>
  <c r="L6" i="5" s="1"/>
  <c r="K16" i="5" a="1"/>
  <c r="K16" i="5" s="1"/>
  <c r="M6" i="5" a="1"/>
  <c r="M6" i="5" s="1"/>
  <c r="M16" i="5" a="1"/>
  <c r="M16" i="5" s="1"/>
  <c r="K5" i="5" a="1"/>
  <c r="K5" i="5" s="1"/>
  <c r="M24" i="5" a="1"/>
  <c r="M24" i="5" s="1"/>
  <c r="L24" i="5" a="1"/>
  <c r="L24" i="5" s="1"/>
  <c r="K24" i="5" a="1"/>
  <c r="K24" i="5" s="1"/>
  <c r="J24" i="5"/>
  <c r="M27" i="5" a="1"/>
  <c r="M27" i="5" s="1"/>
  <c r="L27" i="5" a="1"/>
  <c r="L27" i="5" s="1"/>
  <c r="K27" i="5" a="1"/>
  <c r="K27" i="5" s="1"/>
  <c r="J27" i="5"/>
  <c r="M25" i="5" a="1"/>
  <c r="M25" i="5" s="1"/>
  <c r="L25" i="5" a="1"/>
  <c r="L25" i="5" s="1"/>
  <c r="K25" i="5" a="1"/>
  <c r="K25" i="5" s="1"/>
  <c r="J25" i="5"/>
  <c r="M28" i="5" a="1"/>
  <c r="M28" i="5" s="1"/>
  <c r="L28" i="5" a="1"/>
  <c r="L28" i="5" s="1"/>
  <c r="K28" i="5" a="1"/>
  <c r="K28" i="5" s="1"/>
  <c r="J28" i="5"/>
  <c r="M26" i="5" a="1"/>
  <c r="M26" i="5" s="1"/>
  <c r="L26" i="5" a="1"/>
  <c r="L26" i="5" s="1"/>
  <c r="K26" i="5" a="1"/>
  <c r="K26" i="5" s="1"/>
  <c r="J26" i="5"/>
  <c r="J8" i="5"/>
  <c r="J20" i="5"/>
  <c r="J7" i="5"/>
  <c r="K8" i="5" a="1"/>
  <c r="K8" i="5" s="1"/>
  <c r="J19" i="5"/>
  <c r="K20" i="5" a="1"/>
  <c r="K20" i="5" s="1"/>
  <c r="J6" i="5"/>
  <c r="K7" i="5" a="1"/>
  <c r="K7" i="5" s="1"/>
  <c r="L8" i="5" a="1"/>
  <c r="L8" i="5" s="1"/>
  <c r="J18" i="5"/>
  <c r="K19" i="5" a="1"/>
  <c r="K19" i="5" s="1"/>
  <c r="L20" i="5" a="1"/>
  <c r="L20" i="5" s="1"/>
  <c r="L7" i="5" a="1"/>
  <c r="L7" i="5" s="1"/>
  <c r="K18" i="5" a="1"/>
  <c r="K18" i="5" s="1"/>
  <c r="L19" i="5" a="1"/>
  <c r="L19" i="5" s="1"/>
  <c r="J16" i="5"/>
  <c r="K17" i="5" a="1"/>
  <c r="K17" i="5" s="1"/>
  <c r="J2" i="5"/>
  <c r="K3" i="5" a="1"/>
  <c r="K3" i="5" s="1"/>
  <c r="J14" i="5"/>
  <c r="K2" i="5" a="1"/>
  <c r="K2" i="5" s="1"/>
  <c r="K14" i="5" a="1"/>
  <c r="K14" i="5" s="1"/>
  <c r="L2" i="5" a="1"/>
  <c r="L2" i="5" s="1"/>
  <c r="L14" i="5" a="1"/>
  <c r="L1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Conkling, Page</author>
  </authors>
  <commentList>
    <comment ref="G21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Conkling, Page: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<sst xmlns="http://schemas.openxmlformats.org/spreadsheetml/2006/main" count="5391" uniqueCount="613">
  <si>
    <t>CCyB rate</t>
  </si>
  <si>
    <t>Type of setting</t>
  </si>
  <si>
    <t>Confirmation</t>
  </si>
  <si>
    <t>Increase</t>
  </si>
  <si>
    <t>First time setting</t>
  </si>
  <si>
    <t>Belgium</t>
  </si>
  <si>
    <t>Decrease</t>
  </si>
  <si>
    <t>Luxembourg</t>
  </si>
  <si>
    <t>Netherlands</t>
  </si>
  <si>
    <t>Sweden</t>
  </si>
  <si>
    <t>France</t>
  </si>
  <si>
    <t>Germany</t>
  </si>
  <si>
    <t>Italy</t>
  </si>
  <si>
    <t>Norway</t>
  </si>
  <si>
    <t>Spain</t>
  </si>
  <si>
    <t>Jurisdiction</t>
  </si>
  <si>
    <t>UK</t>
  </si>
  <si>
    <t>United Kingdom</t>
  </si>
  <si>
    <t>Effective from</t>
  </si>
  <si>
    <t>Notes</t>
  </si>
  <si>
    <t>AR</t>
  </si>
  <si>
    <t>Argentina</t>
  </si>
  <si>
    <t>AU</t>
  </si>
  <si>
    <t>Australia</t>
  </si>
  <si>
    <t>BE</t>
  </si>
  <si>
    <t>CA</t>
  </si>
  <si>
    <t>Canada</t>
  </si>
  <si>
    <t>CN</t>
  </si>
  <si>
    <t>China</t>
  </si>
  <si>
    <t>FR</t>
  </si>
  <si>
    <t>India</t>
  </si>
  <si>
    <t>Indonesia</t>
  </si>
  <si>
    <t>IT</t>
  </si>
  <si>
    <t>Ordinances and notices on capital buffer ratios (available in Japanese only)</t>
  </si>
  <si>
    <t>Japan</t>
  </si>
  <si>
    <t>Korea</t>
  </si>
  <si>
    <t>CSSF Regulation N° 15-04 on the setting of a countercyclical buffer rate (only in French)</t>
  </si>
  <si>
    <t>NL</t>
  </si>
  <si>
    <t>Mexico</t>
  </si>
  <si>
    <t>Russia</t>
  </si>
  <si>
    <t>Saudi Arabia</t>
  </si>
  <si>
    <t>Singapore</t>
  </si>
  <si>
    <t>South Africa</t>
  </si>
  <si>
    <t>Switzerland</t>
  </si>
  <si>
    <t>Turkey</t>
  </si>
  <si>
    <t>United States</t>
  </si>
  <si>
    <t xml:space="preserve">Norway </t>
  </si>
  <si>
    <t>DE</t>
  </si>
  <si>
    <t>Hong Kong</t>
  </si>
  <si>
    <t>HK</t>
  </si>
  <si>
    <t>IN</t>
  </si>
  <si>
    <t>ID</t>
  </si>
  <si>
    <t>JP</t>
  </si>
  <si>
    <t>KR</t>
  </si>
  <si>
    <t>LU</t>
  </si>
  <si>
    <t>MX</t>
  </si>
  <si>
    <t>RU</t>
  </si>
  <si>
    <t>SA</t>
  </si>
  <si>
    <t>SG</t>
  </si>
  <si>
    <t>ZA</t>
  </si>
  <si>
    <t>ES</t>
  </si>
  <si>
    <t>SE</t>
  </si>
  <si>
    <t>CH</t>
  </si>
  <si>
    <t>TR</t>
  </si>
  <si>
    <t>US</t>
  </si>
  <si>
    <t>NO</t>
  </si>
  <si>
    <t>30/06/2023</t>
  </si>
  <si>
    <t>28/06/2023</t>
  </si>
  <si>
    <t>27/09/2023</t>
  </si>
  <si>
    <t>Country code</t>
  </si>
  <si>
    <t>CCYB regulations</t>
  </si>
  <si>
    <t>Compiled text on Profits distribution (in Spanish only)</t>
  </si>
  <si>
    <t>Prudential Standard APS 110 - Capital Adequacy</t>
  </si>
  <si>
    <t>Arrèté royal portant approbation du règlement du 24 novembre 2015 de la Banque national de Belgique relatif à la détermination du taux de coussin de conservation des fonds propres de base de catégorie 1 contracyclique (available in French and Dutch only)</t>
  </si>
  <si>
    <t>Brazil</t>
  </si>
  <si>
    <t>Implementation of the CCyB in Brazil (Resolution 4,193, 03.01.2013, Articles 8 and 9, as amended by Resolution 4.443, 10.29.2015)</t>
  </si>
  <si>
    <t>Capital Adequacy Requirements</t>
  </si>
  <si>
    <t>Capital Rules for Commercial Banks (Provisional) (Decree of the CBRC, No 1, 2012) (in English)</t>
  </si>
  <si>
    <t>Capital Rules for Commercial Banks (Provision), (Decree of the CBRC, No 1, 2012)</t>
  </si>
  <si>
    <t>German Banking Act (KWG) - Article 10d</t>
  </si>
  <si>
    <t>Hong Kong SAR</t>
  </si>
  <si>
    <t>Implementation of the CCyB in Hong Kong</t>
  </si>
  <si>
    <t>Guidelines for implementation of Countercyclical Capital Buffer (CCCB)</t>
  </si>
  <si>
    <t>Bank of Italy's Circular No. 285 - Supervisory instructions for banks (available in Italian only)</t>
  </si>
  <si>
    <t xml:space="preserve">General Provisions Applicable to the Credit Institutions (Chapter VI Bis 2, Title First Bis; in Spanish only) </t>
  </si>
  <si>
    <t>CRD IV, Articles 135 and 136</t>
  </si>
  <si>
    <t>ESRB Recommendation on Guidance for Setting CCyB Rates</t>
  </si>
  <si>
    <t>Financial Supervision Act, Article 3:62a (in Dutch, 13.07.2015)</t>
  </si>
  <si>
    <t>Decree on prudential rule under the Financial Supervision Act, Article 105 and 105b</t>
  </si>
  <si>
    <t>Bank of Russia Ordinance No. 3855-U, dated  30 November 2015, 'On Amending of Bank of Russia Instruction No. 139-I, Dated 3 December 2012, On Banks' Required Ratios' (becomes effective from 1 January 2016) (available in Russian only)</t>
  </si>
  <si>
    <t>Instruction No. 180-I, Dated 28 June 2017, On Banks' Required Rations' (replaced Instruction No. 139-I) (with updates) (available in Russian only)</t>
  </si>
  <si>
    <t>On applicability of the countercyclical capital buffer (04.01.2016)</t>
  </si>
  <si>
    <t>MAS Notice 637 on Risk Based Capital Adequacy Requirements for Banks Incorporated in Singapore</t>
  </si>
  <si>
    <t>Banks Act Circular 8 of 2015 - Countercyclical capital buffer for South Africa based on the Basel III framework</t>
  </si>
  <si>
    <t>Articles 130 and 135-140 of the CRD provides legal basis for the implementation of the CCB in Europe. The CCB is one of the macroprudential instruments available to the BdE. Spanish Law 10/2014, Royal Decree 84/2015 and Circular 2/2016 provide for and develop on the implementation of the CCB in accordance with CRR/CRD provisions. Specific provisions on the CCB are mainly concentrated in Title II Chapter III of the Law 10/2014, Title II Chapter II of the Royal Decree 84/201, and Norms 8-12 of the Circular 2/2016.</t>
  </si>
  <si>
    <t>Regulations regarding the countercyclical buffer rate</t>
  </si>
  <si>
    <t>Capital Ordinance Article 44 (available in German, French, and Italian)</t>
  </si>
  <si>
    <t>Regulation on Capital Conservation Buffer and Countercyclical Capital Buffer (available in Turkish)</t>
  </si>
  <si>
    <t>Statutory Instruments - Financial Services and Markets: The Capital Requirements (Capital Buffers and Macroprudential Measures) Regulations 2014</t>
  </si>
  <si>
    <t>The Financial Policy Committee's powers to supplement capital requirements</t>
  </si>
  <si>
    <t>See section 11 of the regulatory capital rules for each U.S. federal banking agency:</t>
  </si>
  <si>
    <t>Federal Reserve Board: 12 CFR § 217.11</t>
  </si>
  <si>
    <t>The Federal Reserve Board’s Framework for Implementing the Countercyclical Capital Buffer (08.09.2016)</t>
  </si>
  <si>
    <t>Office of the Comptroller of the Currency: 12 CFR § 3.11</t>
  </si>
  <si>
    <t>Norwegian Financial Institutions Act Section 2-9e (in Norwegian only)</t>
  </si>
  <si>
    <t>Regulation on the Countercyclical capital buffer (in English)</t>
  </si>
  <si>
    <t>Regulation regarding the countercyclical buffer level (12.12.2013, ed. 18.06.2015 - in Norwegian)</t>
  </si>
  <si>
    <t>link</t>
  </si>
  <si>
    <t>CSSF Regulation N° 15-05 on the exemption of investment firms that qualify as small and medium-sized enterprises from the requirements of countercyclical capital buffer and capital conservation buffer (only in French)</t>
  </si>
  <si>
    <t>Announcement</t>
  </si>
  <si>
    <t>Announcement date</t>
  </si>
  <si>
    <t>latest row with country name</t>
  </si>
  <si>
    <t>last effective date</t>
  </si>
  <si>
    <t>effective rate today</t>
  </si>
  <si>
    <t>effective rat today complete</t>
  </si>
  <si>
    <t>effective from</t>
  </si>
  <si>
    <t>latest row with country and date&gt;today</t>
  </si>
  <si>
    <t>note that the announcment published later but effective earlier</t>
  </si>
  <si>
    <t>Cyprus</t>
  </si>
  <si>
    <t>CY</t>
  </si>
  <si>
    <t>linktest</t>
  </si>
  <si>
    <t>Cyprus added just for testing purposes</t>
  </si>
  <si>
    <t>https://www.nbb.be/doc/cp/eng/2023/20240831_bufferrate_2023q4_en.pdf</t>
  </si>
  <si>
    <t>https://www.hkma.gov.hk/eng/news-and-media/press-releases/2023/02/20230208-3/</t>
  </si>
  <si>
    <t>BR</t>
  </si>
  <si>
    <t>Link to annoucement</t>
  </si>
  <si>
    <t>https://www.bcra.gob.ar/Pdfs/comytexord/A5938.pdf</t>
  </si>
  <si>
    <t>https://www.apra.gov.au/news-and-publications/apra-announces-countercyclical-capital-buffer-rate-for-adis</t>
  </si>
  <si>
    <t>https://www.apra.gov.au/news-and-publications/apra-releases-annual-information-paper-on-countercyclical-capital-buffer</t>
  </si>
  <si>
    <t>https://www.apra.gov.au/news-and-publications/apra-releases-annual-paper-on-countercyclical-capital-buffer</t>
  </si>
  <si>
    <t>https://www.apra.gov.au/news-and-publications/apra-keeps-countercyclical-capital-buffer-on-hold-releases-assessment-of</t>
  </si>
  <si>
    <t>https://www.apra.gov.au/sites/default/files/2021-12/Information%20paper%20-%20Countercyclical%20capital%20buffer%20December%202021.pdf</t>
  </si>
  <si>
    <t>https://www.apra.gov.au/news-and-publications/apra-issues-annual-update-on-countercyclical-capital-buffer-setting</t>
  </si>
  <si>
    <t>https://www.nbb.be/doc/ts/publications/buffer_rate_quarterly_decision.pdf</t>
  </si>
  <si>
    <t>https://www.bcb.gov.br/ingles/norms/brprudential/Circular3769.pdf</t>
  </si>
  <si>
    <t>https://www.nbb.be/doc/ts/publications/buffer_rate_quarterly_decision_april.pdf</t>
  </si>
  <si>
    <t>https://www.nbb.be/doc/ts/publications/buffer_rate_quarterly_decision_july.pdf</t>
  </si>
  <si>
    <t>https://www.nbb.be/doc/cp/eng/2016/20161223_bufferrate_2017q1.pdf</t>
  </si>
  <si>
    <t>https://www.nbb.be/doc/cp/eng/2017/20170329_bufferrate_2017q2.pdf</t>
  </si>
  <si>
    <t>https://www.nbb.be/doc/cp/eng/2017/20170628_bufferrate_2017q3.pdf</t>
  </si>
  <si>
    <t>https://www.nbb.be/doc/cp/eng/2017/20170928_bufferrate_2017q4.pdf</t>
  </si>
  <si>
    <t>https://www.nbb.be/doc/cp/eng/2017/20171227_bufferrate_2018q1.pdf</t>
  </si>
  <si>
    <t>https://www.nbb.be/en/articles/nbb-keeps-ccyb-rate-0-1</t>
  </si>
  <si>
    <t>https://www.nbb.be/en/articles/nbb-keeps-ccyb-rate-0-0</t>
  </si>
  <si>
    <t>https://www.nbb.be/doc/cp/eng/2020/200630_bufferrate_2020q3.pdf</t>
  </si>
  <si>
    <t>https://www.nbb.be/doc/cp/eng/2020/20200327_bufferrate_2020q2.pdf</t>
  </si>
  <si>
    <t>https://www.nbb.be/doc/cp/eng/2018/20180329_bufferrate_2018q2.pdf</t>
  </si>
  <si>
    <t>https://www.nbb.be/doc/cp/eng/2018/20180629_bufferrate_2018q3.pdf</t>
  </si>
  <si>
    <t>https://www.nbb.be/doc/cp/eng/2018/20180925_bufferrate_2018q4.pdf</t>
  </si>
  <si>
    <t>https://www.nbb.be/doc/cp/eng/2019/20181228_bufferrate_2019q1.pdf</t>
  </si>
  <si>
    <t>https://www.nbb.be/doc/cp/eng/2019/20190329_bufferrate_2019q2.pdf</t>
  </si>
  <si>
    <t>https://www.nbb.be/doc/cp/eng/2019/20190628_bufferrate_2019q3.pdf</t>
  </si>
  <si>
    <t>https://www.nbb.be/doc/cp/eng/2019/20190916_bufferrate_2019q4.pdf</t>
  </si>
  <si>
    <t>https://www.bcb.gov.br/estabilidadefinanceira/exibenormativo?tipo=Comunicado&amp;numero=30499</t>
  </si>
  <si>
    <t>https://www.bcb.gov.br/estabilidadefinanceira/exibenormativo?tipo=Comunicado&amp;numero=30848</t>
  </si>
  <si>
    <t>https://www.bcb.gov.br/estabilidadefinanceira/exibenormativo?tipo=Comunicado&amp;numero=31188</t>
  </si>
  <si>
    <t>https://www.bcb.gov.br/estabilidadefinanceira/exibenormativo?tipo=Comunicado&amp;numero=31478</t>
  </si>
  <si>
    <t>https://www.bcb.gov.br/estabilidadefinanceira/exibenormativo?tipo=Comunicado&amp;numero=31752</t>
  </si>
  <si>
    <t>https://www.bcb.gov.br/estabilidadefinanceira/exibenormativo?tipo=Comunicado&amp;numero=32139</t>
  </si>
  <si>
    <t>https://www.bcb.gov.br/estabilidadefinanceira/exibenormativo?tipo=Comunicado&amp;numero=32516</t>
  </si>
  <si>
    <t>https://www.bcb.gov.br/estabilidadefinanceira/exibenormativo?tipo=Comunicado&amp;numero=32794</t>
  </si>
  <si>
    <t>http://www.pbc.gov.cn/en/3688110/3688172/4048269/4106897/index.html</t>
  </si>
  <si>
    <t>http://www.economie.gouv.fr/hcsf/coussin-fonds-propres-contra-cyclique</t>
  </si>
  <si>
    <t>https://www.economie.gouv.fr/files/files/directions_services/hcsf/HCSF_2022-09-15_PressRelease_eng.pdf</t>
  </si>
  <si>
    <t>https://www.economie.gouv.fr/files/files/directions_services/hcsf/HCSF_20220324_CP_eng.pdf?v=1652276048</t>
  </si>
  <si>
    <t>https://www.economie.gouv.fr/files/files/directions_services/hcsf/HCSF_20200318_Communique_de_presse_de_seance.pdf</t>
  </si>
  <si>
    <t>http://www.bafin.de/SharedDocs/Veroeffentlichungen/DE/Meldung/2015/meldung_151215_antizyklischer_kapitalpuffer.html</t>
  </si>
  <si>
    <t>https://www.bafin.de/EN/Aufsicht/BankenFinanzdienstleister/Eigenmittelanforderungen/Kapitalpuffer/antizyklischer_kapitalpuffer_node_en.html</t>
  </si>
  <si>
    <t>https://www.bafin.de/SharedDocs/Veroeffentlichungen/EN/Aufsichtsrecht/Verfuegung/vf_200331_allgvfg_antizykl_kapitalpuffer_en.html?nn=19591106</t>
  </si>
  <si>
    <t>http://www.hkma.gov.hk/eng/key-information/press-releases/2015/20150127-4.shtml</t>
  </si>
  <si>
    <t>http://www.hkma.gov.hk/eng/key-information/press-releases/2016/20160114-4.shtml</t>
  </si>
  <si>
    <t>http://www.hkma.gov.hk/eng/key-information/press-releases/2017/20170127-8.shtml</t>
  </si>
  <si>
    <t>http://www.hkma.gov.hk/eng/key-information/press-releases/2018/20180110-4.shtml</t>
  </si>
  <si>
    <t>https://www.hkma.gov.hk/eng/key-information/press-releases/2019/20190416-4.shtml</t>
  </si>
  <si>
    <t>https://www.hkma.gov.hk/eng/key-information/press-releases/2019/20190709-4.shtml</t>
  </si>
  <si>
    <t>https://www.hkma.gov.hk/eng/key-functions/banking/banking-legislation-policies-and-standards-implementation/countercyclical-capital-buffer-ccyb/</t>
  </si>
  <si>
    <t>https://rbi.org.in/Scripts/BS_PressReleaseDisplay.aspx?prid=33628</t>
  </si>
  <si>
    <t>https://rbi.org.in/Scripts/BS_PressReleaseDisplay.aspx?prid=36654</t>
  </si>
  <si>
    <t>https://rbi.org.in/Scripts/BS_PressReleaseDisplay.aspx?prid=40071</t>
  </si>
  <si>
    <t>https://rbi.org.in/Scripts/BS_PressReleaseDisplay.aspx?prid=43574</t>
  </si>
  <si>
    <t>http://www.bancaditalia.it/compiti/stabilita-finanziaria/politica-macroprudenziale/documenti/en_CCyB_2016Q1.pdf?language_id=1</t>
  </si>
  <si>
    <t>http://www.bancaditalia.it/compiti/stabilita-finanziaria/politica-macroprudenziale/ccyb-2-2016/index.html</t>
  </si>
  <si>
    <t>http://www.bancaditalia.it/compiti/stabilita-finanziaria/politica-macroprudenziale/ccyb-3-2016/index.html</t>
  </si>
  <si>
    <t>http://www.bancaditalia.it/compiti/stabilita-finanziaria/politica-macroprudenziale/ccyb-4-2016-/index.html</t>
  </si>
  <si>
    <t>http://www.bancaditalia.it/compiti/stabilita-finanziaria/politica-macroprudenziale/ccyb-1-2017/index.html</t>
  </si>
  <si>
    <t>http://www.bancaditalia.it/compiti/stabilita-finanziaria/politica-macroprudenziale/ccyb-2-2017/index.html</t>
  </si>
  <si>
    <t>http://www.bancaditalia.it/compiti/stabilita-finanziaria/politica-macroprudenziale/ccyb-2017-3/index.html</t>
  </si>
  <si>
    <t>http://www.bancaditalia.it/compiti/stabilita-finanziaria/politica-macroprudenziale/ccyb-4-2017/index.html</t>
  </si>
  <si>
    <t>http://www.bancaditalia.it/compiti/stabilita-finanziaria/politica-macroprudenziale/ccyb-1-2018/index.html</t>
  </si>
  <si>
    <t>http://www.bancaditalia.it/compiti/stabilita-finanziaria/politica-macroprudenziale/ccyb-2-2018/index.html</t>
  </si>
  <si>
    <t>http://www.bancaditalia.it/compiti/stabilita-finanziaria/politica-macroprudenziale/ccyb-3-2018/index.html</t>
  </si>
  <si>
    <t>http://www.bancaditalia.it/compiti/stabilita-finanziaria/politica-macroprudenziale/ccyb-4-trim-2018/index.html</t>
  </si>
  <si>
    <t>http://www.bancaditalia.it/compiti/stabilita-finanziaria/politica-macroprudenziale/ccyb-1-2019/index.html</t>
  </si>
  <si>
    <t>http://www.fsa.go.jp/news/27/syouken/20151126-1.html</t>
  </si>
  <si>
    <t>https://www.fsc.go.kr/eng/pr010101/80048</t>
  </si>
  <si>
    <t>http://www.cssf.lu/fileadmin/files/Lois_reglements/Legislation/RG_CSSF/RCSSF_No15-04.pdf</t>
  </si>
  <si>
    <t>http://www.cssf.lu/fileadmin/files/Lois_reglements/Legislation/RG_CSSF/RCSSF_No16-02.pdf</t>
  </si>
  <si>
    <t>http://www.cssf.lu/fileadmin/files/Lois_reglements/Legislation/RG_CSSF/RCSSF_No16-03.pdf</t>
  </si>
  <si>
    <t>http://www.cssf.lu/fileadmin/files/Lois_reglements/Legislation/RG_CSSF/RCSSF_No16-05eng.pdf</t>
  </si>
  <si>
    <t>http://www.cssf.lu/fileadmin/files/Lois_reglements/Legislation/RG_CSSF/RCSSF_No16-15eng.pdf</t>
  </si>
  <si>
    <t>http://www.cssf.lu/fileadmin/files/Lois_reglements/Legislation/RG_CSSF/RCSSF_No17_01eng.pdf</t>
  </si>
  <si>
    <t>http://www.cssf.lu/fileadmin/files/Lois_reglements/Legislation/RG_CSSF/RCSSF_No17-02.pdf</t>
  </si>
  <si>
    <t>http://www.cssf.lu/fileadmin/files/Lois_reglements/Legislation/RG_CSSF/RCSSF_No17-03.pdf</t>
  </si>
  <si>
    <t>http://www.cssf.lu/fileadmin/files/Lois_reglements/Legislation/RG_CSSF/RCSSF_No17-05.pdf</t>
  </si>
  <si>
    <t>http://data.legilux.public.lu/file/eli-etat-leg-rcsf-2018-03-27-a232-jo-fr-pdf.pdf</t>
  </si>
  <si>
    <t>http://data.legilux.public.lu/file/eli-etat-leg-rcsf-2018-06-25-a554-jo-fr-pdf.pdf</t>
  </si>
  <si>
    <t>http://data.legilux.public.lu/file/eli-etat-leg-rcsf-2018-09-28-a922-jo-fr-pdf.pdf</t>
  </si>
  <si>
    <t>http://data.legilux.public.lu/file/eli-etat-leg-rcsf-2018-12-31-a1200-jo-fr-pdf.pdf</t>
  </si>
  <si>
    <t>http://data.legilux.public.lu/file/eli-etat-leg-rcsf-2019-06-28-a448-jo-fr-pdf.pdf</t>
  </si>
  <si>
    <t>http://data.legilux.public.lu/file/eli-etat-leg-rcsf-2019-10-01-a683-jo-fr-pdf.pdf</t>
  </si>
  <si>
    <t>http://data.legilux.public.lu/file/eli-etat-leg-rcsf-2019-12-20-a897-jo-fr-pdf.pdf</t>
  </si>
  <si>
    <t>https://data.legilux.public.lu/file/eli-etat-leg-rcsf-2020-04-15-a322-jo-fr-pdf.pdf</t>
  </si>
  <si>
    <t>http://data.legilux.public.lu/file/eli-etat-leg-rcsf-2020-06-30-a566-jo-fr-pdf.pdf</t>
  </si>
  <si>
    <t>https://data.legilux.public.lu/file/eli-etat-leg-rcsf-2020-09-30-a803-jo-fr-pdf.pdf</t>
  </si>
  <si>
    <t>https://data.legilux.public.lu/file/eli-etat-leg-rcsf-2020-12-29-a1093-jo-fr-pdf.pdf</t>
  </si>
  <si>
    <t>https://data.legilux.public.lu/file/eli-etat-leg-rcsf-2021-03-31-a273-jo-fr-pdf.pdf</t>
  </si>
  <si>
    <t>https://www.cssf.lu/fr/Document/reglement-cssf-n-21-02-du-30-juin-2021/</t>
  </si>
  <si>
    <t>https://data.legilux.public.lu/file/eli-etat-leg-rcsf-2022-03-31-a153-jo-fr-pdf.pdf</t>
  </si>
  <si>
    <t>http://data.legilux.public.lu/eli/etat/leg/rcsf/2022/06/30/a329/jo</t>
  </si>
  <si>
    <t>https://www.legilux.public.lu/eli/etat/leg/rcsf/2022/09/30/a508/jo</t>
  </si>
  <si>
    <t>https://www.cssf.lu/fr/Document/reglement-cssf-n-23-01-du-31-mars-2023/</t>
  </si>
  <si>
    <t>http://www.cnbv.gob.mx/SECTORES-SUPERVISADOS/BANCA-MULTIPLE/Paginas/Cargos-de-capital-contracíclico-vigentes.aspx</t>
  </si>
  <si>
    <t>http://www.toezicht.dnb.nl/en/7/51-237232.jsp</t>
  </si>
  <si>
    <t>http://www.toezicht.dnb.nl/en/7/51-237355.jsp</t>
  </si>
  <si>
    <t>https://www.toezicht.dnb.nl/en/7/51-237444.jsp</t>
  </si>
  <si>
    <t>https://www.toezicht.dnb.nl/en/7/50-237581.jsp</t>
  </si>
  <si>
    <t>https://www.dnb.nl/en/sector-news/2022/dnb-increases-countercyclical-capital-buffer-to-1-may-2022/</t>
  </si>
  <si>
    <t>https://www.dnb.nl/en/sector-news/supervision-2023/dnb-raises-countercyclical-capital-buffer-ccyb-from-1-0-to-2-0/</t>
  </si>
  <si>
    <t>https://www.regjeringen.no/en/aktuelt/countercyclical-buffer-at-1-pct/id747825/</t>
  </si>
  <si>
    <t>https://www.regjeringen.no/en/aktuelt/reduction-of-the-countercyclical-buffer/id2693388/</t>
  </si>
  <si>
    <t>https://www.federalreserve.gov/newsevents/pressreleases/bcreg20190306c.htm</t>
  </si>
  <si>
    <t>http://www.federalreserve.gov/newsevents/press/bcreg/20161024a.htm</t>
  </si>
  <si>
    <t>https://www.regjeringen.no/en/historical-archive/solbergs-government/Ministries/fin/press-releases/2021/countercyclical-buffer-increases/id2861445/</t>
  </si>
  <si>
    <t>https://www.norges-bank.no/en/news-events/news-publications/Press-releases/2022/2022-03-24-ccb/</t>
  </si>
  <si>
    <t>http://cbr.ru/eng/press/PR.aspx?file=11012016_125758eng2016-01-11T12_33_35.htm</t>
  </si>
  <si>
    <t>http://www.cbr.ru/eng/press/PR.aspx?file=25022016_095305eng2016-02-25T09_53_57.htm</t>
  </si>
  <si>
    <t>http://www.cbr.ru/eng/press/PR.aspx?file=03062016_170908eng2016-06-03T17_08_34.htm</t>
  </si>
  <si>
    <t>http://cbr.ru/eng/press/PR.aspx?file=29092016_170049NANT_E2016-09-29T17_00_03.htm</t>
  </si>
  <si>
    <t>http://cbr.ru/eng/press/PR.aspx?file=29122016_151211NANT_E2016-12-29T15_11_49.htm</t>
  </si>
  <si>
    <t>http://cbr.ru/eng/press/PR.aspx?file=04042017_103634NANT_E2017-04-04T10_36_07.htm</t>
  </si>
  <si>
    <t>http://cbr.ru/eng/press/PR.aspx?file=06072017_120629NANT_E2017-07-06T12_05_32.htm</t>
  </si>
  <si>
    <t>http://cbr.ru/eng/press/PR/?file=06102017_165434eng2017-10-06T16_54_01.htm</t>
  </si>
  <si>
    <t>http://cbr.ru/press/PR.aspx?file=26122017_190354NANT2017-12-26T19_02_51.htm</t>
  </si>
  <si>
    <t>http://cbr.ru/eng/press/PR/?file=10072018_131300NANT_E2018-07-10T13_12_08.htm</t>
  </si>
  <si>
    <t>http://cbr.ru/eng/press/PR/?file=03102018_143601NANT_E2018-10-03T14_24_27.htm</t>
  </si>
  <si>
    <t>http://cbr.ru/eng/press/PR/?file=27122018_164749NANT_E2018-12-27T16_47_02.htm</t>
  </si>
  <si>
    <t>http://cbr.ru/eng/press/PR/?file=30082019_173454NANT_E2019-08-30T17_23_12.htm</t>
  </si>
  <si>
    <t>http://cbr.ru/eng/press/pr/?file=20122019_100852NANT_E2019-12-20T10_07_40.htm</t>
  </si>
  <si>
    <t>http://www.cbr.ru/eng/press/pr/?file=25062020_091852NANT_E2020-06-25T09_18_09.htm</t>
  </si>
  <si>
    <t>http://www.cbr.ru/eng/press/pr/?file=14082020_123042ENG_PP2020-08-14T12_29_48.htm</t>
  </si>
  <si>
    <t>http://www.cbr.ru/eng/press/PR/?file=18122020_143000ENG_PP24122020_091954.htm</t>
  </si>
  <si>
    <t>https://cbr.ru/eng/press/pr/?file=19032021_152647NANT_E24032021_103434.htm</t>
  </si>
  <si>
    <t>http://www.cbr.ru/eng/press/pr/?id=33249</t>
  </si>
  <si>
    <t>http://www.sama.gov.sa/en-US/Laws/Documents/3.%20SAMA%20Basel%20III%20Program/8.%20Applicabilty%20of%20Countercylical%20Captital%20Buffer%20(CCYB)%20in%20Saudi%20Arabia.pdf</t>
  </si>
  <si>
    <t>https://www.mas.gov.sg/publications/financial-stability-review/2020/financial-stability-review-2020</t>
  </si>
  <si>
    <t>http://www.bde.es/f/webbde/GAP/Secciones/SalaPrensa/NotasInformativas/15/Arc/Fic/presbe2015_57en.pdf</t>
  </si>
  <si>
    <t>http://www.bde.es/f/webbde/INF/MenuVertical/EstabilidadFinanciera/Relacionados/2016_03_21_presbe2016_13_en_cba2.pdf</t>
  </si>
  <si>
    <t>http://www.bde.es/f/webbde/GAP/Secciones/SalaPrensa/NotasInformativas/16/Arc/Fic/presbe2016_28en.pdf</t>
  </si>
  <si>
    <t>http://www.bde.es/f/webbde/GAP/Secciones/SalaPrensa/NotasInformativas/16/Arc/Fic/presbe2016_42en.pdf</t>
  </si>
  <si>
    <t>http://www.bde.es/f/webbde/GAP/Secciones/SalaPrensa/ComunicadosBCE/NotasInformativasBCE/16/Arc/Fic/presbe2016_57en.pdf</t>
  </si>
  <si>
    <t>http://www.bde.es/f/webbde/GAP/Secciones/SalaPrensa/NotasInformativas/17/presbe2017_19en.pdf</t>
  </si>
  <si>
    <t>http://www.bde.es/f/webbde/GAP/Secciones/SalaPrensa/NotasInformativas/17/presbe2017_35en.pdf</t>
  </si>
  <si>
    <t>https://www.bde.es/f/webbde/GAP/Secciones/SalaPrensa/NotasInformativas/17/presbe2017_51en.pdf</t>
  </si>
  <si>
    <t>https://www.bde.es/f/webbde/GAP/Secciones/SalaPrensa/ComunicadosBCE/NotasInformativasBCE/17/presbe2017_72en.pdf</t>
  </si>
  <si>
    <t>https://www.bde.es/f/webbde/GAP/Secciones/SalaPrensa/NotasInformativas/18/presbe2018_14en.pdf</t>
  </si>
  <si>
    <t>https://www.bde.es/f/webbde/GAP/Secciones/SalaPrensa/NotasInformativas/18/presbe2018_30en.pdf</t>
  </si>
  <si>
    <t>https://www.bde.es/f/webbde/GAP/Secciones/SalaPrensa/NotasInformativas/18/presbe2018_52en.pdf</t>
  </si>
  <si>
    <t>https://www.bde.es/f/webbde/GAP/Secciones/SalaPrensa/NotasInformativas/18/presbe2018_69en.pdf</t>
  </si>
  <si>
    <t>https://www.bde.es/f/webbde/GAP/Secciones/SalaPrensa/NotasInformativas/19/presbe2019_14en.pdf</t>
  </si>
  <si>
    <t>https://www.bde.es/f/webbde/GAP/Secciones/SalaPrensa/NotasInformativas/19/presbe2019_38en.pdf</t>
  </si>
  <si>
    <t>https://www.bde.es/f/webbde/GAP/Secciones/SalaPrensa/NotasInformativas/19/presbe2019_62en.pdf</t>
  </si>
  <si>
    <t>https://www.bde.es/f/webbde/GAP/Secciones/SalaPrensa/NotasInformativas/19/presbe2019_80en.pdf</t>
  </si>
  <si>
    <t>https://www.bde.es/f/webbde/GAP/Secciones/SalaPrensa/NotasInformativas/20/presbe2020_29en.pdf</t>
  </si>
  <si>
    <t>https://www.bde.es/f/webbde/GAP/Secciones/SalaPrensa/NotasInformativas/20/presbe2020_49en.pdf</t>
  </si>
  <si>
    <t>https://www.bde.es/f/webbde/GAP/Secciones/SalaPrensa/NotasInformativas/20/presbe2020_71en.pdf</t>
  </si>
  <si>
    <t>https://www.bde.es/f/webbde/GAP/Secciones/SalaPrensa/NotasInformativas/20/presbe2020_102en.pdf</t>
  </si>
  <si>
    <t>https://www.bde.es/f/webbde/GAP/Secciones/SalaPrensa/NotasInformativas/21/presbe2021_24en.pdf</t>
  </si>
  <si>
    <t>https://www.bde.es/bde/en/areas/estabilidad/herramientas-macroprudenciales/colchon-de-capital-anticiclico/fijacion_del_po_abd79f06544b261.html</t>
  </si>
  <si>
    <t>https://www.bde.es/bde/en/areas/estabilidad/herramientas-macroprudenciales/colchon-de-capital-anticiclico/fijacion_del_po_abd79f06544b261.html#xabd7</t>
  </si>
  <si>
    <t>https://www.bde.es/f/webbde/GAP/Secciones/SalaPrensa/NotasInformativas/22/presbe2022_53en.pdf</t>
  </si>
  <si>
    <t>https://www.bde.es/f/webbde/GAP/Secciones/SalaPrensa/NotasInformativas/22/presbe2022_80en.pdf </t>
  </si>
  <si>
    <t>https://www.bde.es/f/webbde/GAP/Secciones/SalaPrensa/NotasInformativas/22/presbe2022_107en.pdf</t>
  </si>
  <si>
    <t>https://www.bde.es/f/webbde/GAP/Secciones/SalaPrensa/NotasInformativas/23/presbe2023-25en.pdf</t>
  </si>
  <si>
    <t>https://www.bde.es/f/webbe/GAP/Secciones/SalaPrensa/NotasInformativas/23/presbe2023-55en.pdf</t>
  </si>
  <si>
    <t>https://www.bde.es/f/webbe/GAP/Secciones/SalaPrensa/NotasInformativas/23/presbe2023-77en.pdf</t>
  </si>
  <si>
    <t>https://www.fi.se/en/published/news/2020/proposed-amendment-to-regulations-due-to-reduction-in-countercyclical-buffer-rate/</t>
  </si>
  <si>
    <t>http://www.snb.ch/n/mmr/reference/CCB_communication_2016/source/CCB_communication_2016.n.pdf</t>
  </si>
  <si>
    <t>http://www.snb.ch/en/mmr/reference/ccb_20170224_basel_III_countercyclical_capital_buffer/source/ccb_20170224_basel_III_countercyclical_capital_buffer.en.pdf</t>
  </si>
  <si>
    <t>https://www.snb.ch/en/mmr/reference/ccb_20180228_basel_III_countercyclical_capital_buffer/source/ccb_20180228_basel_III_countercyclical_capital_buffer.en.pdf</t>
  </si>
  <si>
    <t>https://www.snb.ch/en/mmr/reference/ccb_20190207_basel_III_countercyclical_capital_buffer/source/ccb_20190207_basel_III_countercyclical_capital_buffer.en.pdf</t>
  </si>
  <si>
    <t>https://www.snb.ch/en/mmr/reference/ccb_20200207_basel_III_countercyclical_capital_buffer/source/ccb_20200207_basel_III_countercyclical_capital_buffer.en.pdf</t>
  </si>
  <si>
    <t>https://www.snb.ch/en/mmr/reference/ccb_20230221_basel_III_countercyclical_capital_buffer/source/ccb_20230221_basel_III_countercyclical_capital_buffer.en.pdf</t>
  </si>
  <si>
    <t>https://www.bankofengland.co.uk/financial-policy-summary-and-record/2021/december-2021</t>
  </si>
  <si>
    <t>https://www.bankofengland.co.uk/financial-policy-summary-and-record/2022/july-2022</t>
  </si>
  <si>
    <t>https://www.rbi.org.in/Scripts/NotificationUser.aspx?Mode=0&amp;Id=9546</t>
  </si>
  <si>
    <t>https://www.bi.go.id/en/publikasi/ruang-media/news-release/Pages/sp_179715.aspx</t>
  </si>
  <si>
    <t>https://www.bi.go.id/en/publikasi/ruang-media/news-release/Pages/sp_183916.aspx</t>
  </si>
  <si>
    <t>https://www.bi.go.id/en/publikasi/ruang-media/news-release/Pages/sp_213719.aspx</t>
  </si>
  <si>
    <t>https://www.bi.go.id/en/publikasi/ruang-media/news-release/Pages/sp_208718.aspx</t>
  </si>
  <si>
    <t>https://www.bi.go.id/en/publikasi/ruang-media/news-release/Pages/sp_204418.aspx</t>
  </si>
  <si>
    <t>https://www.bi.go.id/en/publikasi/ruang-media/news-release/Pages/sp_198717.aspx</t>
  </si>
  <si>
    <t>https://www.bi.go.id/en/publikasi/ruang-media/news-release/Pages/sp_194117.aspx</t>
  </si>
  <si>
    <t>Swedish implementation of overall capital requirements, including combined buffer and reciprocity of CCyB</t>
  </si>
  <si>
    <t>link not working</t>
  </si>
  <si>
    <t>http://www.toezicht.dnb.nl/en/2/51-234733.jsp</t>
  </si>
  <si>
    <t>http://www.toezicht.dnb.nl/en/7/51-235828.jsp</t>
  </si>
  <si>
    <t>http://www.toezicht.dnb.nl/en/7/51-236229.jsp</t>
  </si>
  <si>
    <t>http://www.toezicht.dnb.nl/en/7/51-236511.jsp</t>
  </si>
  <si>
    <t>http://www.toezicht.dnb.nl/en/7/51-236655.jsp</t>
  </si>
  <si>
    <t>http://www.toezicht.dnb.nl/en/7/51-236815.jsp</t>
  </si>
  <si>
    <t>http://www.toezicht.dnb.nl/en/7/51-237087.jsp</t>
  </si>
  <si>
    <t>http://www.regjeringen.no/en/dep/fin/press-center/press-releases/2014/Countercyclical-buffer-unchanged1.html?id=764636</t>
  </si>
  <si>
    <t>http://www.regjeringen.no/en/dep/fin/press-center/press-releases/2014/Countercyclical-buffer-unchanged2.html?id=768031</t>
  </si>
  <si>
    <t>https://www.regjeringen.no/en/whatsnew/news-and-press-releases/id2006120/</t>
  </si>
  <si>
    <t>https://www.regjeringen.no/en/aktuelt/motsyklisk-kapitalbufferkrav-uendret/id2356320/</t>
  </si>
  <si>
    <t>https://www.regjeringen.no/en/aktuelt/countercyclical-buffer-increases-next-year/id2423198/</t>
  </si>
  <si>
    <t>https://www.regjeringen.no/en/aktuelt/countercyclical-buffer-unchanged2/id2453952/</t>
  </si>
  <si>
    <t>https://www.regjeringen.no/en/aktuelt/countercyclical-buffer-unchanged3/id2467949/</t>
  </si>
  <si>
    <t>https://www.regjeringen.no/no/aktuelt/motsyklisk-kapitalbuffer-uendret/id2480319/</t>
  </si>
  <si>
    <t>https://www.regjeringen.no/en/aktuelt/countercyclical-buffer-unchanged2/id2505702/</t>
  </si>
  <si>
    <t>https://www.regjeringen.no/en/aktuelt/countercyclical-buffer-unchanged3/id2511950/</t>
  </si>
  <si>
    <t>https://www.regjeringen.no/en/aktuelt/countercyclical-buffer-increases/id2524266/</t>
  </si>
  <si>
    <t>https://www.regjeringen.no/en/aktuelt/countercyclical-buffer-unchanged/id2543692/</t>
  </si>
  <si>
    <t>https://www.regjeringen.no/en/aktuelt/countercyclical-buffer-unchanged2/id2558509/</t>
  </si>
  <si>
    <t>https://www.regjeringen.no/en/aktuelt/countercyclical-buffer-unchanged3/id2572030/</t>
  </si>
  <si>
    <t>https://www.regjeringen.no/en/aktuelt/countercyclical-buffer-unchanged4/id2582060/</t>
  </si>
  <si>
    <t>https://www.regjeringen.no/en/aktuelt/countercyclical-buffer-unchanged/id2593759/</t>
  </si>
  <si>
    <t>https://www.regjeringen.no/en/aktuelt/countercyclical-buffer-unchanged2/id2605190/</t>
  </si>
  <si>
    <t>https://www.regjeringen.no/en/aktuelt/countercyclical-buffer-unchanged3/id2611525/</t>
  </si>
  <si>
    <t>https://www.regjeringen.no/en/historical-archive/solbergs-government/Ministries/fin/press-releases/2018/countercyclical-buffer-increases/id2622440/</t>
  </si>
  <si>
    <t>https://www.norges-bank.no/en/news-events/news-publications/Press-releases/2021/2021-12-16-ccb/</t>
  </si>
  <si>
    <t>https://www.norges-bank.no/en/news-events/news-publications/Press-releases/2022/2022-06-23-ccb/</t>
  </si>
  <si>
    <t>https://www.norges-bank.no/en/news-events/news-publications/Press-releases/2022/2022-09-22-ccb/</t>
  </si>
  <si>
    <t>https://www.norges-bank.no/en/news-events/news-publications/Press-releases/2022/2022-12-15-ccb/</t>
  </si>
  <si>
    <t>https://www.norges-bank.no/en/news-events/news-publications/News-items/2023/2023-01-19-ccb/</t>
  </si>
  <si>
    <t>https://www.norges-bank.no/en/news-events/news-publications/News-items/2023/2023-05-10-ccb/</t>
  </si>
  <si>
    <t>https://www.norges-bank.no/en/news-events/news-publications/News-items/2023/2023-08-17-ccb/</t>
  </si>
  <si>
    <t>https://www.mas.gov.sg/publications/financial-stability-review/2015/financial-stability-review-2015</t>
  </si>
  <si>
    <t>https://www.mas.gov.sg/publications/financial-stability-review/2016/financial-stability-review-2016</t>
  </si>
  <si>
    <t>https://www.mas.gov.sg/publications/financial-stability-review/2017/financial-stability-review-2017</t>
  </si>
  <si>
    <t>https://www.mas.gov.sg/publications/financial-stability-review/2018/financial-stability-review-2018</t>
  </si>
  <si>
    <t>https://www.mas.gov.sg/-/media/mas/resource/publications/fsr/financial-stability-review-2019.pdf</t>
  </si>
  <si>
    <t>Türkiye</t>
  </si>
  <si>
    <t>https://www.resbank.co.za/en/home/publications/publication-detail-pages/reviews/finstab-review/2015/6938</t>
  </si>
  <si>
    <t>https://www.resbank.co.za/en/home/publications/publication-detail-pages/reviews/finstab-review/2017/7786</t>
  </si>
  <si>
    <t>https://www.resbank.co.za/en/home/publications/publication-detail-pages/reviews/finstab-review/2017/8073</t>
  </si>
  <si>
    <t>https://www.resbank.co.za/en/home/publications/publication-detail-pages/reviews/finstab-review/2018/8904</t>
  </si>
  <si>
    <t>https://www.bankofengland.co.uk/financial-stability-report/2017/june-2017</t>
  </si>
  <si>
    <t>https://www.bankofengland.co.uk/-/media/boe/files/financial-policy-summary-and-record/2019/july-2019.pdf</t>
  </si>
  <si>
    <t xml:space="preserve">https://www.bi.go.id/id/publikasi/peraturan/Documents/pbi_172215_f.pdf </t>
  </si>
  <si>
    <t xml:space="preserve"> https://www.bi.go.id/id/publikasi/ruang-media/news-release/Pages/sp_189516.aspx</t>
  </si>
  <si>
    <t>https://www.bi.go.id/en/publikasi/ruang-media/news-release/Pages/SP_218219.aspx</t>
  </si>
  <si>
    <t>https://www.bi.go.id/en/publikasi/ruang-media/news-release/Pages/sp_223920.aspx</t>
  </si>
  <si>
    <t>https://www.bi.go.id/en/publikasi/ruang-media/news-release/Pages/sp_228720.aspx</t>
  </si>
  <si>
    <t>https://www.bi.go.id/en/publikasi/ruang-media/news-release/Pages/sp_2310521.aspx</t>
  </si>
  <si>
    <t>https://www.bi.go.id/en/publikasi/ruang-media/news-release/Pages/sp_2326821.aspx</t>
  </si>
  <si>
    <t>https://www.bi.go.id/en/publikasi/ruang-media/news-release/Pages/sp_2410822.aspx</t>
  </si>
  <si>
    <t>https://www.bi.go.id/en/publikasi/ruang-media/news-release/Pages/sp_2428522.aspx</t>
  </si>
  <si>
    <t>https://www.bi.go.id/en/publikasi/ruang-media/news-release/Pages/sp_2510223.aspx</t>
  </si>
  <si>
    <t>https://www.bddk.org.tr/Mevzuat/DokumanGetir/702</t>
  </si>
  <si>
    <t>https://www.osfi-bsif.gc.ca/Eng/fi-if/rg-ro/gdn-ort/gl-ld/Pages/CAR22_chpt1.aspx#ToC1.7.2</t>
  </si>
  <si>
    <t>Implementation date</t>
  </si>
  <si>
    <t>Notice of the amendments to the banking regulation</t>
  </si>
  <si>
    <t>https://www.fsc.go.kr/eng/pr010101/22130</t>
  </si>
  <si>
    <t>Federal Deposit Insurance Corporation: 12 CFR § 324.11</t>
  </si>
  <si>
    <t>State</t>
  </si>
  <si>
    <t>Number</t>
  </si>
  <si>
    <t>https://www.bcra.gob.ar/Pdfs/Texord/t-disres.pdf</t>
  </si>
  <si>
    <t>ps://www.legislation.gov.au/Details/F2015L02076</t>
  </si>
  <si>
    <t>https://www.nbb.be/doc/cp/moniteur/2015/20151228_kb_tier1.pdf</t>
  </si>
  <si>
    <t>https://www.bcb.gov.br/ingles/norms/brprudential/Resolution4193.pdf</t>
  </si>
  <si>
    <t>https://www.bafin.de/SharedDocs/Downloads/EN/Aufsichtsrecht/dl_kwg_en.html?nn=2821360</t>
  </si>
  <si>
    <t>https://www.bi.go.id/id/publikasi/peraturan/Documents/pbi_172215_f.pdf</t>
  </si>
  <si>
    <t>https://www.bancaditalia.it/compiti/vigilanza/normativa/archivio-norme/circolari/c285/Circ_285_pub.pdf</t>
  </si>
  <si>
    <t>https://www.fsa.go.jp/news/27/syouken/20151126-1.html</t>
  </si>
  <si>
    <t>https://www.fsc.go.kr/po040301/view?noticeId=3123&amp;curPage=81&amp;srchKey=&amp;srchText=&amp;srchBeginDt=&amp;srchEndDt=</t>
  </si>
  <si>
    <t>https://www.cssf.lu/wp-content/uploads/files/Lois_reglements/Legislation/RG_CSSF/RCSSF_No15-04.pdf</t>
  </si>
  <si>
    <t>https://www.cssf.lu/wp-content/uploads/files/Lois_reglements/Legislation/RG_CSSF/RCSSF_No15-05.pdf</t>
  </si>
  <si>
    <t>https://finance.ec.europa.eu/banking/banking-regulation_en</t>
  </si>
  <si>
    <t>https://wetten.overheid.nl/BWBR0020368/2015-07-09</t>
  </si>
  <si>
    <t>https://wetten.overheid.nl/BWBR0020420/2015-02-07</t>
  </si>
  <si>
    <t>https://www.sama.gov.sa/en-US/Laws/Documents/3.%20SAMA%20Basel%20III%20Program/8.%20Applicabilty%20of%20Countercylical%20Captital%20Buffer%20(CCYB)%20in%20Saudi%20Arabia.pdf</t>
  </si>
  <si>
    <t>https://www.mas.gov.sg/regulation/notices/notice-637</t>
  </si>
  <si>
    <t>https://www.resbank.co.za/Lists/News%20and%20Publications/Attachments/7005/C8%20of%202015.pdf</t>
  </si>
  <si>
    <t>https://www.fi.se/en/our-registers/search-fffs/2014/201433/</t>
  </si>
  <si>
    <t>https://www.fi.se/contentassets/91a11ceca3f54525a4a0a24dbb514cf5/kapitalkrav-svenska-banker-140910enny.pdf</t>
  </si>
  <si>
    <t>https://www.fedlex.admin.ch/eli/cc/2012/629/de</t>
  </si>
  <si>
    <t>https://www.mevzuat.gov.tr/mevzuat?MevzuatNo=18991&amp;MevzuatTur=7&amp;MevzuatTertip=5</t>
  </si>
  <si>
    <t>https://www.legislation.gov.uk/uksi/2014/894/pdfs/uksi_20140894_en.pdf</t>
  </si>
  <si>
    <t>https://www.ecfr.gov/current/title-12/chapter-II/subchapter-A/part-217</t>
  </si>
  <si>
    <t>https://www.federalreserve.gov/newsevents/pressreleases/bcreg20160908b.htm</t>
  </si>
  <si>
    <t>https://www.ecfr.gov/current/title-12/chapter-I/part-3/subpart-B/section-3.11</t>
  </si>
  <si>
    <t>https://www.ecfr.gov/current/title-12/chapter-III/subchapter-B/part-324/subpart-B/section-324.11</t>
  </si>
  <si>
    <t>CCYBLink</t>
  </si>
  <si>
    <t>https://www.fi.se/en/published/news/2014/decision-regarding-the-countercyclical-buffer-rate/</t>
  </si>
  <si>
    <t>https://www.fi.se/sv/publicerat/nyheter/2015/Forslag-till-andring-av-foreskrifter-om-kontracyklisk-kapitalbuffert/</t>
  </si>
  <si>
    <t>https://www.fi.se/sv/publicerat/nyheter/2016/Forslag-till-andring-av-foreskrifter-om-kontracyklisk-kapitalbuffert-/</t>
  </si>
  <si>
    <t>https://www.fi.se/en/published/news/2018/fi-raises-the-countercyclical-buffer-rate/</t>
  </si>
  <si>
    <t>https://www.fi.se/en/published/news/2021/2021/fi-raises-the-countercyclical-buffer-rate-to-1-per-cent/</t>
  </si>
  <si>
    <t>https://www.fi.se/en/published/news/2022/2022/the-countercyclical-buffer-rate-will-be-raised/</t>
  </si>
  <si>
    <t>https://www.bankofengland.co.uk/-/media/boe/files/financial-policy-summary-and-record/2019/march-2019.pdf</t>
  </si>
  <si>
    <t>https://www.esrb.europa.eu/pub/pdf/recommendations/140630_ESRB_Recommendation.en.pdf</t>
  </si>
  <si>
    <t>Regulations amending Finansinspektionen’s regulations (FFFS 2014:33) regarding the countercyclical buffer rate</t>
  </si>
  <si>
    <t>https://www.fi.se/en/our-registers/fffs/search-fffs/2021/202132/</t>
  </si>
  <si>
    <t>https://www.bankofengland.co.uk/financial-stability-report/2014/june-2014</t>
  </si>
  <si>
    <t>https://www.bankofengland.co.uk/statement/fpc/2015/financial-policy-committee-statement-march-2015</t>
  </si>
  <si>
    <t>https://www.bankofengland.co.uk/-/media/boe/files/statement/fpc/2016/financial-policy-committee-statement-march-2016.pdf</t>
  </si>
  <si>
    <t>https://www.bankofengland.co.uk/financial-stability-report/2016/july-2016</t>
  </si>
  <si>
    <t>https://www.bankofengland.co.uk/financial-stability-report/2017/november-2017</t>
  </si>
  <si>
    <t>https://www.bankofengland.co.uk/statement/fpc/2018/financial-policy-committee-statement-march-2018</t>
  </si>
  <si>
    <t>https://www.bankofengland.co.uk/financial-stability-report/2018/june-2018</t>
  </si>
  <si>
    <t>https://www.bankofengland.co.uk/statement/fpc/2018/financial-policy-committee-statement-october-2018</t>
  </si>
  <si>
    <t>https://www.bankofengland.co.uk/financial-stability-report/2018/november-2018</t>
  </si>
  <si>
    <t>confirmation</t>
  </si>
  <si>
    <t>https://www.bankofengland.co.uk/financial-policy-summary-and-record/2019/october-2019</t>
  </si>
  <si>
    <t xml:space="preserve">Increase </t>
  </si>
  <si>
    <t>https://www.bankofengland.co.uk/financial-stability-report/2019/december-2019</t>
  </si>
  <si>
    <t>https://www.bankofengland.co.uk/news/2020/march/boe-measures-to-respond-to-the-economic-shock-from-covid-19</t>
  </si>
  <si>
    <t>https://www.bde.es/f/webbe/GAP/Secciones/SalaPrensa/NotasInformativas/23/presbe2023-101en.pdf</t>
  </si>
  <si>
    <t>GB</t>
  </si>
  <si>
    <t>CZ</t>
  </si>
  <si>
    <t>Czech Republic</t>
  </si>
  <si>
    <t>https://www.cnb.cz/en/financial-stability/macroprudential-policy/the-countercyclical-capital-buffer/provision-of-a-general-nature-on-setting-the-countercyclical-capital-buffer-rate/Provision-of-a-general-nature-1-2014/</t>
  </si>
  <si>
    <t>https://www.cnb.cz/en/financial-stability/macroprudential-policy/the-countercyclical-capital-buffer/provision-of-a-general-nature-on-setting-the-countercyclical-capital-buffer-rate/Provision-of-a-general-nature-2-2014/</t>
  </si>
  <si>
    <t>https://www.cnb.cz/en/financial-stability/macroprudential-policy/the-countercyclical-capital-buffer/provision-of-a-general-nature-on-setting-the-countercyclical-capital-buffer-rate/Provision-of-a-general-nature-I-2015/</t>
  </si>
  <si>
    <t>https://www.cnb.cz/en/financial-stability/macroprudential-policy/the-countercyclical-capital-buffer/provision-of-a-general-nature-on-setting-the-countercyclical-capital-buffer-rate/Provision-of-a-general-nature-II-2015/</t>
  </si>
  <si>
    <t>https://www.cnb.cz/en/financial-stability/macroprudential-policy/the-countercyclical-capital-buffer/provision-of-a-general-nature-on-setting-the-countercyclical-capital-buffer-rate/Provision-of-a-general-nature-III-2015/</t>
  </si>
  <si>
    <t>https://www.cnb.cz/en/financial-stability/macroprudential-policy/the-countercyclical-capital-buffer/provision-of-a-general-nature-on-setting-the-countercyclical-capital-buffer-rate/Provision-of-a-general-nature-IV-2015/</t>
  </si>
  <si>
    <t>https://www.cnb.cz/en/financial-stability/macroprudential-policy/the-countercyclical-capital-buffer/provision-of-a-general-nature-on-setting-the-countercyclical-capital-buffer-rate/Provision-of-a-general-nature-I-2016/</t>
  </si>
  <si>
    <t>https://www.cnb.cz/en/financial-stability/macroprudential-policy/the-countercyclical-capital-buffer/provision-of-a-general-nature-on-setting-the-countercyclical-capital-buffer-rate/Provision-of-a-general-nature-II-2016/</t>
  </si>
  <si>
    <t>https://www.cnb.cz/en/financial-stability/macroprudential-policy/the-countercyclical-capital-buffer/provision-of-a-general-nature-on-setting-the-countercyclical-capital-buffer-rate/Provision-of-a-general-nature-III-2016/</t>
  </si>
  <si>
    <t>https://www.cnb.cz/en/financial-stability/macroprudential-policy/the-countercyclical-capital-buffer/provision-of-a-general-nature-on-setting-the-countercyclical-capital-buffer-rate/Provision-of-a-general-nature-IV-2016/</t>
  </si>
  <si>
    <t>https://www.cnb.cz/en/financial-stability/macroprudential-policy/the-countercyclical-capital-buffer/provision-of-a-general-nature-on-setting-the-countercyclical-capital-buffer-rate/Provision-of-a-general-nature-I-2017/</t>
  </si>
  <si>
    <t>https://www.cnb.cz/en/financial-stability/macroprudential-policy/the-countercyclical-capital-buffer/provision-of-a-general-nature-on-setting-the-countercyclical-capital-buffer-rate/Provision-of-a-general-nature-II-2017/</t>
  </si>
  <si>
    <t>https://www.cnb.cz/en/financial-stability/macroprudential-policy/the-countercyclical-capital-buffer/provision-of-a-general-nature-on-setting-the-countercyclical-capital-buffer-rate/Provision-of-a-general-nature-III-2017/</t>
  </si>
  <si>
    <t>https://www.cnb.cz/en/financial-stability/macroprudential-policy/the-countercyclical-capital-buffer/provision-of-a-general-nature-on-setting-the-countercyclical-capital-buffer-rate/Provision-of-a-general-nature-IV-2017/</t>
  </si>
  <si>
    <t>https://www.cnb.cz/en/financial-stability/macroprudential-policy/the-countercyclical-capital-buffer/provision-of-a-general-nature-on-setting-the-countercyclical-capital-buffer-rate/Provision-of-a-general-nature-I-2018/</t>
  </si>
  <si>
    <t>https://www.cnb.cz/en/financial-stability/macroprudential-policy/the-countercyclical-capital-buffer/provision-of-a-general-nature-on-setting-the-countercyclical-capital-buffer-rate/Provision-of-a-general-nature-II-2018/</t>
  </si>
  <si>
    <t>https://www.cnb.cz/en/financial-stability/macroprudential-policy/the-countercyclical-capital-buffer/provision-of-a-general-nature-on-setting-the-countercyclical-capital-buffer-rate/Provision-of-a-general-nature-III-2018/</t>
  </si>
  <si>
    <t>https://www.cnb.cz/en/financial-stability/macroprudential-policy/the-countercyclical-capital-buffer/provision-of-a-general-nature-on-setting-the-countercyclical-capital-buffer-rate/Provision-of-a-general-nature-IV-2018/</t>
  </si>
  <si>
    <t>https://www.cnb.cz/en/financial-stability/macroprudential-policy/the-countercyclical-capital-buffer/provision-of-a-general-nature-on-setting-the-countercyclical-capital-buffer-rate/Provision-of-a-general-nature-I-2019/</t>
  </si>
  <si>
    <t>https://www.cnb.cz/en/financial-stability/cnb-board-decision/CNB-Board-decision-on-setting-the-countercyclical-capital-buffer-rate-1558619460000/</t>
  </si>
  <si>
    <t>https://www.cnb.cz/cs/financni-stabilita/makroobezretnostni-politika/proticyklicka-kapitalova-rezerva/opatreni-obecne-povahy-ke-stanoveni-sazby-proticyklicke-kapitalove-rezervy/Opatreni-obecne-povahy-III-2019/</t>
  </si>
  <si>
    <t>https://www.cnb.cz/en/financial-stability/cnb-board-decision/CNB-Board-decision-on-financial-stability-1574952660000/</t>
  </si>
  <si>
    <t>https://www.cnb.cz/en/financial-stability/cnb-board-decision/CNB-Board-decision-on-setting-the-countercyclical-capital-buffer-rate-1583419860000/</t>
  </si>
  <si>
    <t>https://www.cnb.cz/en/financial-stability/cnb-board-decision/CNB-Board-decision-on-setting-the-countercyclical-capital-buffer-rate-1584370260000/</t>
  </si>
  <si>
    <t>https://www.cnb.cz/en/financial-stability/cnb-board-decision/CNB-Board-decision-on-setting-the-countercyclical-capital-buffer-rate-1585234260000/</t>
  </si>
  <si>
    <t>https://www.cnb.cz/en/financial-stability/cnb-board-decision/CNB-Board-decision-on-financial-stability-1592488260000/</t>
  </si>
  <si>
    <t>https://www.cnb.cz/en/financial-stability/cnb-board-decision/CNB-Board-decision-on-setting-the-countercyclical-capital-buffer-rate-1598536260000/</t>
  </si>
  <si>
    <t>https://www.cnb.cz/en/financial-stability/cnb-board-decision/CNB-Board-decision-on-financial-stability-1606402260000/</t>
  </si>
  <si>
    <t>https://www.cnb.cz/en/financial-stability/cnb-board-decision/CNB-Board-decision-on-setting-the-countercyclical-capital-buffer-rate-1614869460000/</t>
  </si>
  <si>
    <t>https://www.cnb.cz/en/financial-stability/cnb-board-decision/CNB-Board-decision-on-financial-stability-1622123460000/</t>
  </si>
  <si>
    <t>https://www.cnb.cz/en/financial-stability/cnb-board-decision/CNB-Board-decision-on-setting-the-countercyclical-capital-buffer-rate-1629977400000/</t>
  </si>
  <si>
    <t>https://www.cnb.cz/en/financial-stability/cnb-board-decision/CNB-Board-decision-on-financial-stability-1637852400000/</t>
  </si>
  <si>
    <t>https://www.cnb.cz/en/financial-stability/cnb-board-decision/CNB-Board-decision-on-setting-the-countercyclical-capital-buffer-rate-1646923500000/</t>
  </si>
  <si>
    <t>https://www.cnb.cz/en/financial-stability/cnb-board-decision/CNB-Board-decision-on-financial-stability-1655390520000/</t>
  </si>
  <si>
    <t>https://www.cnb.cz/en/financial-stability/cnb-board-decision/CNB-Board-decision-on-setting-the-countercyclical-capital-buffer-rate-1663249500000/</t>
  </si>
  <si>
    <t>https://www.cnb.cz/en/financial-stability/cnb-board-decision/CNB-Board-decision-on-financial-stability-1669819680000/</t>
  </si>
  <si>
    <t>https://www.cnb.cz/en/financial-stability/cnb-board-decision/CNB-Board-decision-on-setting-the-countercyclical-capital-buffer-rate-1678373100000/</t>
  </si>
  <si>
    <t>https://www.cnb.cz/en/financial-stability/cnb-board-decision/CNB-Board-decision-on-financial-stability-1685627400000/</t>
  </si>
  <si>
    <t>https://www.cnb.cz/en/financial-stability/cnb-board-decision/CNB-Board-decision-on-setting-the-countercyclical-capital-buffer-rate-1694699100000/</t>
  </si>
  <si>
    <t>https://www.cnb.cz/en/financial-stability/cnb-board-decision/CNB-Board-decision-on-financial-stability-1701269400000/</t>
  </si>
  <si>
    <t>21/1992 Coll. Act of 20 December 1991 on Banks</t>
  </si>
  <si>
    <t>https://www.cnb.cz/en/financial-stability/macroprudential-policy/the-countercyclical-capital-buffer/</t>
  </si>
  <si>
    <t xml:space="preserve">The CNB’s approach to setting the countercyclical capital buffer </t>
  </si>
  <si>
    <t xml:space="preserve">https://www.cnb.cz/en/financial-stability/macroprudential-policy/the-countercyclical-capital-buffer/provision-of-a-general-nature-on-setting-the-countercyclical-capital-buffer-rate/Provision-of-a-general-nature-III-2023/ </t>
  </si>
  <si>
    <t>DK</t>
  </si>
  <si>
    <t>Denmark</t>
  </si>
  <si>
    <t>http://evm.dk/nyheder/2015/15-12-17-kontracyklisk-buffersats</t>
  </si>
  <si>
    <t>http://risikoraad.dk/nyhedsarkiv/nyheder/2016/mar/press-release-after-thirteenth-meeting/</t>
  </si>
  <si>
    <t>http://risikoraad.dk/nyhedsarkiv/nyheder/2016/jun/press-release-after-fourteenth-meeting/</t>
  </si>
  <si>
    <t>http://risikoraad.dk/nyhedsarkiv/nyheder/2016/sep/press-release-after-fifteenth-meeting/</t>
  </si>
  <si>
    <t>http://risikoraad.dk/nyhedsarkiv/nyheder/2016/dec/press-relaese-after-sixteenth-meeting/</t>
  </si>
  <si>
    <t>http://risikoraad.dk/nyhedsarkiv/nyheder/2017/mar/press-release-after-17th-meeting/</t>
  </si>
  <si>
    <t>http://risikoraad.dk/nyhedsarkiv/nyheder/2017/jun/press-release-after-18th-meeting/</t>
  </si>
  <si>
    <t>http://risikoraad.dk/nyhedsarkiv/nyheder/2017/sep/press-release-after-19th-meeting/</t>
  </si>
  <si>
    <t>http://em.dk/nyheder/2017/12-21-faestsaettelse-af-den-kontracykliske-buffer</t>
  </si>
  <si>
    <t>http://em.dk/nyheder/2018/03-14-fastsattelse-af-den-kontracykliske-buffer-for-1-kvartal-2018</t>
  </si>
  <si>
    <t>http://www.risikoraad.dk/nyheder/2018/dec/pressemeddelelse-efter-24-moede/</t>
  </si>
  <si>
    <t>http://www.risikoraad.dk/nyheder/2019/mar/pressemeddelse-efter-det-25-moede/</t>
  </si>
  <si>
    <t>https://em.dk/nyhedsarkiv/2020/marts/covid-19-regeringen-klar-med-mere-hjaelp-til-danske-arbejdspladser/</t>
  </si>
  <si>
    <t>https://systemicriskcouncil.dk/news/2020/june/press-release-after-the-29th-meeting/</t>
  </si>
  <si>
    <t>https://em.dk/nyhedsarkiv/2020/september/erhvervsministeren-fastholder-den-kontracykliske-kapitalbuffer-paa-0-procent/</t>
  </si>
  <si>
    <t>https://em.dk/nyhedsarkiv/2020/december/erhvervsministeren-fastholder-den-kontracykliske-kapitalbuffer-paa-0-pct/</t>
  </si>
  <si>
    <t>https://em.dk/nyhedsarkiv/2021/juni/genopbygning-af-den-kontracykliske-kapitalbuffer/</t>
  </si>
  <si>
    <t>https://em.dk/nyhedsarkiv/2021/december/foroegelse-af-den-kontracykliske-kapitalbuffer-i-danmark/</t>
  </si>
  <si>
    <t>https://em.dk/nyhedsarkiv/2022/marts/foroegelse-af-den-kontracykliske-kapitalbuffer-i-danmark/</t>
  </si>
  <si>
    <t>https://www.retsinformation.dk/eli/lta/2023/1731#P125f</t>
  </si>
  <si>
    <t>AM</t>
  </si>
  <si>
    <t>Armenia</t>
  </si>
  <si>
    <t>https://www.cba.am/EN/pmessagesannouncements/Cyclic%20buffer%20II.2019.pdf</t>
  </si>
  <si>
    <t>https://www.cba.am/EN/pmessagesannouncements/Cyclic%20buffer%20III.2019.pdf</t>
  </si>
  <si>
    <t>https://www.cba.am/EN/pmessagesannouncements/Cyclic%20buffer%20IV.2019.pdf</t>
  </si>
  <si>
    <t>https://www.cba.am/EN/pmessagesannouncements/Cyclic%20buffer%20I.2020.pdf</t>
  </si>
  <si>
    <t>https://www.cba.am/EN/pmessagesannouncements/Cyclic%20buffer%20II.2020.pdf</t>
  </si>
  <si>
    <t>https://www.cba.am/EN/pmessagesannouncements/Cyclic%20buffer%20III.2020.pdf</t>
  </si>
  <si>
    <t>https://www.cba.am/EN/pmessagesannouncements/Cyclic%20buffer%20IV.2020.pdf</t>
  </si>
  <si>
    <t>https://www.cba.am/Storage/EN/finstability/Countercyclical-Capital-Buffer-I-2021.pdf</t>
  </si>
  <si>
    <t>https://www.cba.am/Storage/EN/finstability/Countercyclical-Capital-%20Buffer-II-2022.pdf</t>
  </si>
  <si>
    <t>https://www.cba.am/Storage/EN/finstability/Countercyclical-Capital-Buffer-III-2021.pdf</t>
  </si>
  <si>
    <t>https://www.cba.am/Storage/EN/finstability/Countercyclical-Capital-Buffer-IV-2021.pdf</t>
  </si>
  <si>
    <t>https://www.cba.am/Storage/EN/finstability/Cyclic%2025.04.2022%20_eng.pdf</t>
  </si>
  <si>
    <t>https://www.cba.am/Storage/EN/finstability/Capital-Buffer-III-2022.pdf</t>
  </si>
  <si>
    <t>https://www.cba.am/Storage/EN/finstability/Cyclic-2022.4.pdf</t>
  </si>
  <si>
    <t>https://www.cba.am/Storage/AM/downloads/finstability/Cyclic_2023Q1_Eng.pdf</t>
  </si>
  <si>
    <t>https://www.cba.am/Storage/EN/finstability/Cyclic_2023Q2_Eng.pdf</t>
  </si>
  <si>
    <t>https://www.cba.am/Storage/EN/finstability/Cyclic_2023Q3ENG.pdf</t>
  </si>
  <si>
    <t>Setting and Calculating Thresholds above the Capital Adequacy Ratio of Banks (only Armenian version available)</t>
  </si>
  <si>
    <t>General Methodology for Setting the Counter-Cyclical Capital Threshold</t>
  </si>
  <si>
    <t>Financial stability report 2022 (Box 2, pages 77-80)</t>
  </si>
  <si>
    <t>https://www.cba.am/AM/laregulations/Capital%20buffers.pdf</t>
  </si>
  <si>
    <t>https://www.cba.am/Storage/EN/finstability/CCyB%20methodology.pdf</t>
  </si>
  <si>
    <t>https://www.cba.am/EN/pperiodicals/Stability_Report_2022.pdf</t>
  </si>
  <si>
    <t>GH</t>
  </si>
  <si>
    <t>Ghana</t>
  </si>
  <si>
    <t>Bank of Ghana Capital Requirement Directive (CRD), 2018</t>
  </si>
  <si>
    <t>Basel-II-BOG-CRD-Final-27-June-2018-Basel-Committee-BSD.pdf</t>
  </si>
  <si>
    <t>PH</t>
  </si>
  <si>
    <t>Philippines</t>
  </si>
  <si>
    <t>13.12.2018</t>
  </si>
  <si>
    <t>04.01.2019</t>
  </si>
  <si>
    <t>https://www.bsp.gov.ph/SitePages/MediaAndResearch/MediaDisp.aspx?ItemId=4785</t>
  </si>
  <si>
    <t>BSP Regulations - c1024.pdf (bsp.gov.ph)</t>
  </si>
  <si>
    <t>https://www.bsp.gov.ph/Regulations/Issuances/2018/c1024.pdf</t>
  </si>
  <si>
    <t>https://www.osfi-bsif.gc.ca/en/guidance/guidance-library/capital-adequacy-requirements-car-2024-chapter-1-overview-risk-based-capital-requirements#ToC1.7</t>
  </si>
  <si>
    <t>CL</t>
  </si>
  <si>
    <t>Chile</t>
  </si>
  <si>
    <t>12.01.2019</t>
  </si>
  <si>
    <t>01.12.2021</t>
  </si>
  <si>
    <t>https://www.bcn.cl/leychile/navegar?idLey=21130&amp;tipoVersion=0</t>
  </si>
  <si>
    <t>17.05.2022</t>
  </si>
  <si>
    <t>https://www.bcentral.cl/documents/33528/3536981/comunicado_rpf_17052022.pdf/eca0345a-d072-6c9c-52e2-9b5dba616159?version=1.1&amp;t=1692814887003</t>
  </si>
  <si>
    <t>08.11.2022</t>
  </si>
  <si>
    <t>https://www.bcentral.cl/documents/33528/3536981/comunicado_rpf_08112022.pdf/7e1f4586-34df-6fc6-b73a-7b051b013592?version=1.1&amp;t=1692813046326</t>
  </si>
  <si>
    <t>23.05.2023</t>
  </si>
  <si>
    <t>23.05.2024</t>
  </si>
  <si>
    <t>https://www.bcentral.cl/documents/33528/133208/comunicado_rpf_23052023.pdf/3d86ceba-ce1d-a2e1-4dbb-c012fde3efb1?version=1.2&amp;t=1692808388033</t>
  </si>
  <si>
    <t>07.11.2023</t>
  </si>
  <si>
    <t>https://www.bcentral.cl/documents/33528/3536981/Comunicado_RPF_Nov23.pdf/118f69fc-d2c3-062d-4825-5983adefee47?version=1.0&amp;t=1699379157556</t>
  </si>
  <si>
    <t>General Banking Act, Article 66 ter</t>
  </si>
  <si>
    <t>https://www.bcn.cl/leychile/navegar?idNorma=83135&amp;idParte=9988537</t>
  </si>
  <si>
    <t>Updated compilation of Rules for Banks (CMF), Chapter 21-12</t>
  </si>
  <si>
    <t>https://www.cmfchile.cl/portal/principal/613/articles-29887_doc_pdf.pdf</t>
  </si>
  <si>
    <t>Financial Policy, Central Bank of Chile</t>
  </si>
  <si>
    <t>https://www.bcentral.cl/contenido/-/detalle/politica-financiera-del-banco-central-de-chile</t>
  </si>
  <si>
    <t>Counter Cyclical Capital Requirement, Central Bank of Chile</t>
  </si>
  <si>
    <t>https://www.bcentral.cl/contenido/-/detalle/requerimiento-de-capital-contraciclico-rcc</t>
  </si>
  <si>
    <t>BCBS member</t>
  </si>
  <si>
    <t>non-BCBS</t>
  </si>
  <si>
    <t>https://www.rbi.org.in/Scripts/BS_PressReleaseDisplay.aspx?prid=55543</t>
  </si>
  <si>
    <t>https://www.snb.ch/dam/jcr:4cd11f8b-29b7-4867-8965-3ce61f6dc826/ccb_20240213_basel_III_countercyclical_capital_buffer.en.pdf</t>
  </si>
  <si>
    <t>https://www.fi.se/en/published/news/2024/fi-leaves-the-countercyclical-buffer-rate-unchanged/</t>
  </si>
  <si>
    <t>https://www.bde.es/f/webbe/GAP/Secciones/SalaPrensa/NotasInformativas/24/presbe2024-18en.pdf</t>
  </si>
  <si>
    <t>https://www.nbb.be/en/articles/national-bank-belgium-confirms-previous-decisions-countercyclical-capital-buffer-credit-0</t>
  </si>
  <si>
    <t>https://www.cssf.lu/fr/Document/reglement-cssf-n-24-03-du-28-mars-2024/</t>
  </si>
  <si>
    <t>link expired</t>
  </si>
  <si>
    <t>Hong Kong Monetary Authority - Monetary Authority Announces Countercyclical Capital Buffer Ratio for Hong Kong (hkma.gov.hk)</t>
  </si>
  <si>
    <t>https://www.bcentral.cl/c/document_library/get_file?uuid=bb1a132f-0cb1-c7d2-7cb2-45bb60ad2c08&amp;groupId=33528</t>
  </si>
  <si>
    <t>https://legilux.public.lu/eli/etat/leg/rcsf/2024/06/28/a266/jo</t>
  </si>
  <si>
    <t>https://www.bde.es/f/webbe/GAP/Secciones/SalaPrensa/NotasInformativas/24/presbe2024-52en.pdf</t>
  </si>
  <si>
    <t>https://www.fi.se/en/published/news/2024/fi-leaves-the-countercyclical-buffer-rate-unchanged2/</t>
  </si>
  <si>
    <t>MT</t>
  </si>
  <si>
    <t>Malta</t>
  </si>
  <si>
    <t>https://www.centralbankmalta.org/en/countercyclical-capital-buffer</t>
  </si>
  <si>
    <t>IE</t>
  </si>
  <si>
    <t>Ireland</t>
  </si>
  <si>
    <t>https://www.centralbank.ie/docs/default-source/publications/financial-stability-review/financial-stability/financial-stability-review-2022-i.pdf#page=72</t>
  </si>
  <si>
    <t>https://www.centralbank.ie/macro-prudential-policies-for-bank-capital/countercyclical-capital-buffer</t>
  </si>
  <si>
    <t>https://www.bancaditalia.it/compiti/stabilita-finanziaria/politica-macroprudenziale/ccyb-2-2019/index.html</t>
  </si>
  <si>
    <t>https://www.bancaditalia.it/compiti/stabilita-finanziaria/politica-macroprudenziale/ccyb-3-2019/index.html</t>
  </si>
  <si>
    <t>https://www.bancaditalia.it/compiti/stabilita-finanziaria/politica-macroprudenziale/ccyb-4-2019/index.html</t>
  </si>
  <si>
    <t>https://www.bancaditalia.it/compiti/stabilita-finanziaria/politica-macroprudenziale/ccyb-1-2020/index.html</t>
  </si>
  <si>
    <t>https://www.bancaditalia.it/compiti/stabilita-finanziaria/politica-macroprudenziale/ccyb-2-2020/index.html</t>
  </si>
  <si>
    <t>https://www.bancaditalia.it/compiti/stabilita-finanziaria/politica-macroprudenziale/ccyb-3-2020/index.html</t>
  </si>
  <si>
    <t>https://www.bancaditalia.it/compiti/stabilita-finanziaria/politica-macroprudenziale/ccyb-4-2020/index.html</t>
  </si>
  <si>
    <t>https://www.bancaditalia.it/compiti/stabilita-finanziaria/politica-macroprudenziale/ccyb-1-2021/index.html</t>
  </si>
  <si>
    <t>https://www.bancaditalia.it/compiti/stabilita-finanziaria/politica-macroprudenziale/ccyb-2-2021/index.html</t>
  </si>
  <si>
    <t>https://www.bancaditalia.it/compiti/stabilita-finanziaria/politica-macroprudenziale/ccyb-3-2021/index.html</t>
  </si>
  <si>
    <t>https://www.bancaditalia.it/compiti/stabilita-finanziaria/politica-macroprudenziale/ccyb-4-2021/index.html</t>
  </si>
  <si>
    <t>https://www.bancaditalia.it/compiti/stabilita-finanziaria/politica-macroprudenziale/ccyb-1-2022/index.html</t>
  </si>
  <si>
    <t>https://www.bancaditalia.it/compiti/stabilita-finanziaria/politica-macroprudenziale/ccyb-2-2022/index.html</t>
  </si>
  <si>
    <t>https://www.bancaditalia.it/compiti/stabilita-finanziaria/politica-macroprudenziale/ccyb-3-2022/index.html</t>
  </si>
  <si>
    <t>https://www.bancaditalia.it/compiti/stabilita-finanziaria/politica-macroprudenziale/ccyb-4-2022/index.html</t>
  </si>
  <si>
    <t>https://www.bancaditalia.it/compiti/stabilita-finanziaria/politica-macroprudenziale/ccyb-1-2023/index.html</t>
  </si>
  <si>
    <t>https://www.bancaditalia.it/compiti/stabilita-finanziaria/politica-macroprudenziale/ccyb-2-2023/index.html</t>
  </si>
  <si>
    <t>https://www.bancaditalia.it/compiti/stabilita-finanziaria/politica-macroprudenziale/ccyb-3-2023/index.html</t>
  </si>
  <si>
    <t>https://www.bancaditalia.it/compiti/stabilita-finanziaria/politica-macroprudenziale/ccyb-4-2023/index.html</t>
  </si>
  <si>
    <t>https://www.bancaditalia.it/compiti/stabilita-finanziaria/politica-macroprudenziale/ccyb-1-2024/index.html</t>
  </si>
  <si>
    <t>https://www.bancaditalia.it/compiti/stabilita-finanziaria/politica-macroprudenziale/ccyb-2-2024/index.html</t>
  </si>
  <si>
    <t>https://www.bancaditalia.it/compiti/stabilita-finanziaria/politica-macroprudenziale/ccyb-3-2024/index.html</t>
  </si>
  <si>
    <t>16/04/2024</t>
  </si>
  <si>
    <t>17/04/2024</t>
  </si>
  <si>
    <t>https://www.cba.am/Storage/AM/downloads/finstability/Cyclic_2024Q1_Eng.pdf</t>
  </si>
  <si>
    <t>https://www.cnb.cz/en/financial-stability/cnb-board-decision/CNB-Board-decision-on-financial-stability-1717681500000/</t>
  </si>
  <si>
    <t>https://www.cnb.cz/en/financial-stability/cnb-board-decision/CNB-Board-decision-on-setting-the-countercyclical-capital-buffer-rate-1709822700000/</t>
  </si>
  <si>
    <t>https://systemicriskcouncil.dk/news/2024/june/press-release-after-45-meeting</t>
  </si>
  <si>
    <t>https://www.centralbank.ie/docs/default-source/financial-system/financial-stability/macroprudential-policy/countercyclical-capital-buffer/ccyb-rate-announcement-august-2024.pdf</t>
  </si>
  <si>
    <t xml:space="preserve">https://www.bde.es/f/webbe/GAP/Secciones/SalaPrensa/NotasInformativas/24/presbe2024-78en.pdf </t>
  </si>
  <si>
    <t>18/09/2024</t>
  </si>
  <si>
    <t>FI leaves the countercyclical buffer rate unchanged | Finansinspektionen</t>
  </si>
  <si>
    <t>18/10/2024</t>
  </si>
  <si>
    <t>https://www.hkma.gov.hk/eng/news-and-media/press-releases/2024/10/20241018-3/</t>
  </si>
  <si>
    <t>Row Labels</t>
  </si>
  <si>
    <t>Grand Total</t>
  </si>
  <si>
    <t>Column Labels</t>
  </si>
  <si>
    <t>Average of CCyB rate</t>
  </si>
  <si>
    <t>Year</t>
  </si>
  <si>
    <t>min</t>
  </si>
  <si>
    <t>max</t>
  </si>
  <si>
    <t>mean</t>
  </si>
  <si>
    <t>jj</t>
  </si>
  <si>
    <t>jjj</t>
  </si>
  <si>
    <t>Count of Type of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</si>
</sst>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/mm/yy;@"/>
    <numFmt numFmtId="166" formatCode="0.000%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Segoe UI"/>
      <family val="2"/>
    </font>
    <font>
      <u/>
      <sz val="11"/>
      <name val="Calibri"/>
      <family val="2"/>
      <scheme val="minor"/>
    </font>
    <font>
      <sz val="11"/>
      <color theme="1"/>
      <name val="Segoe UI"/>
      <family val="2"/>
      <charset val="238"/>
    </font>
    <font>
      <i/>
      <sz val="11"/>
      <color theme="1"/>
      <name val="Segoe UI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13">
    <xf numFmtId="0" fontId="0" fillId="0" borderId="0"/>
    <xf numFmtId="9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0" fontId="35" fillId="0" borderId="0" applyNumberFormat="0" applyFill="0" applyBorder="0" applyAlignment="0" applyProtection="0"/>
    <xf numFmtId="0" fontId="28" fillId="0" borderId="2"/>
    <xf numFmtId="9" fontId="28" fillId="0" borderId="2" applyFont="0" applyFill="0" applyBorder="0" applyAlignment="0" applyProtection="0"/>
    <xf numFmtId="0" fontId="30" fillId="0" borderId="2" applyNumberFormat="0" applyFill="0" applyBorder="0" applyAlignment="0" applyProtection="0"/>
    <xf numFmtId="0" fontId="34" fillId="0" borderId="2"/>
    <xf numFmtId="0" fontId="35" fillId="0" borderId="2" applyNumberFormat="0" applyFill="0" applyBorder="0" applyAlignment="0" applyProtection="0"/>
    <xf numFmtId="0" fontId="28" fillId="0" borderId="2"/>
    <xf numFmtId="0" fontId="28" fillId="0" borderId="2"/>
    <xf numFmtId="0" fontId="28" fillId="0" borderId="2"/>
  </cellStyleXfs>
  <cellXfs count="206">
    <xf numFmtId="0" fontId="0" fillId="0" borderId="0" xfId="0"/>
    <xf numFmtId="0" fontId="31" fillId="0" borderId="0" xfId="2" applyFont="1"/>
    <xf numFmtId="0" fontId="27" fillId="0" borderId="0" xfId="0" applyFont="1"/>
    <xf numFmtId="10" fontId="27" fillId="0" borderId="0" xfId="1" applyNumberFormat="1" applyFont="1"/>
    <xf numFmtId="0" fontId="27" fillId="2" borderId="0" xfId="0" applyFont="1" applyFill="1"/>
    <xf numFmtId="0" fontId="27" fillId="3" borderId="0" xfId="0" applyFont="1" applyFill="1"/>
    <xf numFmtId="10" fontId="27" fillId="3" borderId="0" xfId="1" applyNumberFormat="1" applyFont="1" applyFill="1"/>
    <xf numFmtId="0" fontId="27" fillId="0" borderId="0" xfId="0" applyFont="1" applyAlignment="1">
      <alignment horizontal="right"/>
    </xf>
    <xf numFmtId="0" fontId="27" fillId="0" borderId="0" xfId="0" applyFont="1" applyAlignment="1">
      <alignment horizontal="left"/>
    </xf>
    <xf numFmtId="164" fontId="27" fillId="0" borderId="0" xfId="0" applyNumberFormat="1" applyFont="1" applyAlignment="1">
      <alignment horizontal="left" vertical="center"/>
    </xf>
    <xf numFmtId="0" fontId="31" fillId="0" borderId="0" xfId="2" applyFont="1" applyFill="1" applyAlignment="1">
      <alignment horizontal="left"/>
    </xf>
    <xf numFmtId="0" fontId="31" fillId="0" borderId="0" xfId="2" applyFont="1" applyAlignment="1">
      <alignment horizontal="left"/>
    </xf>
    <xf numFmtId="0" fontId="27" fillId="2" borderId="0" xfId="0" applyFont="1" applyFill="1" applyAlignment="1">
      <alignment horizontal="left"/>
    </xf>
    <xf numFmtId="164" fontId="27" fillId="2" borderId="0" xfId="0" applyNumberFormat="1" applyFont="1" applyFill="1" applyAlignment="1">
      <alignment horizontal="left" vertical="center"/>
    </xf>
    <xf numFmtId="0" fontId="31" fillId="2" borderId="0" xfId="2" applyFont="1" applyFill="1" applyAlignment="1">
      <alignment horizontal="left"/>
    </xf>
    <xf numFmtId="0" fontId="27" fillId="3" borderId="0" xfId="0" applyFont="1" applyFill="1" applyAlignment="1">
      <alignment horizontal="left"/>
    </xf>
    <xf numFmtId="164" fontId="27" fillId="3" borderId="0" xfId="0" applyNumberFormat="1" applyFont="1" applyFill="1" applyAlignment="1">
      <alignment horizontal="left" vertical="center"/>
    </xf>
    <xf numFmtId="14" fontId="27" fillId="3" borderId="0" xfId="0" applyNumberFormat="1" applyFont="1" applyFill="1" applyAlignment="1">
      <alignment horizontal="left" vertical="center"/>
    </xf>
    <xf numFmtId="0" fontId="31" fillId="3" borderId="0" xfId="4" applyFont="1" applyFill="1" applyBorder="1" applyAlignment="1">
      <alignment horizontal="left"/>
    </xf>
    <xf numFmtId="0" fontId="31" fillId="3" borderId="0" xfId="2" applyFont="1" applyFill="1" applyBorder="1" applyAlignment="1">
      <alignment horizontal="left"/>
    </xf>
    <xf numFmtId="10" fontId="27" fillId="0" borderId="0" xfId="1" applyNumberFormat="1" applyFont="1" applyAlignment="1">
      <alignment horizontal="right"/>
    </xf>
    <xf numFmtId="0" fontId="27" fillId="2" borderId="0" xfId="0" applyFont="1" applyFill="1" applyAlignment="1">
      <alignment horizontal="right"/>
    </xf>
    <xf numFmtId="10" fontId="27" fillId="2" borderId="0" xfId="1" applyNumberFormat="1" applyFont="1" applyFill="1" applyAlignment="1">
      <alignment horizontal="right"/>
    </xf>
    <xf numFmtId="10" fontId="27" fillId="0" borderId="0" xfId="1" applyNumberFormat="1" applyFont="1" applyFill="1" applyAlignment="1">
      <alignment horizontal="right"/>
    </xf>
    <xf numFmtId="10" fontId="27" fillId="3" borderId="0" xfId="0" applyNumberFormat="1" applyFont="1" applyFill="1" applyAlignment="1">
      <alignment horizontal="right"/>
    </xf>
    <xf numFmtId="10" fontId="27" fillId="3" borderId="0" xfId="1" applyNumberFormat="1" applyFont="1" applyFill="1" applyAlignment="1">
      <alignment horizontal="right"/>
    </xf>
    <xf numFmtId="0" fontId="30" fillId="3" borderId="0" xfId="2" applyFill="1" applyAlignment="1">
      <alignment horizontal="left"/>
    </xf>
    <xf numFmtId="165" fontId="27" fillId="0" borderId="0" xfId="0" applyNumberFormat="1" applyFont="1" applyAlignment="1">
      <alignment horizontal="left" vertical="center"/>
    </xf>
    <xf numFmtId="165" fontId="27" fillId="0" borderId="0" xfId="0" applyNumberFormat="1" applyFont="1" applyAlignment="1">
      <alignment horizontal="left"/>
    </xf>
    <xf numFmtId="0" fontId="31" fillId="3" borderId="0" xfId="2" applyFont="1" applyFill="1"/>
    <xf numFmtId="0" fontId="27" fillId="0" borderId="1" xfId="0" applyFont="1" applyBorder="1" applyAlignment="1">
      <alignment horizontal="left"/>
    </xf>
    <xf numFmtId="0" fontId="27" fillId="0" borderId="1" xfId="0" applyFont="1" applyBorder="1" applyAlignment="1">
      <alignment horizontal="right"/>
    </xf>
    <xf numFmtId="0" fontId="27" fillId="0" borderId="1" xfId="0" applyFont="1" applyBorder="1" applyAlignment="1">
      <alignment horizontal="center"/>
    </xf>
    <xf numFmtId="14" fontId="27" fillId="0" borderId="0" xfId="0" applyNumberFormat="1" applyFont="1" applyAlignment="1">
      <alignment horizontal="left" vertical="center"/>
    </xf>
    <xf numFmtId="164" fontId="27" fillId="0" borderId="0" xfId="0" applyNumberFormat="1" applyFont="1" applyAlignment="1">
      <alignment horizontal="left"/>
    </xf>
    <xf numFmtId="164" fontId="27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64" fontId="27" fillId="0" borderId="1" xfId="0" applyNumberFormat="1" applyFont="1" applyBorder="1" applyAlignment="1">
      <alignment horizontal="left"/>
    </xf>
    <xf numFmtId="10" fontId="27" fillId="0" borderId="1" xfId="1" applyNumberFormat="1" applyFont="1" applyBorder="1"/>
    <xf numFmtId="0" fontId="27" fillId="0" borderId="1" xfId="0" applyFont="1" applyBorder="1"/>
    <xf numFmtId="0" fontId="31" fillId="0" borderId="1" xfId="2" applyFont="1" applyBorder="1"/>
    <xf numFmtId="0" fontId="26" fillId="0" borderId="0" xfId="0" applyFont="1" applyAlignment="1">
      <alignment horizontal="left"/>
    </xf>
    <xf numFmtId="0" fontId="26" fillId="0" borderId="0" xfId="0" applyFont="1"/>
    <xf numFmtId="14" fontId="27" fillId="0" borderId="0" xfId="0" applyNumberFormat="1" applyFont="1"/>
    <xf numFmtId="14" fontId="0" fillId="0" borderId="0" xfId="0" applyNumberFormat="1"/>
    <xf numFmtId="0" fontId="30" fillId="4" borderId="0" xfId="2" applyFill="1" applyAlignment="1">
      <alignment horizontal="left"/>
    </xf>
    <xf numFmtId="0" fontId="26" fillId="2" borderId="0" xfId="0" applyFont="1" applyFill="1" applyAlignment="1">
      <alignment horizontal="left"/>
    </xf>
    <xf numFmtId="0" fontId="26" fillId="6" borderId="0" xfId="0" applyFont="1" applyFill="1" applyAlignment="1">
      <alignment horizontal="left"/>
    </xf>
    <xf numFmtId="0" fontId="0" fillId="6" borderId="0" xfId="0" applyFill="1"/>
    <xf numFmtId="14" fontId="0" fillId="6" borderId="0" xfId="0" applyNumberFormat="1" applyFill="1"/>
    <xf numFmtId="10" fontId="0" fillId="6" borderId="0" xfId="0" applyNumberFormat="1" applyFill="1"/>
    <xf numFmtId="10" fontId="0" fillId="6" borderId="0" xfId="1" applyNumberFormat="1" applyFont="1" applyFill="1"/>
    <xf numFmtId="10" fontId="0" fillId="0" borderId="0" xfId="1" applyNumberFormat="1" applyFont="1" applyFill="1"/>
    <xf numFmtId="0" fontId="26" fillId="5" borderId="0" xfId="0" applyFont="1" applyFill="1"/>
    <xf numFmtId="165" fontId="27" fillId="5" borderId="0" xfId="0" applyNumberFormat="1" applyFont="1" applyFill="1" applyAlignment="1">
      <alignment horizontal="left"/>
    </xf>
    <xf numFmtId="0" fontId="27" fillId="5" borderId="0" xfId="0" applyFont="1" applyFill="1" applyAlignment="1">
      <alignment horizontal="right"/>
    </xf>
    <xf numFmtId="0" fontId="27" fillId="5" borderId="0" xfId="0" applyFont="1" applyFill="1"/>
    <xf numFmtId="165" fontId="27" fillId="5" borderId="0" xfId="0" applyNumberFormat="1" applyFont="1" applyFill="1" applyAlignment="1">
      <alignment horizontal="left" vertical="center"/>
    </xf>
    <xf numFmtId="10" fontId="27" fillId="5" borderId="0" xfId="0" applyNumberFormat="1" applyFont="1" applyFill="1" applyAlignment="1">
      <alignment horizontal="right"/>
    </xf>
    <xf numFmtId="9" fontId="27" fillId="5" borderId="0" xfId="0" applyNumberFormat="1" applyFont="1" applyFill="1" applyAlignment="1">
      <alignment horizontal="right"/>
    </xf>
    <xf numFmtId="0" fontId="25" fillId="0" borderId="0" xfId="0" applyFont="1"/>
    <xf numFmtId="10" fontId="27" fillId="0" borderId="0" xfId="0" applyNumberFormat="1" applyFont="1" applyAlignment="1">
      <alignment horizontal="right"/>
    </xf>
    <xf numFmtId="0" fontId="30" fillId="0" borderId="0" xfId="2"/>
    <xf numFmtId="9" fontId="27" fillId="0" borderId="0" xfId="0" applyNumberFormat="1" applyFont="1" applyAlignment="1">
      <alignment horizontal="right"/>
    </xf>
    <xf numFmtId="0" fontId="25" fillId="2" borderId="0" xfId="0" applyFont="1" applyFill="1"/>
    <xf numFmtId="14" fontId="27" fillId="2" borderId="0" xfId="0" applyNumberFormat="1" applyFont="1" applyFill="1" applyAlignment="1">
      <alignment horizontal="left" vertical="center"/>
    </xf>
    <xf numFmtId="14" fontId="27" fillId="5" borderId="0" xfId="0" applyNumberFormat="1" applyFont="1" applyFill="1" applyAlignment="1">
      <alignment horizontal="left"/>
    </xf>
    <xf numFmtId="14" fontId="27" fillId="5" borderId="0" xfId="0" applyNumberFormat="1" applyFont="1" applyFill="1" applyAlignment="1">
      <alignment horizontal="left" vertical="center"/>
    </xf>
    <xf numFmtId="0" fontId="27" fillId="0" borderId="1" xfId="0" applyFont="1" applyBorder="1" applyAlignment="1">
      <alignment horizontal="center" wrapText="1"/>
    </xf>
    <xf numFmtId="0" fontId="27" fillId="0" borderId="2" xfId="3" applyFont="1" applyBorder="1" applyAlignment="1">
      <alignment vertical="center" wrapText="1"/>
    </xf>
    <xf numFmtId="0" fontId="27" fillId="0" borderId="2" xfId="3" applyFont="1" applyBorder="1" applyAlignment="1">
      <alignment horizontal="left" vertical="center" wrapText="1"/>
    </xf>
    <xf numFmtId="0" fontId="22" fillId="0" borderId="2" xfId="3" applyFont="1" applyBorder="1" applyAlignment="1">
      <alignment vertical="center" wrapText="1"/>
    </xf>
    <xf numFmtId="0" fontId="23" fillId="0" borderId="2" xfId="3" applyFont="1" applyBorder="1" applyAlignment="1">
      <alignment vertical="center" wrapText="1"/>
    </xf>
    <xf numFmtId="0" fontId="29" fillId="0" borderId="2" xfId="3" applyFont="1" applyBorder="1" applyAlignment="1">
      <alignment vertical="center" wrapText="1"/>
    </xf>
    <xf numFmtId="0" fontId="21" fillId="0" borderId="2" xfId="3" applyFont="1" applyBorder="1" applyAlignment="1">
      <alignment vertical="center" wrapText="1"/>
    </xf>
    <xf numFmtId="0" fontId="29" fillId="0" borderId="2" xfId="3" applyFont="1" applyBorder="1" applyAlignment="1">
      <alignment horizontal="left" vertical="center" wrapText="1"/>
    </xf>
    <xf numFmtId="0" fontId="31" fillId="0" borderId="2" xfId="4" applyFont="1" applyFill="1" applyBorder="1" applyAlignment="1">
      <alignment horizontal="left" vertical="center" wrapText="1"/>
    </xf>
    <xf numFmtId="0" fontId="35" fillId="0" borderId="2" xfId="4" applyFill="1" applyBorder="1" applyAlignment="1">
      <alignment horizontal="left" vertical="center" wrapText="1"/>
    </xf>
    <xf numFmtId="0" fontId="30" fillId="0" borderId="2" xfId="2" applyFill="1" applyBorder="1" applyAlignment="1">
      <alignment horizontal="left" vertical="center" wrapText="1"/>
    </xf>
    <xf numFmtId="4" fontId="31" fillId="0" borderId="2" xfId="4" applyNumberFormat="1" applyFont="1" applyFill="1" applyBorder="1" applyAlignment="1">
      <alignment horizontal="left" vertical="center" wrapText="1"/>
    </xf>
    <xf numFmtId="4" fontId="30" fillId="0" borderId="2" xfId="2" applyNumberFormat="1" applyFill="1" applyBorder="1" applyAlignment="1">
      <alignment horizontal="left" vertical="center" wrapText="1"/>
    </xf>
    <xf numFmtId="14" fontId="30" fillId="0" borderId="0" xfId="2" applyNumberFormat="1" applyFill="1" applyAlignment="1" applyProtection="1">
      <alignment horizontal="left" vertical="center"/>
    </xf>
    <xf numFmtId="0" fontId="30" fillId="0" borderId="0" xfId="2" applyFill="1"/>
    <xf numFmtId="164" fontId="30" fillId="0" borderId="0" xfId="2" applyNumberFormat="1" applyFill="1" applyAlignment="1" applyProtection="1">
      <alignment horizontal="left" vertical="center"/>
    </xf>
    <xf numFmtId="0" fontId="20" fillId="0" borderId="2" xfId="3" applyFont="1" applyBorder="1" applyAlignment="1">
      <alignment vertical="center" wrapText="1"/>
    </xf>
    <xf numFmtId="10" fontId="19" fillId="0" borderId="0" xfId="1" applyNumberFormat="1" applyFont="1" applyFill="1" applyAlignment="1">
      <alignment horizontal="right"/>
    </xf>
    <xf numFmtId="166" fontId="19" fillId="0" borderId="0" xfId="1" applyNumberFormat="1" applyFont="1" applyFill="1" applyAlignment="1">
      <alignment horizontal="right"/>
    </xf>
    <xf numFmtId="10" fontId="36" fillId="0" borderId="0" xfId="1" applyNumberFormat="1" applyFont="1" applyFill="1" applyAlignment="1">
      <alignment horizontal="right"/>
    </xf>
    <xf numFmtId="164" fontId="37" fillId="0" borderId="0" xfId="2" applyNumberFormat="1" applyFont="1" applyFill="1" applyAlignment="1" applyProtection="1">
      <alignment horizontal="left" vertical="center"/>
    </xf>
    <xf numFmtId="0" fontId="37" fillId="0" borderId="0" xfId="2" applyFont="1" applyFill="1"/>
    <xf numFmtId="0" fontId="18" fillId="0" borderId="2" xfId="3" applyFont="1" applyBorder="1" applyAlignment="1">
      <alignment vertical="center" wrapText="1"/>
    </xf>
    <xf numFmtId="10" fontId="17" fillId="0" borderId="0" xfId="1" applyNumberFormat="1" applyFont="1" applyFill="1" applyAlignment="1">
      <alignment horizontal="right"/>
    </xf>
    <xf numFmtId="0" fontId="17" fillId="0" borderId="2" xfId="3" applyFont="1" applyBorder="1" applyAlignment="1">
      <alignment vertical="center" wrapText="1"/>
    </xf>
    <xf numFmtId="0" fontId="17" fillId="0" borderId="2" xfId="3" applyFont="1" applyBorder="1" applyAlignment="1">
      <alignment horizontal="left" vertical="center" wrapText="1"/>
    </xf>
    <xf numFmtId="10" fontId="16" fillId="0" borderId="0" xfId="1" applyNumberFormat="1" applyFont="1" applyFill="1" applyAlignment="1">
      <alignment horizontal="right"/>
    </xf>
    <xf numFmtId="0" fontId="14" fillId="0" borderId="2" xfId="3" applyFont="1" applyBorder="1" applyAlignment="1">
      <alignment vertical="center" wrapText="1"/>
    </xf>
    <xf numFmtId="0" fontId="14" fillId="0" borderId="2" xfId="3" applyFont="1" applyBorder="1" applyAlignment="1">
      <alignment horizontal="left" vertical="center" wrapText="1"/>
    </xf>
    <xf numFmtId="0" fontId="36" fillId="0" borderId="2" xfId="3" applyFont="1" applyBorder="1" applyAlignment="1">
      <alignment vertical="center"/>
    </xf>
    <xf numFmtId="0" fontId="36" fillId="0" borderId="2" xfId="3" applyFont="1" applyBorder="1" applyAlignment="1">
      <alignment horizontal="left" vertical="center"/>
    </xf>
    <xf numFmtId="0" fontId="30" fillId="0" borderId="2" xfId="2" applyFill="1" applyBorder="1" applyAlignment="1">
      <alignment vertical="center"/>
    </xf>
    <xf numFmtId="0" fontId="36" fillId="0" borderId="2" xfId="8" applyFont="1" applyAlignment="1">
      <alignment horizontal="left" vertical="center"/>
    </xf>
    <xf numFmtId="0" fontId="13" fillId="0" borderId="2" xfId="8" applyFont="1" applyAlignment="1">
      <alignment vertical="center" wrapText="1"/>
    </xf>
    <xf numFmtId="0" fontId="36" fillId="0" borderId="2" xfId="8" applyFont="1" applyAlignment="1">
      <alignment vertical="center"/>
    </xf>
    <xf numFmtId="0" fontId="40" fillId="0" borderId="2" xfId="7" applyFont="1"/>
    <xf numFmtId="0" fontId="13" fillId="0" borderId="2" xfId="8" applyFont="1" applyAlignment="1">
      <alignment horizontal="left" vertical="center" wrapText="1"/>
    </xf>
    <xf numFmtId="0" fontId="30" fillId="0" borderId="2" xfId="7" applyFill="1" applyBorder="1" applyAlignment="1">
      <alignment horizontal="left" vertical="center" wrapText="1"/>
    </xf>
    <xf numFmtId="10" fontId="13" fillId="0" borderId="0" xfId="6" applyNumberFormat="1" applyFont="1" applyFill="1" applyBorder="1" applyAlignment="1">
      <alignment horizontal="right"/>
    </xf>
    <xf numFmtId="10" fontId="19" fillId="0" borderId="2" xfId="1" applyNumberFormat="1" applyFont="1" applyFill="1" applyBorder="1" applyAlignment="1">
      <alignment horizontal="right"/>
    </xf>
    <xf numFmtId="14" fontId="30" fillId="0" borderId="0" xfId="7" applyNumberFormat="1" applyFill="1" applyBorder="1" applyAlignment="1" applyProtection="1">
      <alignment horizontal="left" vertical="center"/>
    </xf>
    <xf numFmtId="10" fontId="19" fillId="0" borderId="0" xfId="1" applyNumberFormat="1" applyFont="1" applyFill="1" applyBorder="1" applyAlignment="1">
      <alignment horizontal="right"/>
    </xf>
    <xf numFmtId="164" fontId="30" fillId="0" borderId="0" xfId="2" applyNumberFormat="1" applyFill="1" applyBorder="1" applyAlignment="1" applyProtection="1">
      <alignment horizontal="left" vertical="center"/>
    </xf>
    <xf numFmtId="14" fontId="30" fillId="0" borderId="0" xfId="2" applyNumberFormat="1" applyFill="1" applyBorder="1" applyAlignment="1" applyProtection="1">
      <alignment horizontal="left" vertical="center"/>
    </xf>
    <xf numFmtId="49" fontId="27" fillId="0" borderId="1" xfId="0" applyNumberFormat="1" applyFont="1" applyBorder="1" applyAlignment="1">
      <alignment horizontal="left" wrapText="1"/>
    </xf>
    <xf numFmtId="49" fontId="23" fillId="0" borderId="1" xfId="0" applyNumberFormat="1" applyFont="1" applyBorder="1" applyAlignment="1">
      <alignment horizontal="center" wrapText="1"/>
    </xf>
    <xf numFmtId="49" fontId="27" fillId="0" borderId="1" xfId="0" applyNumberFormat="1" applyFont="1" applyBorder="1" applyAlignment="1">
      <alignment horizontal="right" wrapText="1"/>
    </xf>
    <xf numFmtId="49" fontId="22" fillId="0" borderId="1" xfId="0" applyNumberFormat="1" applyFont="1" applyBorder="1" applyAlignment="1">
      <alignment horizontal="left" wrapText="1"/>
    </xf>
    <xf numFmtId="49" fontId="24" fillId="0" borderId="1" xfId="0" applyNumberFormat="1" applyFont="1" applyBorder="1" applyAlignment="1">
      <alignment horizontal="left" wrapText="1"/>
    </xf>
    <xf numFmtId="0" fontId="12" fillId="0" borderId="0" xfId="0" applyFont="1"/>
    <xf numFmtId="49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49" fontId="19" fillId="0" borderId="0" xfId="0" applyNumberFormat="1" applyFont="1"/>
    <xf numFmtId="10" fontId="19" fillId="0" borderId="0" xfId="0" applyNumberFormat="1" applyFont="1" applyAlignment="1">
      <alignment horizontal="right"/>
    </xf>
    <xf numFmtId="0" fontId="19" fillId="0" borderId="0" xfId="0" applyFont="1"/>
    <xf numFmtId="0" fontId="36" fillId="0" borderId="0" xfId="0" applyFont="1" applyAlignment="1">
      <alignment horizontal="left"/>
    </xf>
    <xf numFmtId="49" fontId="36" fillId="0" borderId="0" xfId="0" applyNumberFormat="1" applyFont="1" applyAlignment="1">
      <alignment horizontal="left"/>
    </xf>
    <xf numFmtId="10" fontId="36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1" fillId="0" borderId="0" xfId="0" applyFont="1"/>
    <xf numFmtId="49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10" fontId="17" fillId="0" borderId="0" xfId="0" applyNumberFormat="1" applyFont="1" applyAlignment="1">
      <alignment horizontal="right"/>
    </xf>
    <xf numFmtId="0" fontId="15" fillId="0" borderId="0" xfId="0" applyFont="1"/>
    <xf numFmtId="49" fontId="38" fillId="0" borderId="0" xfId="0" applyNumberFormat="1" applyFont="1" applyAlignment="1">
      <alignment horizontal="left"/>
    </xf>
    <xf numFmtId="0" fontId="17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14" fontId="30" fillId="0" borderId="0" xfId="2" applyNumberFormat="1" applyFill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14" fontId="30" fillId="0" borderId="0" xfId="2" applyNumberFormat="1" applyAlignment="1">
      <alignment horizontal="left" vertical="center"/>
    </xf>
    <xf numFmtId="49" fontId="19" fillId="0" borderId="2" xfId="0" applyNumberFormat="1" applyFont="1" applyBorder="1" applyAlignment="1">
      <alignment horizontal="left"/>
    </xf>
    <xf numFmtId="49" fontId="5" fillId="0" borderId="0" xfId="11" applyNumberFormat="1" applyFont="1" applyBorder="1" applyAlignment="1">
      <alignment horizontal="left"/>
    </xf>
    <xf numFmtId="49" fontId="4" fillId="0" borderId="0" xfId="12" applyNumberFormat="1" applyFont="1" applyBorder="1" applyAlignment="1">
      <alignment horizontal="left"/>
    </xf>
    <xf numFmtId="10" fontId="5" fillId="0" borderId="0" xfId="6" applyNumberFormat="1" applyFont="1" applyFill="1" applyBorder="1" applyAlignment="1">
      <alignment horizontal="right"/>
    </xf>
    <xf numFmtId="10" fontId="4" fillId="0" borderId="0" xfId="6" applyNumberFormat="1" applyFont="1" applyFill="1" applyBorder="1" applyAlignment="1">
      <alignment horizontal="right"/>
    </xf>
    <xf numFmtId="10" fontId="38" fillId="0" borderId="0" xfId="1" applyNumberFormat="1" applyFont="1" applyFill="1" applyBorder="1" applyAlignment="1">
      <alignment horizontal="right"/>
    </xf>
    <xf numFmtId="10" fontId="27" fillId="0" borderId="2" xfId="0" applyNumberFormat="1" applyFont="1" applyBorder="1" applyAlignment="1">
      <alignment horizontal="right"/>
    </xf>
    <xf numFmtId="0" fontId="5" fillId="0" borderId="0" xfId="11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4" fillId="0" borderId="0" xfId="12" applyFont="1" applyBorder="1" applyAlignment="1">
      <alignment horizontal="left"/>
    </xf>
    <xf numFmtId="164" fontId="30" fillId="0" borderId="2" xfId="2" applyNumberFormat="1" applyFill="1" applyBorder="1" applyAlignment="1" applyProtection="1">
      <alignment horizontal="left" vertical="center"/>
    </xf>
    <xf numFmtId="165" fontId="30" fillId="0" borderId="2" xfId="2" applyNumberFormat="1" applyFill="1" applyBorder="1" applyAlignment="1" applyProtection="1">
      <alignment horizontal="left" vertical="center"/>
    </xf>
    <xf numFmtId="14" fontId="30" fillId="0" borderId="2" xfId="2" applyNumberFormat="1" applyBorder="1" applyAlignment="1">
      <alignment horizontal="left" vertical="center"/>
    </xf>
    <xf numFmtId="0" fontId="30" fillId="0" borderId="0" xfId="2" applyFill="1" applyBorder="1"/>
    <xf numFmtId="164" fontId="19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4" fontId="13" fillId="0" borderId="0" xfId="5" applyNumberFormat="1" applyFont="1" applyBorder="1" applyAlignment="1">
      <alignment horizontal="right" vertical="center"/>
    </xf>
    <xf numFmtId="164" fontId="5" fillId="0" borderId="0" xfId="11" applyNumberFormat="1" applyFont="1" applyBorder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right" vertical="center"/>
    </xf>
    <xf numFmtId="164" fontId="38" fillId="0" borderId="0" xfId="0" applyNumberFormat="1" applyFont="1" applyAlignment="1">
      <alignment horizontal="right" vertical="center"/>
    </xf>
    <xf numFmtId="164" fontId="39" fillId="0" borderId="0" xfId="0" applyNumberFormat="1" applyFont="1" applyAlignment="1">
      <alignment horizontal="right" vertical="center"/>
    </xf>
    <xf numFmtId="164" fontId="27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12" applyNumberFormat="1" applyFont="1" applyBorder="1" applyAlignment="1">
      <alignment horizontal="right" vertical="center"/>
    </xf>
    <xf numFmtId="164" fontId="19" fillId="0" borderId="2" xfId="0" applyNumberFormat="1" applyFont="1" applyBorder="1" applyAlignment="1">
      <alignment horizontal="right" vertical="center"/>
    </xf>
    <xf numFmtId="164" fontId="36" fillId="0" borderId="0" xfId="0" applyNumberFormat="1" applyFont="1" applyAlignment="1">
      <alignment horizontal="right"/>
    </xf>
    <xf numFmtId="164" fontId="36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0" fontId="3" fillId="0" borderId="0" xfId="6" applyNumberFormat="1" applyFont="1" applyFill="1" applyBorder="1" applyAlignment="1">
      <alignment horizontal="right"/>
    </xf>
    <xf numFmtId="164" fontId="30" fillId="0" borderId="0" xfId="7" applyNumberFormat="1" applyFill="1" applyBorder="1" applyAlignment="1" applyProtection="1">
      <alignment horizontal="left" vertical="center"/>
    </xf>
    <xf numFmtId="14" fontId="30" fillId="0" borderId="0" xfId="7" applyNumberFormat="1" applyBorder="1" applyAlignment="1" applyProtection="1">
      <alignment horizontal="left" vertical="center"/>
    </xf>
    <xf numFmtId="0" fontId="30" fillId="0" borderId="0" xfId="7" applyBorder="1" applyAlignment="1">
      <alignment horizontal="left"/>
    </xf>
    <xf numFmtId="0" fontId="3" fillId="0" borderId="0" xfId="12" applyFont="1" applyBorder="1" applyAlignment="1">
      <alignment horizontal="left"/>
    </xf>
    <xf numFmtId="49" fontId="13" fillId="0" borderId="2" xfId="5" applyNumberFormat="1" applyFont="1" applyAlignment="1">
      <alignment horizontal="left"/>
    </xf>
    <xf numFmtId="164" fontId="13" fillId="0" borderId="2" xfId="5" applyNumberFormat="1" applyFont="1" applyAlignment="1">
      <alignment horizontal="right" vertical="center"/>
    </xf>
    <xf numFmtId="10" fontId="13" fillId="0" borderId="2" xfId="6" applyNumberFormat="1" applyFont="1" applyFill="1" applyBorder="1" applyAlignment="1">
      <alignment horizontal="right"/>
    </xf>
    <xf numFmtId="0" fontId="13" fillId="0" borderId="2" xfId="5" applyFont="1" applyAlignment="1">
      <alignment horizontal="left"/>
    </xf>
    <xf numFmtId="14" fontId="30" fillId="0" borderId="2" xfId="7" applyNumberFormat="1" applyFill="1" applyBorder="1" applyAlignment="1" applyProtection="1">
      <alignment horizontal="fill" vertical="center" wrapText="1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30" fillId="0" borderId="2" xfId="7" applyAlignment="1">
      <alignment horizontal="left"/>
    </xf>
    <xf numFmtId="164" fontId="2" fillId="0" borderId="0" xfId="0" applyNumberFormat="1" applyFont="1" applyAlignment="1">
      <alignment horizontal="left"/>
    </xf>
    <xf numFmtId="9" fontId="2" fillId="0" borderId="0" xfId="0" applyNumberFormat="1" applyFont="1" applyAlignment="1">
      <alignment horizontal="right"/>
    </xf>
    <xf numFmtId="0" fontId="30" fillId="0" borderId="2" xfId="7"/>
    <xf numFmtId="0" fontId="1" fillId="0" borderId="0" xfId="0" applyFo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pivotButton="1"/>
    <xf numFmtId="0" fontId="0" fillId="0" borderId="0" xfId="0" applyNumberFormat="1"/>
    <xf numFmtId="49" fontId="1" fillId="0" borderId="1" xfId="0" applyNumberFormat="1" applyFont="1" applyBorder="1" applyAlignment="1">
      <alignment horizontal="center" wrapText="1"/>
    </xf>
    <xf numFmtId="9" fontId="0" fillId="0" borderId="0" xfId="0" applyNumberForma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3">
    <cellStyle name="Hyperlink" xfId="2" builtinId="8"/>
    <cellStyle name="Hyperlink 2" xfId="4" xr:uid="{FAF321CE-1B1A-48D3-9102-73EC336861FE}"/>
    <cellStyle name="Hyperlink 2 2" xfId="9" xr:uid="{7F643E51-6D27-465A-A309-C990D98DAEBA}"/>
    <cellStyle name="Hyperlink 3" xfId="7" xr:uid="{599C6500-2D8B-4B9D-8936-48EB66B02D58}"/>
    <cellStyle name="Normal" xfId="0" builtinId="0"/>
    <cellStyle name="Normal 2" xfId="3" xr:uid="{DFE83DE8-1634-4EB8-8F0B-9DF7AA5D1896}"/>
    <cellStyle name="Normal 2 2" xfId="8" xr:uid="{63BCAA34-57E1-4A54-8616-8846E9E62903}"/>
    <cellStyle name="Normal 3" xfId="5" xr:uid="{37366CBA-27DD-4D13-9E3A-A8113BB14E0E}"/>
    <cellStyle name="Normal 4" xfId="10" xr:uid="{ECFCD5CC-F14C-46E3-8F80-07F7525DFE6E}"/>
    <cellStyle name="Normal 5" xfId="11" xr:uid="{292B639C-40A5-4FDB-9915-0A77FFEF991F}"/>
    <cellStyle name="Normal 6" xfId="12" xr:uid="{EE0987D6-FA0B-4A70-8E40-92B0EE76AAF6}"/>
    <cellStyle name="Percent" xfId="1" builtinId="5"/>
    <cellStyle name="Percent 2" xfId="6" xr:uid="{F45F5651-6DA8-4BB0-B37A-787295334A0B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Sheet4!$B$43:$M$43</c:f>
              <c:numCache>
                <c:formatCode>General</c:formatCode>
                <c:ptCount val="12"/>
                <c:pt idx="0">
                  <c:v>0.01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2.2500000000000003E-2</c:v>
                </c:pt>
                <c:pt idx="7">
                  <c:v>1.0416666666666666E-2</c:v>
                </c:pt>
                <c:pt idx="8">
                  <c:v>1.7500000000000002E-2</c:v>
                </c:pt>
                <c:pt idx="9">
                  <c:v>2.5000000000000001E-2</c:v>
                </c:pt>
                <c:pt idx="10">
                  <c:v>2.5000000000000005E-2</c:v>
                </c:pt>
                <c:pt idx="11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4B-4818-A7EF-E816B8F84E6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Sheet4!$B$44:$M$44</c:f>
              <c:numCache>
                <c:formatCode>General</c:formatCode>
                <c:ptCount val="12"/>
                <c:pt idx="0">
                  <c:v>0.01</c:v>
                </c:pt>
                <c:pt idx="1">
                  <c:v>0.01</c:v>
                </c:pt>
                <c:pt idx="2">
                  <c:v>9.0625000000000011E-3</c:v>
                </c:pt>
                <c:pt idx="3">
                  <c:v>1.1250000000000001E-2</c:v>
                </c:pt>
                <c:pt idx="4">
                  <c:v>1.390625E-2</c:v>
                </c:pt>
                <c:pt idx="5">
                  <c:v>1.3255208333333332E-2</c:v>
                </c:pt>
                <c:pt idx="6">
                  <c:v>1.0260416666666668E-2</c:v>
                </c:pt>
                <c:pt idx="7">
                  <c:v>8.8541666666666664E-3</c:v>
                </c:pt>
                <c:pt idx="8">
                  <c:v>1.125E-2</c:v>
                </c:pt>
                <c:pt idx="9">
                  <c:v>1.375E-2</c:v>
                </c:pt>
                <c:pt idx="10">
                  <c:v>1.4374999999999999E-2</c:v>
                </c:pt>
                <c:pt idx="11">
                  <c:v>1.1851851851851853E-2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4B-4818-A7EF-E816B8F84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562047"/>
        <c:axId val="291504687"/>
      </c:lineChart>
      <c:catAx>
        <c:axId val="1047562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04687"/>
        <c:crosses val="autoZero"/>
        <c:auto val="1"/>
        <c:lblAlgn val="ctr"/>
        <c:lblOffset val="100"/>
        <c:noMultiLvlLbl val="0"/>
      </c:catAx>
      <c:valAx>
        <c:axId val="29150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56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Sheet4!$N$5:$N$35</c:f>
              <c:numCache>
                <c:formatCode>General</c:formatCode>
                <c:ptCount val="10"/>
                <c:pt idx="0">
                  <c:v>8.7500000000000008E-3</c:v>
                </c:pt>
                <c:pt idx="1">
                  <c:v>1.8593750000000003E-2</c:v>
                </c:pt>
                <c:pt idx="2">
                  <c:v>2.1666666666666667E-2</c:v>
                </c:pt>
                <c:pt idx="3">
                  <c:v>7.4999999999999997E-3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5.0000000000000001E-3</c:v>
                </c:pt>
                <c:pt idx="7">
                  <c:v>2.2500000000000003E-2</c:v>
                </c:pt>
                <c:pt idx="8">
                  <c:v>1.6666666666666666E-2</c:v>
                </c:pt>
                <c:pt idx="9">
                  <c:v>1.4999999999999999E-2</c:v>
                </c:pt>
              </c:numCache>
            </c:numRef>
          </c:xVal>
          <c:yVal>
            <c:numRef>
              <c:f>Sheet4!$O$5:$O$35</c:f>
              <c:numCache>
                <c:formatCode>General</c:formatCode>
                <c:ptCount val="10"/>
                <c:pt idx="0">
                  <c:v>5.5555555555555556E-4</c:v>
                </c:pt>
                <c:pt idx="1">
                  <c:v>8.6309523809523815E-3</c:v>
                </c:pt>
                <c:pt idx="2">
                  <c:v>3.7499999999999999E-3</c:v>
                </c:pt>
                <c:pt idx="3">
                  <c:v>9.0277777777777784E-4</c:v>
                </c:pt>
                <c:pt idx="4">
                  <c:v>4.1666666666666669E-4</c:v>
                </c:pt>
                <c:pt idx="5">
                  <c:v>1.5833333333333335E-2</c:v>
                </c:pt>
                <c:pt idx="6">
                  <c:v>1.4583333333333334E-3</c:v>
                </c:pt>
                <c:pt idx="7">
                  <c:v>1.4464285714285713E-2</c:v>
                </c:pt>
                <c:pt idx="8">
                  <c:v>1.4000000000000002E-2</c:v>
                </c:pt>
                <c:pt idx="9">
                  <c:v>4.642857142857143E-3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73-4A91-BE13-2D6673FA6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387807"/>
        <c:axId val="674389247"/>
      </c:scatterChart>
      <c:valAx>
        <c:axId val="67438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89247"/>
        <c:crosses val="autoZero"/>
        <c:crossBetween val="midCat"/>
      </c:valAx>
      <c:valAx>
        <c:axId val="67438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8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Sheet5!$F$12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Sheet5!$G$11:$R$11</c:f>
              <c:numCache>
                <c:formatCode>0</c:formatCod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numCache>
            </c:numRef>
          </c:cat>
          <c:val>
            <c:numRef>
              <c:f>Sheet5!$G$12:$R$12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9</c:v>
                </c:pt>
                <c:pt idx="6">
                  <c:v>8</c:v>
                </c:pt>
                <c:pt idx="7">
                  <c:v>0</c:v>
                </c:pt>
                <c:pt idx="8">
                  <c:v>10</c:v>
                </c:pt>
                <c:pt idx="9">
                  <c:v>12</c:v>
                </c:pt>
                <c:pt idx="10">
                  <c:v>7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C5-4565-B0DA-253BF4E7D4F7}"/>
            </c:ext>
          </c:extLst>
        </c:ser>
        <c:ser>
          <c:idx val="1"/>
          <c:order val="1"/>
          <c:tx>
            <c:strRef>
              <c:f>Sheet5!$F$13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Sheet5!$G$11:$R$11</c:f>
              <c:numCache>
                <c:formatCode>0</c:formatCod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numCache>
            </c:numRef>
          </c:cat>
          <c:val>
            <c:numRef>
              <c:f>Sheet5!$G$13:$R$13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C5-4565-B0DA-253BF4E7D4F7}"/>
            </c:ext>
          </c:extLst>
        </c:ser>
        <c:ser>
          <c:idx val="2"/>
          <c:order val="2"/>
          <c:tx>
            <c:strRef>
              <c:f>Sheet5!$F$14</c:f>
              <c:strCache>
                <c:ptCount val="1"/>
                <c:pt idx="0">
                  <c:v>Confirmation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Sheet5!$G$11:$R$11</c:f>
              <c:numCache>
                <c:formatCode>0</c:formatCod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numCache>
            </c:numRef>
          </c:cat>
          <c:val>
            <c:numRef>
              <c:f>Sheet5!$G$14:$R$14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11</c:v>
                </c:pt>
                <c:pt idx="3">
                  <c:v>42</c:v>
                </c:pt>
                <c:pt idx="4">
                  <c:v>53</c:v>
                </c:pt>
                <c:pt idx="5">
                  <c:v>46</c:v>
                </c:pt>
                <c:pt idx="6">
                  <c:v>36</c:v>
                </c:pt>
                <c:pt idx="7">
                  <c:v>34</c:v>
                </c:pt>
                <c:pt idx="8">
                  <c:v>18</c:v>
                </c:pt>
                <c:pt idx="9">
                  <c:v>25</c:v>
                </c:pt>
                <c:pt idx="10">
                  <c:v>23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C5-4565-B0DA-253BF4E7D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7291551"/>
        <c:axId val="1047896655"/>
      </c:barChart>
      <c:catAx>
        <c:axId val="80729155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896655"/>
        <c:crosses val="autoZero"/>
        <c:auto val="1"/>
        <c:lblAlgn val="ctr"/>
        <c:lblOffset val="100"/>
        <c:noMultiLvlLbl val="0"/>
      </c:catAx>
      <c:valAx>
        <c:axId val="104789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29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[CCyB BIS.xlsx]Sheet6!PivotTable10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Sheet6!$H$2:$H$3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Sheet6!$H$4:$H$16</c:f>
              <c:numCache>
                <c:formatCode>General</c:formatCode>
                <c:ptCount val="12"/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7D-44F3-B216-BC8D15498644}"/>
            </c:ext>
          </c:extLst>
        </c:ser>
        <c:ser>
          <c:idx val="1"/>
          <c:order val="1"/>
          <c:tx>
            <c:strRef>
              <c:f>Sheet6!$I$2:$I$3</c:f>
              <c:strCache>
                <c:ptCount val="1"/>
                <c:pt idx="0">
                  <c:v>Armenia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Sheet6!$I$4:$I$16</c:f>
              <c:numCache>
                <c:formatCode>General</c:formatCode>
                <c:ptCount val="12"/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2.5000000000000001E-3</c:v>
                </c:pt>
                <c:pt idx="10">
                  <c:v>1.4999999999999999E-2</c:v>
                </c:pt>
                <c:pt idx="11">
                  <c:v>1.4999999999999999E-2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D7D-44F3-B216-BC8D15498644}"/>
            </c:ext>
          </c:extLst>
        </c:ser>
        <c:ser>
          <c:idx val="2"/>
          <c:order val="2"/>
          <c:tx>
            <c:strRef>
              <c:f>Sheet6!$J$2:$J$3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Sheet6!$J$4:$J$16</c:f>
              <c:numCache>
                <c:formatCode>General</c:formatCode>
                <c:ptCount val="12"/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0.01</c:v>
                </c:pt>
                <c:pt idx="9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D7D-44F3-B216-BC8D15498644}"/>
            </c:ext>
          </c:extLst>
        </c:ser>
        <c:ser>
          <c:idx val="3"/>
          <c:order val="3"/>
          <c:tx>
            <c:strRef>
              <c:f>Sheet6!$K$2:$K$3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Sheet6!$K$4:$K$16</c:f>
              <c:numCache>
                <c:formatCode>General</c:formatCode>
                <c:ptCount val="1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3.3333333333333335E-3</c:v>
                </c:pt>
                <c:pt idx="7">
                  <c:v>0</c:v>
                </c:pt>
                <c:pt idx="10">
                  <c:v>7.4999999999999997E-3</c:v>
                </c:pt>
                <c:pt idx="11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D7D-44F3-B216-BC8D15498644}"/>
            </c:ext>
          </c:extLst>
        </c:ser>
        <c:ser>
          <c:idx val="4"/>
          <c:order val="4"/>
          <c:tx>
            <c:strRef>
              <c:f>Sheet6!$L$2:$L$3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Sheet6!$L$4:$L$16</c:f>
              <c:numCache>
                <c:formatCode>General</c:formatCode>
                <c:ptCount val="12"/>
                <c:pt idx="2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D7D-44F3-B216-BC8D15498644}"/>
            </c:ext>
          </c:extLst>
        </c:ser>
        <c:ser>
          <c:idx val="5"/>
          <c:order val="5"/>
          <c:tx>
            <c:strRef>
              <c:f>Sheet6!$M$2:$M$3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Sheet6!$M$4:$M$16</c:f>
              <c:numCache>
                <c:formatCode>General</c:formatCode>
                <c:ptCount val="12"/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D7D-44F3-B216-BC8D15498644}"/>
            </c:ext>
          </c:extLst>
        </c:ser>
        <c:ser>
          <c:idx val="6"/>
          <c:order val="6"/>
          <c:tx>
            <c:strRef>
              <c:f>Sheet6!$N$2:$N$3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Sheet6!$N$4:$N$16</c:f>
              <c:numCache>
                <c:formatCode>General</c:formatCode>
                <c:ptCount val="12"/>
                <c:pt idx="6">
                  <c:v>0</c:v>
                </c:pt>
                <c:pt idx="9">
                  <c:v>0</c:v>
                </c:pt>
                <c:pt idx="10">
                  <c:v>5.0000000000000001E-3</c:v>
                </c:pt>
                <c:pt idx="11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D7D-44F3-B216-BC8D15498644}"/>
            </c:ext>
          </c:extLst>
        </c:ser>
        <c:ser>
          <c:idx val="7"/>
          <c:order val="7"/>
          <c:tx>
            <c:strRef>
              <c:f>Sheet6!$O$2:$O$3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Sheet6!$O$4:$O$16</c:f>
              <c:numCache>
                <c:formatCode>General</c:formatCode>
                <c:ptCount val="12"/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D7D-44F3-B216-BC8D15498644}"/>
            </c:ext>
          </c:extLst>
        </c:ser>
        <c:ser>
          <c:idx val="8"/>
          <c:order val="8"/>
          <c:tx>
            <c:strRef>
              <c:f>Sheet6!$P$2:$P$3</c:f>
              <c:strCache>
                <c:ptCount val="1"/>
                <c:pt idx="0">
                  <c:v>Czech Republic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Sheet6!$P$4:$P$16</c:f>
              <c:numCache>
                <c:formatCode>General</c:formatCode>
                <c:ptCount val="12"/>
                <c:pt idx="1">
                  <c:v>0</c:v>
                </c:pt>
                <c:pt idx="2">
                  <c:v>1.25E-3</c:v>
                </c:pt>
                <c:pt idx="3">
                  <c:v>5.0000000000000001E-3</c:v>
                </c:pt>
                <c:pt idx="4">
                  <c:v>9.3750000000000014E-3</c:v>
                </c:pt>
                <c:pt idx="5">
                  <c:v>1.4999999999999999E-2</c:v>
                </c:pt>
                <c:pt idx="6">
                  <c:v>1.9375000000000003E-2</c:v>
                </c:pt>
                <c:pt idx="7">
                  <c:v>1.0416666666666666E-2</c:v>
                </c:pt>
                <c:pt idx="8">
                  <c:v>1.2500000000000001E-2</c:v>
                </c:pt>
                <c:pt idx="9">
                  <c:v>2.5000000000000001E-2</c:v>
                </c:pt>
                <c:pt idx="10">
                  <c:v>2.1875000000000002E-2</c:v>
                </c:pt>
                <c:pt idx="11">
                  <c:v>1.5000000000000001E-2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D7D-44F3-B216-BC8D15498644}"/>
            </c:ext>
          </c:extLst>
        </c:ser>
        <c:ser>
          <c:idx val="9"/>
          <c:order val="9"/>
          <c:tx>
            <c:strRef>
              <c:f>Sheet6!$Q$2:$Q$3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Sheet6!$Q$4:$Q$16</c:f>
              <c:numCache>
                <c:formatCode>General</c:formatCode>
                <c:ptCount val="1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7.4999999999999997E-3</c:v>
                </c:pt>
                <c:pt idx="6">
                  <c:v>1.4999999999999999E-2</c:v>
                </c:pt>
                <c:pt idx="7">
                  <c:v>0</c:v>
                </c:pt>
                <c:pt idx="8">
                  <c:v>1.4999999999999999E-2</c:v>
                </c:pt>
                <c:pt idx="9">
                  <c:v>2.5000000000000001E-2</c:v>
                </c:pt>
                <c:pt idx="11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D7D-44F3-B216-BC8D15498644}"/>
            </c:ext>
          </c:extLst>
        </c:ser>
        <c:ser>
          <c:idx val="10"/>
          <c:order val="10"/>
          <c:tx>
            <c:strRef>
              <c:f>Sheet6!$R$2:$R$3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Sheet6!$R$4:$R$16</c:f>
              <c:numCache>
                <c:formatCode>General</c:formatCode>
                <c:ptCount val="1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1.6666666666666668E-3</c:v>
                </c:pt>
                <c:pt idx="6">
                  <c:v>3.7499999999999999E-3</c:v>
                </c:pt>
                <c:pt idx="7">
                  <c:v>0</c:v>
                </c:pt>
                <c:pt idx="9">
                  <c:v>7.4999999999999997E-3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D7D-44F3-B216-BC8D15498644}"/>
            </c:ext>
          </c:extLst>
        </c:ser>
        <c:ser>
          <c:idx val="11"/>
          <c:order val="11"/>
          <c:tx>
            <c:strRef>
              <c:f>Sheet6!$S$2:$S$3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Sheet6!$S$4:$S$16</c:f>
              <c:numCache>
                <c:formatCode>General</c:formatCode>
                <c:ptCount val="1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2.5000000000000001E-3</c:v>
                </c:pt>
                <c:pt idx="7">
                  <c:v>0</c:v>
                </c:pt>
                <c:pt idx="9">
                  <c:v>7.4999999999999997E-3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D7D-44F3-B216-BC8D15498644}"/>
            </c:ext>
          </c:extLst>
        </c:ser>
        <c:ser>
          <c:idx val="12"/>
          <c:order val="12"/>
          <c:tx>
            <c:strRef>
              <c:f>Sheet6!$T$2:$T$3</c:f>
              <c:strCache>
                <c:ptCount val="1"/>
                <c:pt idx="0">
                  <c:v>Hong Kong SAR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Sheet6!$T$4:$T$16</c:f>
              <c:numCache>
                <c:formatCode>General</c:formatCode>
                <c:ptCount val="12"/>
                <c:pt idx="2">
                  <c:v>6.2500000000000003E-3</c:v>
                </c:pt>
                <c:pt idx="3">
                  <c:v>1.2500000000000001E-2</c:v>
                </c:pt>
                <c:pt idx="4">
                  <c:v>1.8749999999999999E-2</c:v>
                </c:pt>
                <c:pt idx="5">
                  <c:v>2.5000000000000001E-2</c:v>
                </c:pt>
                <c:pt idx="6">
                  <c:v>2.2500000000000003E-2</c:v>
                </c:pt>
                <c:pt idx="7">
                  <c:v>0.01</c:v>
                </c:pt>
                <c:pt idx="8">
                  <c:v>0.01</c:v>
                </c:pt>
                <c:pt idx="10">
                  <c:v>0.01</c:v>
                </c:pt>
                <c:pt idx="11">
                  <c:v>7.4999999999999997E-3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D7D-44F3-B216-BC8D15498644}"/>
            </c:ext>
          </c:extLst>
        </c:ser>
        <c:ser>
          <c:idx val="13"/>
          <c:order val="13"/>
          <c:tx>
            <c:strRef>
              <c:f>Sheet6!$U$2:$U$3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Sheet6!$U$4:$U$16</c:f>
              <c:numCache>
                <c:formatCode>General</c:formatCode>
                <c:ptCount val="1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D7D-44F3-B216-BC8D15498644}"/>
            </c:ext>
          </c:extLst>
        </c:ser>
        <c:ser>
          <c:idx val="14"/>
          <c:order val="14"/>
          <c:tx>
            <c:strRef>
              <c:f>Sheet6!$V$2:$V$3</c:f>
              <c:strCache>
                <c:ptCount val="1"/>
                <c:pt idx="0">
                  <c:v>Indonesia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Sheet6!$V$4:$V$16</c:f>
              <c:numCache>
                <c:formatCode>General</c:formatCode>
                <c:ptCount val="1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D7D-44F3-B216-BC8D15498644}"/>
            </c:ext>
          </c:extLst>
        </c:ser>
        <c:ser>
          <c:idx val="15"/>
          <c:order val="15"/>
          <c:tx>
            <c:strRef>
              <c:f>Sheet6!$W$2:$W$3</c:f>
              <c:strCache>
                <c:ptCount val="1"/>
                <c:pt idx="0">
                  <c:v>Ireland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Sheet6!$W$4:$W$16</c:f>
              <c:numCache>
                <c:formatCode>General</c:formatCode>
                <c:ptCount val="12"/>
                <c:pt idx="9">
                  <c:v>7.4999999999999997E-3</c:v>
                </c:pt>
                <c:pt idx="10">
                  <c:v>1.4999999999999999E-2</c:v>
                </c:pt>
                <c:pt idx="11">
                  <c:v>1.4999999999999999E-2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D7D-44F3-B216-BC8D15498644}"/>
            </c:ext>
          </c:extLst>
        </c:ser>
        <c:ser>
          <c:idx val="16"/>
          <c:order val="16"/>
          <c:tx>
            <c:strRef>
              <c:f>Sheet6!$X$2:$X$3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Sheet6!$X$4:$X$16</c:f>
              <c:numCache>
                <c:formatCode>General</c:formatCode>
                <c:ptCount val="1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D7D-44F3-B216-BC8D15498644}"/>
            </c:ext>
          </c:extLst>
        </c:ser>
        <c:ser>
          <c:idx val="17"/>
          <c:order val="17"/>
          <c:tx>
            <c:strRef>
              <c:f>Sheet6!$Y$2:$Y$3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Sheet6!$Y$4:$Y$16</c:f>
              <c:numCache>
                <c:formatCode>General</c:formatCode>
                <c:ptCount val="12"/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D7D-44F3-B216-BC8D15498644}"/>
            </c:ext>
          </c:extLst>
        </c:ser>
        <c:ser>
          <c:idx val="18"/>
          <c:order val="18"/>
          <c:tx>
            <c:strRef>
              <c:f>Sheet6!$Z$2:$Z$3</c:f>
              <c:strCache>
                <c:ptCount val="1"/>
                <c:pt idx="0">
                  <c:v>Korea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Sheet6!$Z$4:$Z$16</c:f>
              <c:numCache>
                <c:formatCode>General</c:formatCode>
                <c:ptCount val="12"/>
                <c:pt idx="3">
                  <c:v>0</c:v>
                </c:pt>
                <c:pt idx="10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D7D-44F3-B216-BC8D15498644}"/>
            </c:ext>
          </c:extLst>
        </c:ser>
        <c:ser>
          <c:idx val="19"/>
          <c:order val="19"/>
          <c:tx>
            <c:strRef>
              <c:f>Sheet6!$AA$2:$AA$3</c:f>
              <c:strCache>
                <c:ptCount val="1"/>
                <c:pt idx="0">
                  <c:v>Luxembourg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Sheet6!$AA$4:$AA$16</c:f>
              <c:numCache>
                <c:formatCode>General</c:formatCode>
                <c:ptCount val="1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6.2500000000000001E-4</c:v>
                </c:pt>
                <c:pt idx="6">
                  <c:v>3.1250000000000002E-3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5.0000000000000001E-3</c:v>
                </c:pt>
                <c:pt idx="10">
                  <c:v>5.0000000000000001E-3</c:v>
                </c:pt>
                <c:pt idx="11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4D7D-44F3-B216-BC8D15498644}"/>
            </c:ext>
          </c:extLst>
        </c:ser>
        <c:ser>
          <c:idx val="20"/>
          <c:order val="20"/>
          <c:tx>
            <c:strRef>
              <c:f>Sheet6!$AB$2:$AB$3</c:f>
              <c:strCache>
                <c:ptCount val="1"/>
                <c:pt idx="0">
                  <c:v>Malta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Sheet6!$AB$4:$AB$16</c:f>
              <c:numCache>
                <c:formatCode>General</c:formatCode>
                <c:ptCount val="12"/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4D7D-44F3-B216-BC8D15498644}"/>
            </c:ext>
          </c:extLst>
        </c:ser>
        <c:ser>
          <c:idx val="21"/>
          <c:order val="21"/>
          <c:tx>
            <c:strRef>
              <c:f>Sheet6!$AC$2:$AC$3</c:f>
              <c:strCache>
                <c:ptCount val="1"/>
                <c:pt idx="0">
                  <c:v>Mexico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Sheet6!$AC$4:$AC$16</c:f>
              <c:numCache>
                <c:formatCode>General</c:formatCode>
                <c:ptCount val="12"/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4D7D-44F3-B216-BC8D15498644}"/>
            </c:ext>
          </c:extLst>
        </c:ser>
        <c:ser>
          <c:idx val="22"/>
          <c:order val="22"/>
          <c:tx>
            <c:strRef>
              <c:f>Sheet6!$AD$2:$AD$3</c:f>
              <c:strCache>
                <c:ptCount val="1"/>
                <c:pt idx="0">
                  <c:v>Netherlands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Sheet6!$AD$4:$AD$16</c:f>
              <c:numCache>
                <c:formatCode>General</c:formatCode>
                <c:ptCount val="1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9">
                  <c:v>0.01</c:v>
                </c:pt>
                <c:pt idx="10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4D7D-44F3-B216-BC8D15498644}"/>
            </c:ext>
          </c:extLst>
        </c:ser>
        <c:ser>
          <c:idx val="23"/>
          <c:order val="23"/>
          <c:tx>
            <c:strRef>
              <c:f>Sheet6!$AE$2:$AE$3</c:f>
              <c:strCache>
                <c:ptCount val="1"/>
                <c:pt idx="0">
                  <c:v>Norway 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Sheet6!$AE$4:$AE$16</c:f>
              <c:numCache>
                <c:formatCode>General</c:formatCode>
                <c:ptCount val="12"/>
                <c:pt idx="0">
                  <c:v>0.01</c:v>
                </c:pt>
                <c:pt idx="1">
                  <c:v>0.01</c:v>
                </c:pt>
                <c:pt idx="2">
                  <c:v>1.375E-2</c:v>
                </c:pt>
                <c:pt idx="3">
                  <c:v>1.6250000000000001E-2</c:v>
                </c:pt>
                <c:pt idx="4">
                  <c:v>0.02</c:v>
                </c:pt>
                <c:pt idx="5">
                  <c:v>2.1249999999999998E-2</c:v>
                </c:pt>
                <c:pt idx="7">
                  <c:v>0.01</c:v>
                </c:pt>
                <c:pt idx="8">
                  <c:v>1.7500000000000002E-2</c:v>
                </c:pt>
                <c:pt idx="9">
                  <c:v>2.5000000000000001E-2</c:v>
                </c:pt>
                <c:pt idx="10">
                  <c:v>2.5000000000000005E-2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4D7D-44F3-B216-BC8D15498644}"/>
            </c:ext>
          </c:extLst>
        </c:ser>
        <c:ser>
          <c:idx val="24"/>
          <c:order val="24"/>
          <c:tx>
            <c:strRef>
              <c:f>Sheet6!$AF$2:$AF$3</c:f>
              <c:strCache>
                <c:ptCount val="1"/>
                <c:pt idx="0">
                  <c:v>Philippines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Sheet6!$AF$4:$AF$16</c:f>
              <c:numCache>
                <c:formatCode>General</c:formatCode>
                <c:ptCount val="12"/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4D7D-44F3-B216-BC8D15498644}"/>
            </c:ext>
          </c:extLst>
        </c:ser>
        <c:ser>
          <c:idx val="25"/>
          <c:order val="25"/>
          <c:tx>
            <c:strRef>
              <c:f>Sheet6!$AG$2:$AG$3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Sheet6!$AG$4:$AG$16</c:f>
              <c:numCache>
                <c:formatCode>General</c:formatCode>
                <c:ptCount val="1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4D7D-44F3-B216-BC8D15498644}"/>
            </c:ext>
          </c:extLst>
        </c:ser>
        <c:ser>
          <c:idx val="26"/>
          <c:order val="26"/>
          <c:tx>
            <c:strRef>
              <c:f>Sheet6!$AH$2:$AH$3</c:f>
              <c:strCache>
                <c:ptCount val="1"/>
                <c:pt idx="0">
                  <c:v>Saudi Arabia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Sheet6!$AH$4:$AH$16</c:f>
              <c:numCache>
                <c:formatCode>General</c:formatCode>
                <c:ptCount val="12"/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4D7D-44F3-B216-BC8D15498644}"/>
            </c:ext>
          </c:extLst>
        </c:ser>
        <c:ser>
          <c:idx val="27"/>
          <c:order val="27"/>
          <c:tx>
            <c:strRef>
              <c:f>Sheet6!$AI$2:$AI$3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Sheet6!$AI$4:$AI$16</c:f>
              <c:numCache>
                <c:formatCode>General</c:formatCode>
                <c:ptCount val="1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4D7D-44F3-B216-BC8D15498644}"/>
            </c:ext>
          </c:extLst>
        </c:ser>
        <c:ser>
          <c:idx val="28"/>
          <c:order val="28"/>
          <c:tx>
            <c:strRef>
              <c:f>Sheet6!$AJ$2:$AJ$3</c:f>
              <c:strCache>
                <c:ptCount val="1"/>
                <c:pt idx="0">
                  <c:v>South Africa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Sheet6!$AJ$4:$AJ$16</c:f>
              <c:numCache>
                <c:formatCode>General</c:formatCode>
                <c:ptCount val="12"/>
                <c:pt idx="2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4D7D-44F3-B216-BC8D15498644}"/>
            </c:ext>
          </c:extLst>
        </c:ser>
        <c:ser>
          <c:idx val="29"/>
          <c:order val="29"/>
          <c:tx>
            <c:strRef>
              <c:f>Sheet6!$AK$2:$AK$3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Sheet6!$AK$4:$AK$16</c:f>
              <c:numCache>
                <c:formatCode>General</c:formatCode>
                <c:ptCount val="1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1.6666666666666668E-3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4D7D-44F3-B216-BC8D15498644}"/>
            </c:ext>
          </c:extLst>
        </c:ser>
        <c:ser>
          <c:idx val="30"/>
          <c:order val="30"/>
          <c:tx>
            <c:strRef>
              <c:f>Sheet6!$AL$2:$AL$3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Sheet6!$AL$4:$AL$16</c:f>
              <c:numCache>
                <c:formatCode>General</c:formatCode>
                <c:ptCount val="12"/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5">
                  <c:v>2.5000000000000001E-2</c:v>
                </c:pt>
                <c:pt idx="7">
                  <c:v>0</c:v>
                </c:pt>
                <c:pt idx="8">
                  <c:v>0.01</c:v>
                </c:pt>
                <c:pt idx="9">
                  <c:v>0.02</c:v>
                </c:pt>
                <c:pt idx="11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4D7D-44F3-B216-BC8D15498644}"/>
            </c:ext>
          </c:extLst>
        </c:ser>
        <c:ser>
          <c:idx val="31"/>
          <c:order val="31"/>
          <c:tx>
            <c:strRef>
              <c:f>Sheet6!$AM$2:$AM$3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Sheet6!$AM$4:$AM$16</c:f>
              <c:numCache>
                <c:formatCode>General</c:formatCode>
                <c:ptCount val="12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4D7D-44F3-B216-BC8D15498644}"/>
            </c:ext>
          </c:extLst>
        </c:ser>
        <c:ser>
          <c:idx val="32"/>
          <c:order val="32"/>
          <c:tx>
            <c:strRef>
              <c:f>Sheet6!$AN$2:$AN$3</c:f>
              <c:strCache>
                <c:ptCount val="1"/>
                <c:pt idx="0">
                  <c:v>Türkiye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Sheet6!$AN$4:$AN$16</c:f>
              <c:numCache>
                <c:formatCode>General</c:formatCode>
                <c:ptCount val="12"/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4D7D-44F3-B216-BC8D15498644}"/>
            </c:ext>
          </c:extLst>
        </c:ser>
        <c:ser>
          <c:idx val="33"/>
          <c:order val="33"/>
          <c:tx>
            <c:strRef>
              <c:f>Sheet6!$AO$2:$AO$3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Sheet6!$AO$4:$AO$16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2.5000000000000001E-3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1.2500000000000001E-2</c:v>
                </c:pt>
                <c:pt idx="7">
                  <c:v>0</c:v>
                </c:pt>
                <c:pt idx="8">
                  <c:v>0.01</c:v>
                </c:pt>
                <c:pt idx="9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4D7D-44F3-B216-BC8D15498644}"/>
            </c:ext>
          </c:extLst>
        </c:ser>
        <c:ser>
          <c:idx val="34"/>
          <c:order val="34"/>
          <c:tx>
            <c:strRef>
              <c:f>Sheet6!$AP$2:$AP$3</c:f>
              <c:strCache>
                <c:ptCount val="1"/>
                <c:pt idx="0">
                  <c:v>United States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Sheet6!$G$4:$G$16</c:f>
              <c:strCach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strCache>
            </c:strRef>
          </c:cat>
          <c:val>
            <c:numRef>
              <c:f>Sheet6!$AP$4:$AP$16</c:f>
              <c:numCache>
                <c:formatCode>General</c:formatCode>
                <c:ptCount val="12"/>
                <c:pt idx="3">
                  <c:v>0</c:v>
                </c:pt>
                <c:pt idx="4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4D7D-44F3-B216-BC8D15498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506607"/>
        <c:axId val="291507087"/>
      </c:lineChart>
      <c:catAx>
        <c:axId val="29150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07087"/>
        <c:crosses val="autoZero"/>
        <c:auto val="1"/>
        <c:lblAlgn val="ctr"/>
        <c:lblOffset val="100"/>
        <c:noMultiLvlLbl val="0"/>
      </c:catAx>
      <c:valAx>
        <c:axId val="29150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0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Sheet7!$AK$3:$AK$15</c:f>
              <c:numCache>
                <c:formatCode>General</c:formatCode>
                <c:ptCount val="13"/>
                <c:pt idx="0">
                  <c:v>0.01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1.8749999999999999E-3</c:v>
                </c:pt>
                <c:pt idx="10">
                  <c:v>0</c:v>
                </c:pt>
                <c:pt idx="11">
                  <c:v>4.1666666666666666E-3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7-4E7A-BD61-9E733614432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Sheet7!$AL$3:$AL$15</c:f>
              <c:numCache>
                <c:formatCode>General</c:formatCode>
                <c:ptCount val="13"/>
                <c:pt idx="0">
                  <c:v>0.01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7.4999999999999997E-3</c:v>
                </c:pt>
                <c:pt idx="6">
                  <c:v>3.5416666666666669E-3</c:v>
                </c:pt>
                <c:pt idx="7">
                  <c:v>0</c:v>
                </c:pt>
                <c:pt idx="8">
                  <c:v>0.01</c:v>
                </c:pt>
                <c:pt idx="9">
                  <c:v>0.02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3.9035087719298247E-3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47-4E7A-BD61-9E7336144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777711"/>
        <c:axId val="672778671"/>
      </c:barChart>
      <c:catAx>
        <c:axId val="672777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778671"/>
        <c:crosses val="autoZero"/>
        <c:auto val="1"/>
        <c:lblAlgn val="ctr"/>
        <c:lblOffset val="100"/>
        <c:noMultiLvlLbl val="0"/>
      </c:catAx>
      <c:valAx>
        <c:axId val="6727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77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483392</xdr:colOff>
      <xdr:row>45</xdr:row>
      <xdr:rowOff>133350</xdr:rowOff>
    </xdr:from>
    <xdr:to>
      <xdr:col>11</xdr:col>
      <xdr:colOff>26192</xdr:colOff>
      <xdr:row>60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99AEDB-988F-3144-D4A1-185EEA8E6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592930</xdr:colOff>
      <xdr:row>11</xdr:row>
      <xdr:rowOff>114300</xdr:rowOff>
    </xdr:from>
    <xdr:to>
      <xdr:col>21</xdr:col>
      <xdr:colOff>631030</xdr:colOff>
      <xdr:row>44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FFF622-7FE4-F183-6F8C-8F6E5756A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1007268</xdr:colOff>
      <xdr:row>0</xdr:row>
      <xdr:rowOff>290513</xdr:rowOff>
    </xdr:from>
    <xdr:to>
      <xdr:col>6</xdr:col>
      <xdr:colOff>340518</xdr:colOff>
      <xdr:row>13</xdr:row>
      <xdr:rowOff>100013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8F1CD3-B295-5040-07F9-74D0F0377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17</xdr:row>
      <xdr:rowOff>185737</xdr:rowOff>
    </xdr:from>
    <xdr:to>
      <xdr:col>17</xdr:col>
      <xdr:colOff>533400</xdr:colOff>
      <xdr:row>36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30B6C4-3F34-43DF-9B30-5803B6315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259556</xdr:colOff>
      <xdr:row>4</xdr:row>
      <xdr:rowOff>114300</xdr:rowOff>
    </xdr:from>
    <xdr:to>
      <xdr:col>33</xdr:col>
      <xdr:colOff>297656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26EEB1-A079-F8D0-6B09-E63E8F35B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89.349849189814" createdVersion="8" refreshedVersion="8" minRefreshableVersion="3" recordCount="420" xr:uid="{27DC63C3-CCCE-4325-B9E5-BC90B1555BAE}">
  <cacheSource type="worksheet">
    <worksheetSource ref="B1:E421" sheet="CCyB decisions (database)"/>
  </cacheSource>
  <cacheFields count="4">
    <cacheField name="Jurisdiction" numFmtId="0">
      <sharedItems count="35">
        <s v="Armenia"/>
        <s v="Argentina"/>
        <s v="Australia"/>
        <s v="Belgium"/>
        <s v="Brazil"/>
        <s v="Canada"/>
        <s v="Switzerland"/>
        <s v="Chile"/>
        <s v="China"/>
        <s v="Czech Republic"/>
        <s v="Germany"/>
        <s v="Denmark"/>
        <s v="Spain"/>
        <s v="France"/>
        <s v="United Kingdom"/>
        <s v="Hong Kong SAR"/>
        <s v="Indonesia"/>
        <s v="Ireland"/>
        <s v="India"/>
        <s v="Italy"/>
        <s v="Japan"/>
        <s v="Korea"/>
        <s v="Luxembourg"/>
        <s v="Malta"/>
        <s v="Mexico"/>
        <s v="Netherlands"/>
        <s v="Norway "/>
        <s v="Philippines"/>
        <s v="Russia"/>
        <s v="Saudi Arabia"/>
        <s v="Sweden"/>
        <s v="Singapore"/>
        <s v="Türkiye"/>
        <s v="United States"/>
        <s v="South Africa"/>
      </sharedItems>
    </cacheField>
    <cacheField name="Announcement date" numFmtId="164">
      <sharedItems containsNonDate="0" containsDate="1" containsMixedTypes="1" minDate="2013-12-12T00:00:00" maxDate="2024-10-02T00:00:00" count="349">
        <d v="2019-07-30T00:00:00"/>
        <d v="2019-10-23T00:00:00"/>
        <d v="2020-02-10T00:00:00"/>
        <d v="2020-03-13T00:00:00"/>
        <d v="2020-07-31T00:00:00"/>
        <d v="2020-10-27T00:00:00"/>
        <d v="2021-01-21T00:00:00"/>
        <d v="2021-04-16T00:00:00"/>
        <d v="2021-07-22T00:00:00"/>
        <d v="2021-10-18T00:00:00"/>
        <d v="2022-01-27T00:00:00"/>
        <d v="2022-04-21T00:00:00"/>
        <d v="2022-07-13T00:00:00"/>
        <d v="2022-10-24T00:00:00"/>
        <d v="2023-01-24T00:00:00"/>
        <d v="2023-04-18T00:00:00"/>
        <d v="2023-07-25T00:00:00"/>
        <d v="2023-10-17T00:00:00"/>
        <s v="16/04/2024"/>
        <d v="2016-03-31T00:00:00"/>
        <d v="2015-12-17T00:00:00"/>
        <d v="2017-01-16T00:00:00"/>
        <d v="2017-12-07T00:00:00"/>
        <d v="2019-01-29T00:00:00"/>
        <d v="2021-12-01T00:00:00"/>
        <d v="2022-12-21T00:00:00"/>
        <d v="2015-12-28T00:00:00"/>
        <d v="2016-03-21T00:00:00"/>
        <d v="2016-06-28T00:00:00"/>
        <d v="2016-12-23T00:00:00"/>
        <d v="2017-03-29T00:00:00"/>
        <d v="2017-06-28T00:00:00"/>
        <d v="2017-09-28T00:00:00"/>
        <d v="2017-12-27T00:00:00"/>
        <d v="2018-03-29T00:00:00"/>
        <d v="2018-06-29T00:00:00"/>
        <d v="2018-09-21T00:00:00"/>
        <d v="2018-12-21T00:00:00"/>
        <d v="2019-03-28T00:00:00"/>
        <d v="2019-06-28T00:00:00"/>
        <d v="2019-09-16T00:00:00"/>
        <d v="2020-03-31T00:00:00"/>
        <d v="2020-07-01T00:00:00"/>
        <d v="2020-09-30T00:00:00"/>
        <d v="2020-12-23T00:00:00"/>
        <d v="2023-10-01T00:00:00"/>
        <d v="2024-03-28T00:00:00"/>
        <d v="2015-10-29T00:00:00"/>
        <d v="2017-03-09T00:00:00"/>
        <d v="2017-06-08T00:00:00"/>
        <d v="2017-09-14T00:00:00"/>
        <d v="2017-12-14T00:00:00"/>
        <d v="2018-03-08T00:00:00"/>
        <d v="2018-06-07T00:00:00"/>
        <d v="2018-09-04T00:00:00"/>
        <d v="2018-11-15T00:00:00"/>
        <d v="2017-03-05T00:00:00"/>
        <d v="2016-02-16T00:00:00"/>
        <d v="2017-02-24T00:00:00"/>
        <d v="2018-02-28T00:00:00"/>
        <d v="2020-01-01T00:00:00"/>
        <d v="2023-02-21T00:00:00"/>
        <d v="2024-02-13T00:00:00"/>
        <d v="2024-06-05T00:00:00"/>
        <s v="07.11.2023"/>
        <s v="08.11.2022"/>
        <s v="12.01.2019"/>
        <s v="17.05.2022"/>
        <s v="23.05.2023"/>
        <d v="2014-08-28T00:00:00"/>
        <d v="2014-12-04T00:00:00"/>
        <d v="2015-03-18T00:00:00"/>
        <d v="2015-05-21T00:00:00"/>
        <d v="2015-09-03T00:00:00"/>
        <d v="2015-12-03T00:00:00"/>
        <d v="2016-03-16T00:00:00"/>
        <d v="2016-05-19T00:00:00"/>
        <d v="2016-09-01T00:00:00"/>
        <d v="2016-12-08T00:00:00"/>
        <d v="2017-03-16T00:00:00"/>
        <d v="2017-05-25T00:00:00"/>
        <d v="2017-08-31T00:00:00"/>
        <d v="2017-12-06T00:00:00"/>
        <d v="2018-05-17T00:00:00"/>
        <d v="2018-08-30T00:00:00"/>
        <d v="2018-11-29T00:00:00"/>
        <d v="2019-03-07T00:00:00"/>
        <d v="2019-05-23T00:00:00"/>
        <d v="2019-08-29T00:00:00"/>
        <d v="2019-11-28T00:00:00"/>
        <d v="2020-03-05T00:00:00"/>
        <d v="2020-03-16T00:00:00"/>
        <d v="2020-03-26T00:00:00"/>
        <d v="2020-06-18T00:00:00"/>
        <d v="2020-08-27T00:00:00"/>
        <d v="2020-11-26T00:00:00"/>
        <d v="2021-03-04T00:00:00"/>
        <d v="2021-05-27T00:00:00"/>
        <d v="2021-08-26T00:00:00"/>
        <d v="2021-11-25T00:00:00"/>
        <d v="2022-03-10T00:00:00"/>
        <d v="2022-06-16T00:00:00"/>
        <d v="2022-09-15T00:00:00"/>
        <d v="2022-11-30T00:00:00"/>
        <d v="2023-03-09T00:00:00"/>
        <d v="2023-06-01T00:00:00"/>
        <d v="2023-09-14T00:00:00"/>
        <d v="2023-11-29T00:00:00"/>
        <d v="2024-03-07T00:00:00"/>
        <d v="2024-06-06T00:00:00"/>
        <d v="2015-12-15T00:00:00"/>
        <d v="2016-12-19T00:00:00"/>
        <d v="2017-12-29T00:00:00"/>
        <d v="2019-12-20T00:00:00"/>
        <d v="2022-01-31T00:00:00"/>
        <d v="2015-01-20T00:00:00"/>
        <d v="2015-04-07T00:00:00"/>
        <d v="2015-09-30T00:00:00"/>
        <d v="2016-03-30T00:00:00"/>
        <d v="2016-06-21T00:00:00"/>
        <d v="2016-09-21T00:00:00"/>
        <d v="2016-12-14T00:00:00"/>
        <d v="2017-03-30T00:00:00"/>
        <d v="2017-06-21T00:00:00"/>
        <d v="2017-12-21T00:00:00"/>
        <d v="2018-03-14T00:00:00"/>
        <d v="2018-06-26T00:00:00"/>
        <d v="2018-09-25T00:00:00"/>
        <d v="2018-12-18T00:00:00"/>
        <d v="2019-03-26T00:00:00"/>
        <d v="2019-07-04T00:00:00"/>
        <d v="2019-09-20T00:00:00"/>
        <d v="2019-10-03T00:00:00"/>
        <d v="2020-03-12T00:00:00"/>
        <d v="2020-06-24T00:00:00"/>
        <d v="2020-12-17T00:00:00"/>
        <d v="2021-06-23T00:00:00"/>
        <d v="2021-12-15T00:00:00"/>
        <d v="2022-03-30T00:00:00"/>
        <d v="2024-06-27T00:00:00"/>
        <d v="2016-06-27T00:00:00"/>
        <d v="2016-09-29T00:00:00"/>
        <d v="2017-03-23T00:00:00"/>
        <d v="2017-06-26T00:00:00"/>
        <d v="2017-09-25T00:00:00"/>
        <d v="2017-12-20T00:00:00"/>
        <d v="2018-03-23T00:00:00"/>
        <d v="2019-03-25T00:00:00"/>
        <d v="2019-06-13T00:00:00"/>
        <d v="2019-09-24T00:00:00"/>
        <d v="2019-12-16T00:00:00"/>
        <d v="2020-04-23T00:00:00"/>
        <d v="2020-07-02T00:00:00"/>
        <d v="2020-07-03T00:00:00"/>
        <d v="2020-09-25T00:00:00"/>
        <d v="2020-12-21T00:00:00"/>
        <d v="2021-03-24T00:00:00"/>
        <d v="2021-09-28T00:00:00"/>
        <d v="2022-06-29T00:00:00"/>
        <d v="2022-09-30T00:00:00"/>
        <d v="2022-12-14T00:00:00"/>
        <d v="2023-03-31T00:00:00"/>
        <d v="2023-06-28T00:00:00"/>
        <d v="2023-09-27T00:00:00"/>
        <d v="2023-12-13T00:00:00"/>
        <d v="2024-03-21T00:00:00"/>
        <d v="2024-06-28T00:00:00"/>
        <d v="2015-12-30T00:00:00"/>
        <d v="2016-04-01T00:00:00"/>
        <d v="2016-06-30T00:00:00"/>
        <d v="2016-10-01T00:00:00"/>
        <d v="2016-12-30T00:00:00"/>
        <d v="2017-03-31T00:00:00"/>
        <d v="2017-06-30T00:00:00"/>
        <d v="2017-09-30T00:00:00"/>
        <d v="2018-07-01T00:00:00"/>
        <d v="2018-10-01T00:00:00"/>
        <d v="2019-01-01T00:00:00"/>
        <d v="2019-04-01T00:00:00"/>
        <d v="2020-03-18T00:00:00"/>
        <d v="2022-03-24T00:00:00"/>
        <d v="2014-06-26T00:00:00"/>
        <d v="2015-03-26T00:00:00"/>
        <d v="2016-03-29T00:00:00"/>
        <d v="2016-07-05T00:00:00"/>
        <d v="2017-06-27T00:00:00"/>
        <d v="2017-11-28T00:00:00"/>
        <d v="2018-03-16T00:00:00"/>
        <d v="2018-06-27T00:00:00"/>
        <d v="2018-10-09T00:00:00"/>
        <d v="2018-11-28T00:00:00"/>
        <d v="2019-03-05T00:00:00"/>
        <d v="2019-07-11T00:00:00"/>
        <d v="2019-10-09T00:00:00"/>
        <d v="2020-03-11T00:00:00"/>
        <d v="2021-12-13T00:00:00"/>
        <d v="2022-07-05T00:00:00"/>
        <d v="2015-01-27T00:00:00"/>
        <d v="2016-01-14T00:00:00"/>
        <d v="2017-01-27T00:00:00"/>
        <d v="2018-01-10T00:00:00"/>
        <d v="2019-04-03T00:00:00"/>
        <d v="2019-07-01T00:00:00"/>
        <d v="2019-10-01T00:00:00"/>
        <d v="2019-12-31T00:00:00"/>
        <d v="2021-08-05T00:00:00"/>
        <d v="2023-02-08T00:00:00"/>
        <d v="2024-05-03T00:00:00"/>
        <d v="2015-12-31T00:00:00"/>
        <d v="2016-05-23T00:00:00"/>
        <d v="2016-11-21T00:00:00"/>
        <d v="2017-05-19T00:00:00"/>
        <d v="2017-11-16T00:00:00"/>
        <d v="2019-05-16T00:00:00"/>
        <d v="2019-05-21T00:00:00"/>
        <d v="2020-05-19T00:00:00"/>
        <d v="2020-10-19T00:00:00"/>
        <d v="2021-04-20T00:00:00"/>
        <d v="2021-10-19T00:00:00"/>
        <d v="2022-04-19T00:00:00"/>
        <d v="2022-10-20T00:00:00"/>
        <d v="2022-06-15T00:00:00"/>
        <d v="2022-11-24T00:00:00"/>
        <d v="2023-06-07T00:00:00"/>
        <d v="2024-08-02T00:00:00"/>
        <d v="2015-02-05T00:00:00"/>
        <d v="2016-04-05T00:00:00"/>
        <d v="2017-04-06T00:00:00"/>
        <d v="2018-04-05T00:00:00"/>
        <d v="2023-04-20T00:00:00"/>
        <d v="2016-03-25T00:00:00"/>
        <d v="2016-06-24T00:00:00"/>
        <d v="2016-09-23T00:00:00"/>
        <d v="2016-12-16T00:00:00"/>
        <d v="2017-03-24T00:00:00"/>
        <d v="2017-06-23T00:00:00"/>
        <d v="2017-09-22T00:00:00"/>
        <d v="2017-12-22T00:00:00"/>
        <d v="2018-06-22T00:00:00"/>
        <d v="2019-03-22T00:00:00"/>
        <d v="2019-06-21T00:00:00"/>
        <d v="2020-03-27T00:00:00"/>
        <d v="2020-06-26T00:00:00"/>
        <d v="2020-12-18T00:00:00"/>
        <d v="2021-03-26T00:00:00"/>
        <d v="2021-06-25T00:00:00"/>
        <d v="2021-09-24T00:00:00"/>
        <d v="2021-12-17T00:00:00"/>
        <d v="2022-03-25T00:00:00"/>
        <d v="2022-06-24T00:00:00"/>
        <d v="2022-12-16T00:00:00"/>
        <d v="2023-03-24T00:00:00"/>
        <d v="2023-06-23T00:00:00"/>
        <d v="2023-09-22T00:00:00"/>
        <d v="2023-12-22T00:00:00"/>
        <d v="2024-03-22T00:00:00"/>
        <d v="2024-06-21T00:00:00"/>
        <d v="2023-05-25T00:00:00"/>
        <d v="2015-11-30T00:00:00"/>
        <d v="2016-09-26T00:00:00"/>
        <d v="2016-12-21T00:00:00"/>
        <d v="2017-03-27T00:00:00"/>
        <d v="2017-12-28T00:00:00"/>
        <d v="2018-03-27T00:00:00"/>
        <d v="2018-06-25T00:00:00"/>
        <d v="2018-12-28T00:00:00"/>
        <d v="2019-06-19T00:00:00"/>
        <d v="2019-09-30T00:00:00"/>
        <d v="2019-12-27T00:00:00"/>
        <d v="2020-10-05T00:00:00"/>
        <d v="2020-12-29T00:00:00"/>
        <d v="2021-04-06T00:00:00"/>
        <d v="2021-07-02T00:00:00"/>
        <d v="2022-03-31T00:00:00"/>
        <d v="2022-06-30T00:00:00"/>
        <d v="2023-06-30T00:00:00"/>
        <d v="2015-01-12T00:00:00"/>
        <d v="2016-04-07T00:00:00"/>
        <d v="2016-04-12T00:00:00"/>
        <d v="2016-07-22T00:00:00"/>
        <d v="2016-10-31T00:00:00"/>
        <d v="2017-06-15T00:00:00"/>
        <d v="2017-08-21T00:00:00"/>
        <d v="2017-11-23T00:00:00"/>
        <d v="2018-03-02T00:00:00"/>
        <d v="2018-06-14T00:00:00"/>
        <d v="2018-12-13T00:00:00"/>
        <d v="2019-03-06T00:00:00"/>
        <d v="2022-05-25T00:00:00"/>
        <d v="2023-05-31T00:00:00"/>
        <d v="2013-12-12T00:00:00"/>
        <d v="2014-04-04T00:00:00"/>
        <d v="2014-06-27T00:00:00"/>
        <d v="2014-09-26T00:00:00"/>
        <d v="2014-12-19T00:00:00"/>
        <d v="2015-03-27T00:00:00"/>
        <d v="2015-06-18T00:00:00"/>
        <d v="2015-09-24T00:00:00"/>
        <d v="2016-03-17T00:00:00"/>
        <d v="2016-06-23T00:00:00"/>
        <d v="2016-09-22T00:00:00"/>
        <d v="2016-12-15T00:00:00"/>
        <d v="2017-06-22T00:00:00"/>
        <d v="2017-09-21T00:00:00"/>
        <d v="2018-03-15T00:00:00"/>
        <d v="2018-06-21T00:00:00"/>
        <d v="2018-09-20T00:00:00"/>
        <d v="2021-06-17T00:00:00"/>
        <d v="2021-12-16T00:00:00"/>
        <d v="2022-06-23T00:00:00"/>
        <d v="2022-09-22T00:00:00"/>
        <d v="2022-12-15T00:00:00"/>
        <d v="2023-01-19T00:00:00"/>
        <d v="2023-05-10T00:00:00"/>
        <d v="2023-08-17T00:00:00"/>
        <s v="13.12.2018"/>
        <d v="2016-02-24T00:00:00"/>
        <d v="2016-06-01T00:00:00"/>
        <d v="2016-09-28T00:00:00"/>
        <d v="2017-10-06T00:00:00"/>
        <d v="2017-12-26T00:00:00"/>
        <d v="2018-07-04T00:00:00"/>
        <d v="2018-09-28T00:00:00"/>
        <d v="2018-12-20T00:00:00"/>
        <d v="2020-06-19T00:00:00"/>
        <d v="2020-08-10T00:00:00"/>
        <d v="2021-03-19T00:00:00"/>
        <d v="2016-01-04T00:00:00"/>
        <d v="2014-12-10T00:00:00"/>
        <d v="2015-05-26T00:00:00"/>
        <d v="2016-02-05T00:00:00"/>
        <d v="2018-09-19T00:00:00"/>
        <d v="2021-09-29T00:00:00"/>
        <d v="2022-06-22T00:00:00"/>
        <d v="2024-03-13T00:00:00"/>
        <d v="2024-06-19T00:00:00"/>
        <d v="2015-11-29T00:00:00"/>
        <d v="2016-11-29T00:00:00"/>
        <d v="2017-11-30T00:00:00"/>
        <d v="2018-11-22T00:00:00"/>
        <d v="2020-12-01T00:00:00"/>
        <d v="2015-12-24T00:00:00"/>
        <d v="2016-10-24T00:00:00"/>
        <d v="2017-12-01T00:00:00"/>
        <d v="2015-10-28T00:00:00"/>
        <d v="2017-05-01T00:00:00"/>
        <d v="2024-10-01T00:00:00"/>
        <s v="18/09/2024"/>
        <s v="18/10/2024"/>
      </sharedItems>
    </cacheField>
    <cacheField name="Year" numFmtId="49">
      <sharedItems containsMixedTypes="1" containsNumber="1" containsInteger="1" minValue="2013" maxValue="2024" count="17">
        <n v="2019"/>
        <n v="2020"/>
        <n v="2021"/>
        <n v="2022"/>
        <n v="2023"/>
        <s v="2024"/>
        <n v="2016"/>
        <n v="2015"/>
        <n v="2017"/>
        <n v="2018"/>
        <n v="2024"/>
        <s v="2023"/>
        <s v="2022"/>
        <s v="2019"/>
        <n v="2014"/>
        <n v="2013"/>
        <s v="2018"/>
      </sharedItems>
    </cacheField>
    <cacheField name="CCyB rate" numFmtId="0">
      <sharedItems containsSemiMixedTypes="0" containsString="0" containsNumber="1" minValue="0" maxValue="2.5000000000000001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89.459938425927" createdVersion="8" refreshedVersion="8" minRefreshableVersion="3" recordCount="420" xr:uid="{13B807A2-CA9C-4299-B86E-106FF06ECDF6}">
  <cacheSource type="worksheet">
    <worksheetSource ref="B1:C421" sheet="Sheet5"/>
  </cacheSource>
  <cacheFields count="2">
    <cacheField name="Year" numFmtId="1">
      <sharedItems containsSemiMixedTypes="0" containsString="0" containsNumber="1" containsInteger="1" minValue="2013" maxValue="2024" count="12">
        <n v="2019"/>
        <n v="2020"/>
        <n v="2021"/>
        <n v="2022"/>
        <n v="2023"/>
        <n v="2024"/>
        <n v="2016"/>
        <n v="2015"/>
        <n v="2017"/>
        <n v="2018"/>
        <n v="2014"/>
        <n v="2013"/>
      </sharedItems>
    </cacheField>
    <cacheField name="Type of setting" numFmtId="0">
      <sharedItems count="5">
        <s v="First time setting"/>
        <s v="Confirmation"/>
        <s v="Increase"/>
        <s v="Decrease"/>
        <s v="Increase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89.464694907409" createdVersion="8" refreshedVersion="8" minRefreshableVersion="3" recordCount="420" xr:uid="{9D8D33A9-42F7-498A-9465-3DE062E9EEA2}">
  <cacheSource type="worksheet">
    <worksheetSource ref="A1:C421" sheet="Sheet6"/>
  </cacheSource>
  <cacheFields count="3">
    <cacheField name="Jurisdiction" numFmtId="0">
      <sharedItems count="35">
        <s v="Armenia"/>
        <s v="Argentina"/>
        <s v="Australia"/>
        <s v="Belgium"/>
        <s v="Brazil"/>
        <s v="Canada"/>
        <s v="Switzerland"/>
        <s v="Chile"/>
        <s v="China"/>
        <s v="Czech Republic"/>
        <s v="Germany"/>
        <s v="Denmark"/>
        <s v="Spain"/>
        <s v="France"/>
        <s v="United Kingdom"/>
        <s v="Hong Kong SAR"/>
        <s v="Indonesia"/>
        <s v="Ireland"/>
        <s v="India"/>
        <s v="Italy"/>
        <s v="Japan"/>
        <s v="Korea"/>
        <s v="Luxembourg"/>
        <s v="Malta"/>
        <s v="Mexico"/>
        <s v="Netherlands"/>
        <s v="Norway "/>
        <s v="Philippines"/>
        <s v="Russia"/>
        <s v="Saudi Arabia"/>
        <s v="Sweden"/>
        <s v="Singapore"/>
        <s v="Türkiye"/>
        <s v="United States"/>
        <s v="South Africa"/>
      </sharedItems>
    </cacheField>
    <cacheField name="Year" numFmtId="1">
      <sharedItems containsSemiMixedTypes="0" containsString="0" containsNumber="1" containsInteger="1" minValue="2013" maxValue="2024" count="12">
        <n v="2019"/>
        <n v="2020"/>
        <n v="2021"/>
        <n v="2022"/>
        <n v="2023"/>
        <n v="2024"/>
        <n v="2016"/>
        <n v="2015"/>
        <n v="2017"/>
        <n v="2018"/>
        <n v="2014"/>
        <n v="2013"/>
      </sharedItems>
    </cacheField>
    <cacheField name="CCyB rate" numFmtId="0">
      <sharedItems containsSemiMixedTypes="0" containsString="0" containsNumber="1" minValue="0" maxValue="2.5000000000000001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0">
  <r>
    <x v="0"/>
    <x v="0"/>
    <x v="0"/>
    <n v="0"/>
  </r>
  <r>
    <x v="0"/>
    <x v="1"/>
    <x v="0"/>
    <n v="0"/>
  </r>
  <r>
    <x v="0"/>
    <x v="2"/>
    <x v="1"/>
    <n v="0"/>
  </r>
  <r>
    <x v="0"/>
    <x v="3"/>
    <x v="1"/>
    <n v="0"/>
  </r>
  <r>
    <x v="0"/>
    <x v="4"/>
    <x v="1"/>
    <n v="0"/>
  </r>
  <r>
    <x v="0"/>
    <x v="5"/>
    <x v="1"/>
    <n v="0"/>
  </r>
  <r>
    <x v="0"/>
    <x v="6"/>
    <x v="2"/>
    <n v="0"/>
  </r>
  <r>
    <x v="0"/>
    <x v="7"/>
    <x v="2"/>
    <n v="0"/>
  </r>
  <r>
    <x v="0"/>
    <x v="8"/>
    <x v="2"/>
    <n v="0"/>
  </r>
  <r>
    <x v="0"/>
    <x v="9"/>
    <x v="2"/>
    <n v="0"/>
  </r>
  <r>
    <x v="0"/>
    <x v="10"/>
    <x v="3"/>
    <n v="0"/>
  </r>
  <r>
    <x v="0"/>
    <x v="11"/>
    <x v="3"/>
    <n v="0"/>
  </r>
  <r>
    <x v="0"/>
    <x v="12"/>
    <x v="3"/>
    <n v="0"/>
  </r>
  <r>
    <x v="0"/>
    <x v="13"/>
    <x v="3"/>
    <n v="0.01"/>
  </r>
  <r>
    <x v="0"/>
    <x v="14"/>
    <x v="4"/>
    <n v="1.4999999999999999E-2"/>
  </r>
  <r>
    <x v="0"/>
    <x v="15"/>
    <x v="4"/>
    <n v="1.4999999999999999E-2"/>
  </r>
  <r>
    <x v="0"/>
    <x v="16"/>
    <x v="4"/>
    <n v="1.4999999999999999E-2"/>
  </r>
  <r>
    <x v="0"/>
    <x v="17"/>
    <x v="4"/>
    <n v="1.4999999999999999E-2"/>
  </r>
  <r>
    <x v="0"/>
    <x v="18"/>
    <x v="5"/>
    <n v="1.4999999999999999E-2"/>
  </r>
  <r>
    <x v="1"/>
    <x v="19"/>
    <x v="6"/>
    <n v="0"/>
  </r>
  <r>
    <x v="2"/>
    <x v="20"/>
    <x v="7"/>
    <n v="0"/>
  </r>
  <r>
    <x v="2"/>
    <x v="21"/>
    <x v="8"/>
    <n v="0"/>
  </r>
  <r>
    <x v="2"/>
    <x v="22"/>
    <x v="8"/>
    <n v="0"/>
  </r>
  <r>
    <x v="2"/>
    <x v="23"/>
    <x v="0"/>
    <n v="0"/>
  </r>
  <r>
    <x v="2"/>
    <x v="24"/>
    <x v="2"/>
    <n v="0.01"/>
  </r>
  <r>
    <x v="2"/>
    <x v="25"/>
    <x v="3"/>
    <n v="0.01"/>
  </r>
  <r>
    <x v="3"/>
    <x v="26"/>
    <x v="7"/>
    <n v="0"/>
  </r>
  <r>
    <x v="3"/>
    <x v="27"/>
    <x v="6"/>
    <n v="0"/>
  </r>
  <r>
    <x v="3"/>
    <x v="28"/>
    <x v="6"/>
    <n v="0"/>
  </r>
  <r>
    <x v="3"/>
    <x v="29"/>
    <x v="6"/>
    <n v="0"/>
  </r>
  <r>
    <x v="3"/>
    <x v="30"/>
    <x v="8"/>
    <n v="0"/>
  </r>
  <r>
    <x v="3"/>
    <x v="31"/>
    <x v="8"/>
    <n v="0"/>
  </r>
  <r>
    <x v="3"/>
    <x v="32"/>
    <x v="8"/>
    <n v="0"/>
  </r>
  <r>
    <x v="3"/>
    <x v="33"/>
    <x v="8"/>
    <n v="0"/>
  </r>
  <r>
    <x v="3"/>
    <x v="34"/>
    <x v="9"/>
    <n v="0"/>
  </r>
  <r>
    <x v="3"/>
    <x v="35"/>
    <x v="9"/>
    <n v="0"/>
  </r>
  <r>
    <x v="3"/>
    <x v="36"/>
    <x v="9"/>
    <n v="0"/>
  </r>
  <r>
    <x v="3"/>
    <x v="37"/>
    <x v="9"/>
    <n v="0"/>
  </r>
  <r>
    <x v="3"/>
    <x v="38"/>
    <x v="0"/>
    <n v="0"/>
  </r>
  <r>
    <x v="3"/>
    <x v="39"/>
    <x v="0"/>
    <n v="5.0000000000000001E-3"/>
  </r>
  <r>
    <x v="3"/>
    <x v="40"/>
    <x v="0"/>
    <n v="5.0000000000000001E-3"/>
  </r>
  <r>
    <x v="3"/>
    <x v="41"/>
    <x v="1"/>
    <n v="0"/>
  </r>
  <r>
    <x v="3"/>
    <x v="42"/>
    <x v="1"/>
    <n v="0"/>
  </r>
  <r>
    <x v="3"/>
    <x v="43"/>
    <x v="1"/>
    <n v="0"/>
  </r>
  <r>
    <x v="3"/>
    <x v="44"/>
    <x v="1"/>
    <n v="0"/>
  </r>
  <r>
    <x v="3"/>
    <x v="45"/>
    <x v="4"/>
    <n v="5.0000000000000001E-3"/>
  </r>
  <r>
    <x v="3"/>
    <x v="45"/>
    <x v="4"/>
    <n v="0.01"/>
  </r>
  <r>
    <x v="3"/>
    <x v="46"/>
    <x v="10"/>
    <n v="0.01"/>
  </r>
  <r>
    <x v="4"/>
    <x v="47"/>
    <x v="7"/>
    <n v="0"/>
  </r>
  <r>
    <x v="4"/>
    <x v="48"/>
    <x v="8"/>
    <n v="0"/>
  </r>
  <r>
    <x v="4"/>
    <x v="49"/>
    <x v="8"/>
    <n v="0"/>
  </r>
  <r>
    <x v="4"/>
    <x v="50"/>
    <x v="8"/>
    <n v="0"/>
  </r>
  <r>
    <x v="4"/>
    <x v="51"/>
    <x v="8"/>
    <n v="0"/>
  </r>
  <r>
    <x v="4"/>
    <x v="52"/>
    <x v="9"/>
    <n v="0"/>
  </r>
  <r>
    <x v="4"/>
    <x v="53"/>
    <x v="9"/>
    <n v="0"/>
  </r>
  <r>
    <x v="4"/>
    <x v="54"/>
    <x v="9"/>
    <n v="0"/>
  </r>
  <r>
    <x v="4"/>
    <x v="55"/>
    <x v="9"/>
    <n v="0"/>
  </r>
  <r>
    <x v="5"/>
    <x v="56"/>
    <x v="8"/>
    <n v="0"/>
  </r>
  <r>
    <x v="6"/>
    <x v="57"/>
    <x v="6"/>
    <n v="0"/>
  </r>
  <r>
    <x v="6"/>
    <x v="58"/>
    <x v="8"/>
    <n v="0"/>
  </r>
  <r>
    <x v="6"/>
    <x v="59"/>
    <x v="9"/>
    <n v="0"/>
  </r>
  <r>
    <x v="6"/>
    <x v="23"/>
    <x v="0"/>
    <n v="0"/>
  </r>
  <r>
    <x v="6"/>
    <x v="60"/>
    <x v="1"/>
    <n v="0"/>
  </r>
  <r>
    <x v="6"/>
    <x v="61"/>
    <x v="4"/>
    <n v="0"/>
  </r>
  <r>
    <x v="6"/>
    <x v="62"/>
    <x v="10"/>
    <n v="0"/>
  </r>
  <r>
    <x v="7"/>
    <x v="63"/>
    <x v="10"/>
    <n v="5.0000000000000001E-3"/>
  </r>
  <r>
    <x v="7"/>
    <x v="64"/>
    <x v="11"/>
    <n v="5.0000000000000001E-3"/>
  </r>
  <r>
    <x v="7"/>
    <x v="65"/>
    <x v="12"/>
    <n v="0"/>
  </r>
  <r>
    <x v="7"/>
    <x v="66"/>
    <x v="13"/>
    <n v="0"/>
  </r>
  <r>
    <x v="7"/>
    <x v="67"/>
    <x v="12"/>
    <n v="0"/>
  </r>
  <r>
    <x v="7"/>
    <x v="68"/>
    <x v="11"/>
    <n v="5.0000000000000001E-3"/>
  </r>
  <r>
    <x v="8"/>
    <x v="43"/>
    <x v="1"/>
    <n v="0"/>
  </r>
  <r>
    <x v="9"/>
    <x v="69"/>
    <x v="14"/>
    <n v="0"/>
  </r>
  <r>
    <x v="9"/>
    <x v="70"/>
    <x v="14"/>
    <n v="0"/>
  </r>
  <r>
    <x v="9"/>
    <x v="71"/>
    <x v="7"/>
    <n v="0"/>
  </r>
  <r>
    <x v="9"/>
    <x v="72"/>
    <x v="7"/>
    <n v="0"/>
  </r>
  <r>
    <x v="9"/>
    <x v="73"/>
    <x v="7"/>
    <n v="0"/>
  </r>
  <r>
    <x v="9"/>
    <x v="74"/>
    <x v="7"/>
    <n v="5.0000000000000001E-3"/>
  </r>
  <r>
    <x v="9"/>
    <x v="75"/>
    <x v="6"/>
    <n v="5.0000000000000001E-3"/>
  </r>
  <r>
    <x v="9"/>
    <x v="76"/>
    <x v="6"/>
    <n v="5.0000000000000001E-3"/>
  </r>
  <r>
    <x v="9"/>
    <x v="77"/>
    <x v="6"/>
    <n v="5.0000000000000001E-3"/>
  </r>
  <r>
    <x v="9"/>
    <x v="78"/>
    <x v="6"/>
    <n v="5.0000000000000001E-3"/>
  </r>
  <r>
    <x v="9"/>
    <x v="79"/>
    <x v="8"/>
    <n v="5.0000000000000001E-3"/>
  </r>
  <r>
    <x v="9"/>
    <x v="80"/>
    <x v="8"/>
    <n v="0.01"/>
  </r>
  <r>
    <x v="9"/>
    <x v="81"/>
    <x v="8"/>
    <n v="0.01"/>
  </r>
  <r>
    <x v="9"/>
    <x v="82"/>
    <x v="8"/>
    <n v="1.2500000000000001E-2"/>
  </r>
  <r>
    <x v="9"/>
    <x v="52"/>
    <x v="9"/>
    <n v="1.2500000000000001E-2"/>
  </r>
  <r>
    <x v="9"/>
    <x v="83"/>
    <x v="9"/>
    <n v="1.4999999999999999E-2"/>
  </r>
  <r>
    <x v="9"/>
    <x v="84"/>
    <x v="9"/>
    <n v="1.4999999999999999E-2"/>
  </r>
  <r>
    <x v="9"/>
    <x v="85"/>
    <x v="9"/>
    <n v="1.7500000000000002E-2"/>
  </r>
  <r>
    <x v="9"/>
    <x v="86"/>
    <x v="0"/>
    <n v="1.7500000000000002E-2"/>
  </r>
  <r>
    <x v="9"/>
    <x v="87"/>
    <x v="0"/>
    <n v="0.02"/>
  </r>
  <r>
    <x v="9"/>
    <x v="88"/>
    <x v="0"/>
    <n v="0.02"/>
  </r>
  <r>
    <x v="9"/>
    <x v="89"/>
    <x v="0"/>
    <n v="0.02"/>
  </r>
  <r>
    <x v="9"/>
    <x v="90"/>
    <x v="1"/>
    <n v="0.02"/>
  </r>
  <r>
    <x v="9"/>
    <x v="91"/>
    <x v="1"/>
    <n v="1.7500000000000002E-2"/>
  </r>
  <r>
    <x v="9"/>
    <x v="92"/>
    <x v="1"/>
    <n v="0.01"/>
  </r>
  <r>
    <x v="9"/>
    <x v="93"/>
    <x v="1"/>
    <n v="5.0000000000000001E-3"/>
  </r>
  <r>
    <x v="9"/>
    <x v="94"/>
    <x v="1"/>
    <n v="5.0000000000000001E-3"/>
  </r>
  <r>
    <x v="9"/>
    <x v="95"/>
    <x v="1"/>
    <n v="5.0000000000000001E-3"/>
  </r>
  <r>
    <x v="9"/>
    <x v="96"/>
    <x v="2"/>
    <n v="5.0000000000000001E-3"/>
  </r>
  <r>
    <x v="9"/>
    <x v="97"/>
    <x v="2"/>
    <n v="0.01"/>
  </r>
  <r>
    <x v="9"/>
    <x v="98"/>
    <x v="2"/>
    <n v="1.4999999999999999E-2"/>
  </r>
  <r>
    <x v="9"/>
    <x v="99"/>
    <x v="2"/>
    <n v="0.02"/>
  </r>
  <r>
    <x v="9"/>
    <x v="100"/>
    <x v="3"/>
    <n v="2.5000000000000001E-2"/>
  </r>
  <r>
    <x v="9"/>
    <x v="101"/>
    <x v="3"/>
    <n v="2.5000000000000001E-2"/>
  </r>
  <r>
    <x v="9"/>
    <x v="102"/>
    <x v="3"/>
    <n v="2.5000000000000001E-2"/>
  </r>
  <r>
    <x v="9"/>
    <x v="103"/>
    <x v="3"/>
    <n v="2.5000000000000001E-2"/>
  </r>
  <r>
    <x v="9"/>
    <x v="104"/>
    <x v="4"/>
    <n v="2.5000000000000001E-2"/>
  </r>
  <r>
    <x v="9"/>
    <x v="105"/>
    <x v="4"/>
    <n v="2.2499999999999999E-2"/>
  </r>
  <r>
    <x v="9"/>
    <x v="106"/>
    <x v="4"/>
    <n v="0.02"/>
  </r>
  <r>
    <x v="9"/>
    <x v="107"/>
    <x v="4"/>
    <n v="0.02"/>
  </r>
  <r>
    <x v="9"/>
    <x v="108"/>
    <x v="10"/>
    <n v="1.7500000000000002E-2"/>
  </r>
  <r>
    <x v="9"/>
    <x v="109"/>
    <x v="10"/>
    <n v="1.2500000000000001E-2"/>
  </r>
  <r>
    <x v="10"/>
    <x v="110"/>
    <x v="7"/>
    <n v="0"/>
  </r>
  <r>
    <x v="10"/>
    <x v="111"/>
    <x v="6"/>
    <n v="0"/>
  </r>
  <r>
    <x v="10"/>
    <x v="112"/>
    <x v="8"/>
    <n v="0"/>
  </r>
  <r>
    <x v="10"/>
    <x v="37"/>
    <x v="9"/>
    <n v="0"/>
  </r>
  <r>
    <x v="10"/>
    <x v="39"/>
    <x v="0"/>
    <n v="2.5000000000000001E-3"/>
  </r>
  <r>
    <x v="10"/>
    <x v="113"/>
    <x v="0"/>
    <n v="2.5000000000000001E-3"/>
  </r>
  <r>
    <x v="10"/>
    <x v="41"/>
    <x v="1"/>
    <n v="0"/>
  </r>
  <r>
    <x v="10"/>
    <x v="114"/>
    <x v="3"/>
    <n v="7.4999999999999997E-3"/>
  </r>
  <r>
    <x v="11"/>
    <x v="115"/>
    <x v="7"/>
    <n v="0"/>
  </r>
  <r>
    <x v="11"/>
    <x v="116"/>
    <x v="7"/>
    <n v="0"/>
  </r>
  <r>
    <x v="11"/>
    <x v="117"/>
    <x v="7"/>
    <n v="0"/>
  </r>
  <r>
    <x v="11"/>
    <x v="20"/>
    <x v="7"/>
    <n v="0"/>
  </r>
  <r>
    <x v="11"/>
    <x v="118"/>
    <x v="6"/>
    <n v="0"/>
  </r>
  <r>
    <x v="11"/>
    <x v="119"/>
    <x v="6"/>
    <n v="0"/>
  </r>
  <r>
    <x v="11"/>
    <x v="120"/>
    <x v="6"/>
    <n v="0"/>
  </r>
  <r>
    <x v="11"/>
    <x v="121"/>
    <x v="6"/>
    <n v="0"/>
  </r>
  <r>
    <x v="11"/>
    <x v="122"/>
    <x v="8"/>
    <n v="0"/>
  </r>
  <r>
    <x v="11"/>
    <x v="123"/>
    <x v="8"/>
    <n v="0"/>
  </r>
  <r>
    <x v="11"/>
    <x v="32"/>
    <x v="8"/>
    <n v="0"/>
  </r>
  <r>
    <x v="11"/>
    <x v="124"/>
    <x v="8"/>
    <n v="0"/>
  </r>
  <r>
    <x v="11"/>
    <x v="125"/>
    <x v="9"/>
    <n v="5.0000000000000001E-3"/>
  </r>
  <r>
    <x v="11"/>
    <x v="126"/>
    <x v="9"/>
    <n v="5.0000000000000001E-3"/>
  </r>
  <r>
    <x v="11"/>
    <x v="127"/>
    <x v="9"/>
    <n v="0.01"/>
  </r>
  <r>
    <x v="11"/>
    <x v="128"/>
    <x v="9"/>
    <n v="0.01"/>
  </r>
  <r>
    <x v="11"/>
    <x v="129"/>
    <x v="0"/>
    <n v="0.01"/>
  </r>
  <r>
    <x v="11"/>
    <x v="130"/>
    <x v="0"/>
    <n v="1.4999999999999999E-2"/>
  </r>
  <r>
    <x v="11"/>
    <x v="131"/>
    <x v="0"/>
    <n v="1.4999999999999999E-2"/>
  </r>
  <r>
    <x v="11"/>
    <x v="132"/>
    <x v="0"/>
    <n v="0.02"/>
  </r>
  <r>
    <x v="11"/>
    <x v="133"/>
    <x v="1"/>
    <n v="0"/>
  </r>
  <r>
    <x v="11"/>
    <x v="134"/>
    <x v="1"/>
    <n v="0"/>
  </r>
  <r>
    <x v="11"/>
    <x v="43"/>
    <x v="1"/>
    <n v="0"/>
  </r>
  <r>
    <x v="11"/>
    <x v="135"/>
    <x v="1"/>
    <n v="0"/>
  </r>
  <r>
    <x v="11"/>
    <x v="136"/>
    <x v="2"/>
    <n v="0.01"/>
  </r>
  <r>
    <x v="11"/>
    <x v="137"/>
    <x v="2"/>
    <n v="0.02"/>
  </r>
  <r>
    <x v="11"/>
    <x v="138"/>
    <x v="3"/>
    <n v="2.5000000000000001E-2"/>
  </r>
  <r>
    <x v="11"/>
    <x v="139"/>
    <x v="10"/>
    <n v="2.5000000000000001E-2"/>
  </r>
  <r>
    <x v="12"/>
    <x v="26"/>
    <x v="7"/>
    <n v="0"/>
  </r>
  <r>
    <x v="12"/>
    <x v="27"/>
    <x v="6"/>
    <n v="0"/>
  </r>
  <r>
    <x v="12"/>
    <x v="140"/>
    <x v="6"/>
    <n v="0"/>
  </r>
  <r>
    <x v="12"/>
    <x v="141"/>
    <x v="6"/>
    <n v="0"/>
  </r>
  <r>
    <x v="12"/>
    <x v="121"/>
    <x v="6"/>
    <n v="0"/>
  </r>
  <r>
    <x v="12"/>
    <x v="142"/>
    <x v="8"/>
    <n v="0"/>
  </r>
  <r>
    <x v="12"/>
    <x v="143"/>
    <x v="8"/>
    <n v="0"/>
  </r>
  <r>
    <x v="12"/>
    <x v="144"/>
    <x v="8"/>
    <n v="0"/>
  </r>
  <r>
    <x v="12"/>
    <x v="145"/>
    <x v="8"/>
    <n v="0"/>
  </r>
  <r>
    <x v="12"/>
    <x v="146"/>
    <x v="9"/>
    <n v="0"/>
  </r>
  <r>
    <x v="12"/>
    <x v="53"/>
    <x v="9"/>
    <n v="0"/>
  </r>
  <r>
    <x v="12"/>
    <x v="127"/>
    <x v="9"/>
    <n v="0"/>
  </r>
  <r>
    <x v="12"/>
    <x v="128"/>
    <x v="9"/>
    <n v="0"/>
  </r>
  <r>
    <x v="12"/>
    <x v="147"/>
    <x v="0"/>
    <n v="0"/>
  </r>
  <r>
    <x v="12"/>
    <x v="148"/>
    <x v="0"/>
    <n v="0"/>
  </r>
  <r>
    <x v="12"/>
    <x v="149"/>
    <x v="0"/>
    <n v="0"/>
  </r>
  <r>
    <x v="12"/>
    <x v="150"/>
    <x v="0"/>
    <n v="0"/>
  </r>
  <r>
    <x v="12"/>
    <x v="41"/>
    <x v="1"/>
    <n v="0"/>
  </r>
  <r>
    <x v="12"/>
    <x v="151"/>
    <x v="1"/>
    <n v="0"/>
  </r>
  <r>
    <x v="12"/>
    <x v="152"/>
    <x v="1"/>
    <n v="0"/>
  </r>
  <r>
    <x v="12"/>
    <x v="153"/>
    <x v="1"/>
    <n v="0"/>
  </r>
  <r>
    <x v="12"/>
    <x v="154"/>
    <x v="1"/>
    <n v="0"/>
  </r>
  <r>
    <x v="12"/>
    <x v="155"/>
    <x v="1"/>
    <n v="0"/>
  </r>
  <r>
    <x v="12"/>
    <x v="156"/>
    <x v="2"/>
    <n v="0"/>
  </r>
  <r>
    <x v="12"/>
    <x v="157"/>
    <x v="2"/>
    <n v="0"/>
  </r>
  <r>
    <x v="12"/>
    <x v="138"/>
    <x v="3"/>
    <n v="0"/>
  </r>
  <r>
    <x v="12"/>
    <x v="158"/>
    <x v="3"/>
    <n v="0"/>
  </r>
  <r>
    <x v="12"/>
    <x v="159"/>
    <x v="3"/>
    <n v="0"/>
  </r>
  <r>
    <x v="12"/>
    <x v="160"/>
    <x v="3"/>
    <n v="0"/>
  </r>
  <r>
    <x v="12"/>
    <x v="161"/>
    <x v="4"/>
    <n v="0"/>
  </r>
  <r>
    <x v="12"/>
    <x v="162"/>
    <x v="4"/>
    <n v="0"/>
  </r>
  <r>
    <x v="12"/>
    <x v="163"/>
    <x v="4"/>
    <n v="0"/>
  </r>
  <r>
    <x v="12"/>
    <x v="164"/>
    <x v="4"/>
    <n v="0"/>
  </r>
  <r>
    <x v="12"/>
    <x v="165"/>
    <x v="10"/>
    <n v="0"/>
  </r>
  <r>
    <x v="12"/>
    <x v="166"/>
    <x v="10"/>
    <n v="0"/>
  </r>
  <r>
    <x v="13"/>
    <x v="167"/>
    <x v="7"/>
    <n v="0"/>
  </r>
  <r>
    <x v="13"/>
    <x v="168"/>
    <x v="6"/>
    <n v="0"/>
  </r>
  <r>
    <x v="13"/>
    <x v="169"/>
    <x v="6"/>
    <n v="0"/>
  </r>
  <r>
    <x v="13"/>
    <x v="170"/>
    <x v="6"/>
    <n v="0"/>
  </r>
  <r>
    <x v="13"/>
    <x v="171"/>
    <x v="6"/>
    <n v="0"/>
  </r>
  <r>
    <x v="13"/>
    <x v="172"/>
    <x v="8"/>
    <n v="0"/>
  </r>
  <r>
    <x v="13"/>
    <x v="173"/>
    <x v="8"/>
    <n v="0"/>
  </r>
  <r>
    <x v="13"/>
    <x v="174"/>
    <x v="8"/>
    <n v="0"/>
  </r>
  <r>
    <x v="13"/>
    <x v="112"/>
    <x v="8"/>
    <n v="0"/>
  </r>
  <r>
    <x v="13"/>
    <x v="34"/>
    <x v="9"/>
    <n v="0"/>
  </r>
  <r>
    <x v="13"/>
    <x v="175"/>
    <x v="9"/>
    <n v="2.5000000000000001E-3"/>
  </r>
  <r>
    <x v="13"/>
    <x v="176"/>
    <x v="9"/>
    <n v="2.5000000000000001E-3"/>
  </r>
  <r>
    <x v="13"/>
    <x v="177"/>
    <x v="0"/>
    <n v="2.5000000000000001E-3"/>
  </r>
  <r>
    <x v="13"/>
    <x v="178"/>
    <x v="0"/>
    <n v="5.0000000000000001E-3"/>
  </r>
  <r>
    <x v="13"/>
    <x v="179"/>
    <x v="1"/>
    <n v="0"/>
  </r>
  <r>
    <x v="13"/>
    <x v="180"/>
    <x v="3"/>
    <n v="5.0000000000000001E-3"/>
  </r>
  <r>
    <x v="13"/>
    <x v="102"/>
    <x v="3"/>
    <n v="0.01"/>
  </r>
  <r>
    <x v="14"/>
    <x v="181"/>
    <x v="14"/>
    <n v="0"/>
  </r>
  <r>
    <x v="14"/>
    <x v="182"/>
    <x v="7"/>
    <n v="0"/>
  </r>
  <r>
    <x v="14"/>
    <x v="183"/>
    <x v="6"/>
    <n v="5.0000000000000001E-3"/>
  </r>
  <r>
    <x v="14"/>
    <x v="184"/>
    <x v="6"/>
    <n v="0"/>
  </r>
  <r>
    <x v="14"/>
    <x v="185"/>
    <x v="8"/>
    <n v="5.0000000000000001E-3"/>
  </r>
  <r>
    <x v="14"/>
    <x v="186"/>
    <x v="8"/>
    <n v="0.01"/>
  </r>
  <r>
    <x v="14"/>
    <x v="187"/>
    <x v="9"/>
    <n v="0.01"/>
  </r>
  <r>
    <x v="14"/>
    <x v="188"/>
    <x v="9"/>
    <n v="0.01"/>
  </r>
  <r>
    <x v="14"/>
    <x v="189"/>
    <x v="9"/>
    <n v="0.01"/>
  </r>
  <r>
    <x v="14"/>
    <x v="190"/>
    <x v="9"/>
    <n v="0.01"/>
  </r>
  <r>
    <x v="14"/>
    <x v="191"/>
    <x v="0"/>
    <n v="0.01"/>
  </r>
  <r>
    <x v="14"/>
    <x v="192"/>
    <x v="0"/>
    <n v="0.01"/>
  </r>
  <r>
    <x v="14"/>
    <x v="193"/>
    <x v="0"/>
    <n v="0.01"/>
  </r>
  <r>
    <x v="14"/>
    <x v="150"/>
    <x v="0"/>
    <n v="0.02"/>
  </r>
  <r>
    <x v="14"/>
    <x v="194"/>
    <x v="1"/>
    <n v="0"/>
  </r>
  <r>
    <x v="14"/>
    <x v="195"/>
    <x v="2"/>
    <n v="0.01"/>
  </r>
  <r>
    <x v="14"/>
    <x v="196"/>
    <x v="3"/>
    <n v="0.02"/>
  </r>
  <r>
    <x v="15"/>
    <x v="197"/>
    <x v="7"/>
    <n v="6.2500000000000003E-3"/>
  </r>
  <r>
    <x v="15"/>
    <x v="198"/>
    <x v="6"/>
    <n v="1.2500000000000001E-2"/>
  </r>
  <r>
    <x v="15"/>
    <x v="199"/>
    <x v="8"/>
    <n v="1.8749999999999999E-2"/>
  </r>
  <r>
    <x v="15"/>
    <x v="200"/>
    <x v="9"/>
    <n v="2.5000000000000001E-2"/>
  </r>
  <r>
    <x v="15"/>
    <x v="201"/>
    <x v="0"/>
    <n v="2.5000000000000001E-2"/>
  </r>
  <r>
    <x v="15"/>
    <x v="202"/>
    <x v="0"/>
    <n v="2.5000000000000001E-2"/>
  </r>
  <r>
    <x v="15"/>
    <x v="203"/>
    <x v="0"/>
    <n v="0.02"/>
  </r>
  <r>
    <x v="15"/>
    <x v="204"/>
    <x v="0"/>
    <n v="0.02"/>
  </r>
  <r>
    <x v="15"/>
    <x v="194"/>
    <x v="1"/>
    <n v="0.01"/>
  </r>
  <r>
    <x v="15"/>
    <x v="205"/>
    <x v="2"/>
    <n v="0.01"/>
  </r>
  <r>
    <x v="15"/>
    <x v="206"/>
    <x v="4"/>
    <n v="0.01"/>
  </r>
  <r>
    <x v="15"/>
    <x v="207"/>
    <x v="10"/>
    <n v="0.01"/>
  </r>
  <r>
    <x v="16"/>
    <x v="208"/>
    <x v="7"/>
    <n v="0"/>
  </r>
  <r>
    <x v="16"/>
    <x v="209"/>
    <x v="6"/>
    <n v="0"/>
  </r>
  <r>
    <x v="16"/>
    <x v="210"/>
    <x v="6"/>
    <n v="0"/>
  </r>
  <r>
    <x v="16"/>
    <x v="211"/>
    <x v="8"/>
    <n v="0"/>
  </r>
  <r>
    <x v="16"/>
    <x v="212"/>
    <x v="8"/>
    <n v="0"/>
  </r>
  <r>
    <x v="16"/>
    <x v="83"/>
    <x v="9"/>
    <n v="0"/>
  </r>
  <r>
    <x v="16"/>
    <x v="55"/>
    <x v="9"/>
    <n v="0"/>
  </r>
  <r>
    <x v="16"/>
    <x v="213"/>
    <x v="0"/>
    <n v="0"/>
  </r>
  <r>
    <x v="16"/>
    <x v="214"/>
    <x v="0"/>
    <n v="0"/>
  </r>
  <r>
    <x v="16"/>
    <x v="215"/>
    <x v="1"/>
    <n v="0"/>
  </r>
  <r>
    <x v="16"/>
    <x v="216"/>
    <x v="1"/>
    <n v="0"/>
  </r>
  <r>
    <x v="16"/>
    <x v="217"/>
    <x v="2"/>
    <n v="0"/>
  </r>
  <r>
    <x v="16"/>
    <x v="218"/>
    <x v="2"/>
    <n v="0"/>
  </r>
  <r>
    <x v="16"/>
    <x v="219"/>
    <x v="3"/>
    <n v="0"/>
  </r>
  <r>
    <x v="16"/>
    <x v="220"/>
    <x v="3"/>
    <n v="0"/>
  </r>
  <r>
    <x v="16"/>
    <x v="15"/>
    <x v="4"/>
    <n v="0"/>
  </r>
  <r>
    <x v="17"/>
    <x v="221"/>
    <x v="3"/>
    <n v="5.0000000000000001E-3"/>
  </r>
  <r>
    <x v="17"/>
    <x v="222"/>
    <x v="3"/>
    <n v="0.01"/>
  </r>
  <r>
    <x v="17"/>
    <x v="223"/>
    <x v="4"/>
    <n v="1.4999999999999999E-2"/>
  </r>
  <r>
    <x v="17"/>
    <x v="224"/>
    <x v="10"/>
    <n v="1.4999999999999999E-2"/>
  </r>
  <r>
    <x v="18"/>
    <x v="225"/>
    <x v="7"/>
    <n v="0"/>
  </r>
  <r>
    <x v="18"/>
    <x v="116"/>
    <x v="7"/>
    <n v="0"/>
  </r>
  <r>
    <x v="18"/>
    <x v="226"/>
    <x v="6"/>
    <n v="0"/>
  </r>
  <r>
    <x v="18"/>
    <x v="227"/>
    <x v="8"/>
    <n v="0"/>
  </r>
  <r>
    <x v="18"/>
    <x v="228"/>
    <x v="9"/>
    <n v="0"/>
  </r>
  <r>
    <x v="18"/>
    <x v="229"/>
    <x v="4"/>
    <n v="0"/>
  </r>
  <r>
    <x v="19"/>
    <x v="167"/>
    <x v="7"/>
    <n v="0"/>
  </r>
  <r>
    <x v="19"/>
    <x v="230"/>
    <x v="6"/>
    <n v="0"/>
  </r>
  <r>
    <x v="19"/>
    <x v="231"/>
    <x v="6"/>
    <n v="0"/>
  </r>
  <r>
    <x v="19"/>
    <x v="232"/>
    <x v="6"/>
    <n v="0"/>
  </r>
  <r>
    <x v="19"/>
    <x v="233"/>
    <x v="6"/>
    <n v="0"/>
  </r>
  <r>
    <x v="19"/>
    <x v="234"/>
    <x v="8"/>
    <n v="0"/>
  </r>
  <r>
    <x v="19"/>
    <x v="235"/>
    <x v="8"/>
    <n v="0"/>
  </r>
  <r>
    <x v="19"/>
    <x v="236"/>
    <x v="8"/>
    <n v="0"/>
  </r>
  <r>
    <x v="19"/>
    <x v="237"/>
    <x v="8"/>
    <n v="0"/>
  </r>
  <r>
    <x v="19"/>
    <x v="146"/>
    <x v="9"/>
    <n v="0"/>
  </r>
  <r>
    <x v="19"/>
    <x v="238"/>
    <x v="9"/>
    <n v="0"/>
  </r>
  <r>
    <x v="19"/>
    <x v="36"/>
    <x v="9"/>
    <n v="0"/>
  </r>
  <r>
    <x v="19"/>
    <x v="37"/>
    <x v="9"/>
    <n v="0"/>
  </r>
  <r>
    <x v="19"/>
    <x v="239"/>
    <x v="0"/>
    <n v="0"/>
  </r>
  <r>
    <x v="19"/>
    <x v="240"/>
    <x v="0"/>
    <n v="0"/>
  </r>
  <r>
    <x v="19"/>
    <x v="131"/>
    <x v="0"/>
    <n v="0"/>
  </r>
  <r>
    <x v="19"/>
    <x v="113"/>
    <x v="0"/>
    <n v="0"/>
  </r>
  <r>
    <x v="19"/>
    <x v="241"/>
    <x v="1"/>
    <n v="0"/>
  </r>
  <r>
    <x v="19"/>
    <x v="242"/>
    <x v="1"/>
    <n v="0"/>
  </r>
  <r>
    <x v="19"/>
    <x v="154"/>
    <x v="1"/>
    <n v="0"/>
  </r>
  <r>
    <x v="19"/>
    <x v="243"/>
    <x v="1"/>
    <n v="0"/>
  </r>
  <r>
    <x v="19"/>
    <x v="244"/>
    <x v="2"/>
    <n v="0"/>
  </r>
  <r>
    <x v="19"/>
    <x v="245"/>
    <x v="2"/>
    <n v="0"/>
  </r>
  <r>
    <x v="19"/>
    <x v="246"/>
    <x v="2"/>
    <n v="0"/>
  </r>
  <r>
    <x v="19"/>
    <x v="247"/>
    <x v="2"/>
    <n v="0"/>
  </r>
  <r>
    <x v="19"/>
    <x v="248"/>
    <x v="3"/>
    <n v="0"/>
  </r>
  <r>
    <x v="19"/>
    <x v="249"/>
    <x v="3"/>
    <n v="0"/>
  </r>
  <r>
    <x v="19"/>
    <x v="159"/>
    <x v="3"/>
    <n v="0"/>
  </r>
  <r>
    <x v="19"/>
    <x v="250"/>
    <x v="3"/>
    <n v="0"/>
  </r>
  <r>
    <x v="19"/>
    <x v="251"/>
    <x v="4"/>
    <n v="0"/>
  </r>
  <r>
    <x v="19"/>
    <x v="252"/>
    <x v="4"/>
    <n v="0"/>
  </r>
  <r>
    <x v="19"/>
    <x v="253"/>
    <x v="4"/>
    <n v="0"/>
  </r>
  <r>
    <x v="19"/>
    <x v="254"/>
    <x v="4"/>
    <n v="0"/>
  </r>
  <r>
    <x v="19"/>
    <x v="255"/>
    <x v="10"/>
    <n v="0"/>
  </r>
  <r>
    <x v="19"/>
    <x v="256"/>
    <x v="10"/>
    <n v="0"/>
  </r>
  <r>
    <x v="20"/>
    <x v="19"/>
    <x v="6"/>
    <n v="0"/>
  </r>
  <r>
    <x v="21"/>
    <x v="19"/>
    <x v="6"/>
    <n v="0"/>
  </r>
  <r>
    <x v="21"/>
    <x v="257"/>
    <x v="4"/>
    <n v="0.01"/>
  </r>
  <r>
    <x v="22"/>
    <x v="258"/>
    <x v="7"/>
    <n v="0"/>
  </r>
  <r>
    <x v="22"/>
    <x v="183"/>
    <x v="6"/>
    <n v="0"/>
  </r>
  <r>
    <x v="22"/>
    <x v="28"/>
    <x v="6"/>
    <n v="0"/>
  </r>
  <r>
    <x v="22"/>
    <x v="259"/>
    <x v="6"/>
    <n v="0"/>
  </r>
  <r>
    <x v="22"/>
    <x v="260"/>
    <x v="6"/>
    <n v="0"/>
  </r>
  <r>
    <x v="22"/>
    <x v="261"/>
    <x v="8"/>
    <n v="0"/>
  </r>
  <r>
    <x v="22"/>
    <x v="143"/>
    <x v="8"/>
    <n v="0"/>
  </r>
  <r>
    <x v="22"/>
    <x v="144"/>
    <x v="8"/>
    <n v="0"/>
  </r>
  <r>
    <x v="22"/>
    <x v="262"/>
    <x v="8"/>
    <n v="0"/>
  </r>
  <r>
    <x v="22"/>
    <x v="263"/>
    <x v="9"/>
    <n v="0"/>
  </r>
  <r>
    <x v="22"/>
    <x v="264"/>
    <x v="9"/>
    <n v="0"/>
  </r>
  <r>
    <x v="22"/>
    <x v="127"/>
    <x v="9"/>
    <n v="0"/>
  </r>
  <r>
    <x v="22"/>
    <x v="265"/>
    <x v="9"/>
    <n v="2.5000000000000001E-3"/>
  </r>
  <r>
    <x v="22"/>
    <x v="147"/>
    <x v="0"/>
    <n v="2.5000000000000001E-3"/>
  </r>
  <r>
    <x v="22"/>
    <x v="266"/>
    <x v="0"/>
    <n v="2.5000000000000001E-3"/>
  </r>
  <r>
    <x v="22"/>
    <x v="267"/>
    <x v="0"/>
    <n v="2.5000000000000001E-3"/>
  </r>
  <r>
    <x v="22"/>
    <x v="268"/>
    <x v="0"/>
    <n v="5.0000000000000001E-3"/>
  </r>
  <r>
    <x v="22"/>
    <x v="151"/>
    <x v="1"/>
    <n v="5.0000000000000001E-3"/>
  </r>
  <r>
    <x v="22"/>
    <x v="153"/>
    <x v="1"/>
    <n v="5.0000000000000001E-3"/>
  </r>
  <r>
    <x v="22"/>
    <x v="269"/>
    <x v="1"/>
    <n v="5.0000000000000001E-3"/>
  </r>
  <r>
    <x v="22"/>
    <x v="270"/>
    <x v="1"/>
    <n v="5.0000000000000001E-3"/>
  </r>
  <r>
    <x v="22"/>
    <x v="271"/>
    <x v="2"/>
    <n v="5.0000000000000001E-3"/>
  </r>
  <r>
    <x v="22"/>
    <x v="272"/>
    <x v="2"/>
    <n v="5.0000000000000001E-3"/>
  </r>
  <r>
    <x v="22"/>
    <x v="273"/>
    <x v="3"/>
    <n v="5.0000000000000001E-3"/>
  </r>
  <r>
    <x v="22"/>
    <x v="274"/>
    <x v="3"/>
    <n v="5.0000000000000001E-3"/>
  </r>
  <r>
    <x v="22"/>
    <x v="159"/>
    <x v="3"/>
    <n v="5.0000000000000001E-3"/>
  </r>
  <r>
    <x v="22"/>
    <x v="161"/>
    <x v="4"/>
    <n v="5.0000000000000001E-3"/>
  </r>
  <r>
    <x v="22"/>
    <x v="275"/>
    <x v="4"/>
    <n v="5.0000000000000001E-3"/>
  </r>
  <r>
    <x v="22"/>
    <x v="46"/>
    <x v="10"/>
    <n v="5.0000000000000001E-3"/>
  </r>
  <r>
    <x v="22"/>
    <x v="166"/>
    <x v="10"/>
    <n v="5.0000000000000001E-3"/>
  </r>
  <r>
    <x v="23"/>
    <x v="276"/>
    <x v="7"/>
    <n v="0"/>
  </r>
  <r>
    <x v="24"/>
    <x v="277"/>
    <x v="6"/>
    <n v="0"/>
  </r>
  <r>
    <x v="25"/>
    <x v="110"/>
    <x v="7"/>
    <n v="0"/>
  </r>
  <r>
    <x v="25"/>
    <x v="278"/>
    <x v="6"/>
    <n v="0"/>
  </r>
  <r>
    <x v="25"/>
    <x v="279"/>
    <x v="6"/>
    <n v="0"/>
  </r>
  <r>
    <x v="25"/>
    <x v="280"/>
    <x v="6"/>
    <n v="0"/>
  </r>
  <r>
    <x v="25"/>
    <x v="142"/>
    <x v="8"/>
    <n v="0"/>
  </r>
  <r>
    <x v="25"/>
    <x v="281"/>
    <x v="8"/>
    <n v="0"/>
  </r>
  <r>
    <x v="25"/>
    <x v="282"/>
    <x v="8"/>
    <n v="0"/>
  </r>
  <r>
    <x v="25"/>
    <x v="283"/>
    <x v="8"/>
    <n v="0"/>
  </r>
  <r>
    <x v="25"/>
    <x v="284"/>
    <x v="9"/>
    <n v="0"/>
  </r>
  <r>
    <x v="25"/>
    <x v="285"/>
    <x v="9"/>
    <n v="0"/>
  </r>
  <r>
    <x v="25"/>
    <x v="189"/>
    <x v="9"/>
    <n v="0"/>
  </r>
  <r>
    <x v="25"/>
    <x v="286"/>
    <x v="9"/>
    <n v="0"/>
  </r>
  <r>
    <x v="25"/>
    <x v="287"/>
    <x v="0"/>
    <n v="0"/>
  </r>
  <r>
    <x v="25"/>
    <x v="288"/>
    <x v="3"/>
    <n v="0.01"/>
  </r>
  <r>
    <x v="25"/>
    <x v="289"/>
    <x v="4"/>
    <n v="0.02"/>
  </r>
  <r>
    <x v="26"/>
    <x v="290"/>
    <x v="15"/>
    <n v="0.01"/>
  </r>
  <r>
    <x v="26"/>
    <x v="291"/>
    <x v="14"/>
    <n v="0.01"/>
  </r>
  <r>
    <x v="26"/>
    <x v="292"/>
    <x v="14"/>
    <n v="0.01"/>
  </r>
  <r>
    <x v="26"/>
    <x v="293"/>
    <x v="14"/>
    <n v="0.01"/>
  </r>
  <r>
    <x v="26"/>
    <x v="294"/>
    <x v="14"/>
    <n v="0.01"/>
  </r>
  <r>
    <x v="26"/>
    <x v="295"/>
    <x v="7"/>
    <n v="0.01"/>
  </r>
  <r>
    <x v="26"/>
    <x v="296"/>
    <x v="7"/>
    <n v="1.4999999999999999E-2"/>
  </r>
  <r>
    <x v="26"/>
    <x v="297"/>
    <x v="7"/>
    <n v="1.4999999999999999E-2"/>
  </r>
  <r>
    <x v="26"/>
    <x v="20"/>
    <x v="7"/>
    <n v="1.4999999999999999E-2"/>
  </r>
  <r>
    <x v="26"/>
    <x v="298"/>
    <x v="6"/>
    <n v="1.4999999999999999E-2"/>
  </r>
  <r>
    <x v="26"/>
    <x v="299"/>
    <x v="6"/>
    <n v="1.4999999999999999E-2"/>
  </r>
  <r>
    <x v="26"/>
    <x v="300"/>
    <x v="6"/>
    <n v="1.4999999999999999E-2"/>
  </r>
  <r>
    <x v="26"/>
    <x v="301"/>
    <x v="6"/>
    <n v="0.02"/>
  </r>
  <r>
    <x v="26"/>
    <x v="79"/>
    <x v="8"/>
    <n v="0.02"/>
  </r>
  <r>
    <x v="26"/>
    <x v="302"/>
    <x v="8"/>
    <n v="0.02"/>
  </r>
  <r>
    <x v="26"/>
    <x v="303"/>
    <x v="8"/>
    <n v="0.02"/>
  </r>
  <r>
    <x v="26"/>
    <x v="51"/>
    <x v="8"/>
    <n v="0.02"/>
  </r>
  <r>
    <x v="26"/>
    <x v="304"/>
    <x v="9"/>
    <n v="0.02"/>
  </r>
  <r>
    <x v="26"/>
    <x v="305"/>
    <x v="9"/>
    <n v="0.02"/>
  </r>
  <r>
    <x v="26"/>
    <x v="306"/>
    <x v="9"/>
    <n v="0.02"/>
  </r>
  <r>
    <x v="26"/>
    <x v="286"/>
    <x v="9"/>
    <n v="2.5000000000000001E-2"/>
  </r>
  <r>
    <x v="26"/>
    <x v="3"/>
    <x v="1"/>
    <n v="0.01"/>
  </r>
  <r>
    <x v="26"/>
    <x v="307"/>
    <x v="2"/>
    <n v="1.4999999999999999E-2"/>
  </r>
  <r>
    <x v="26"/>
    <x v="308"/>
    <x v="2"/>
    <n v="0.02"/>
  </r>
  <r>
    <x v="26"/>
    <x v="180"/>
    <x v="3"/>
    <n v="2.5000000000000001E-2"/>
  </r>
  <r>
    <x v="26"/>
    <x v="309"/>
    <x v="3"/>
    <n v="2.5000000000000001E-2"/>
  </r>
  <r>
    <x v="26"/>
    <x v="310"/>
    <x v="3"/>
    <n v="2.5000000000000001E-2"/>
  </r>
  <r>
    <x v="26"/>
    <x v="311"/>
    <x v="3"/>
    <n v="2.5000000000000001E-2"/>
  </r>
  <r>
    <x v="26"/>
    <x v="312"/>
    <x v="4"/>
    <n v="2.5000000000000001E-2"/>
  </r>
  <r>
    <x v="26"/>
    <x v="313"/>
    <x v="4"/>
    <n v="2.5000000000000001E-2"/>
  </r>
  <r>
    <x v="26"/>
    <x v="314"/>
    <x v="4"/>
    <n v="2.5000000000000001E-2"/>
  </r>
  <r>
    <x v="27"/>
    <x v="315"/>
    <x v="16"/>
    <n v="0"/>
  </r>
  <r>
    <x v="28"/>
    <x v="208"/>
    <x v="7"/>
    <n v="0"/>
  </r>
  <r>
    <x v="28"/>
    <x v="316"/>
    <x v="6"/>
    <n v="0"/>
  </r>
  <r>
    <x v="28"/>
    <x v="317"/>
    <x v="6"/>
    <n v="0"/>
  </r>
  <r>
    <x v="28"/>
    <x v="318"/>
    <x v="6"/>
    <n v="0"/>
  </r>
  <r>
    <x v="28"/>
    <x v="29"/>
    <x v="6"/>
    <n v="0"/>
  </r>
  <r>
    <x v="28"/>
    <x v="122"/>
    <x v="8"/>
    <n v="0"/>
  </r>
  <r>
    <x v="28"/>
    <x v="185"/>
    <x v="8"/>
    <n v="0"/>
  </r>
  <r>
    <x v="28"/>
    <x v="319"/>
    <x v="8"/>
    <n v="0"/>
  </r>
  <r>
    <x v="28"/>
    <x v="320"/>
    <x v="8"/>
    <n v="0"/>
  </r>
  <r>
    <x v="28"/>
    <x v="321"/>
    <x v="9"/>
    <n v="0"/>
  </r>
  <r>
    <x v="28"/>
    <x v="322"/>
    <x v="9"/>
    <n v="0"/>
  </r>
  <r>
    <x v="28"/>
    <x v="323"/>
    <x v="9"/>
    <n v="0"/>
  </r>
  <r>
    <x v="28"/>
    <x v="192"/>
    <x v="0"/>
    <n v="0"/>
  </r>
  <r>
    <x v="28"/>
    <x v="150"/>
    <x v="0"/>
    <n v="0"/>
  </r>
  <r>
    <x v="28"/>
    <x v="324"/>
    <x v="1"/>
    <n v="0"/>
  </r>
  <r>
    <x v="28"/>
    <x v="325"/>
    <x v="1"/>
    <n v="0"/>
  </r>
  <r>
    <x v="28"/>
    <x v="243"/>
    <x v="1"/>
    <n v="0"/>
  </r>
  <r>
    <x v="28"/>
    <x v="326"/>
    <x v="2"/>
    <n v="0"/>
  </r>
  <r>
    <x v="28"/>
    <x v="245"/>
    <x v="2"/>
    <n v="0"/>
  </r>
  <r>
    <x v="29"/>
    <x v="327"/>
    <x v="6"/>
    <n v="0"/>
  </r>
  <r>
    <x v="30"/>
    <x v="328"/>
    <x v="14"/>
    <n v="0.01"/>
  </r>
  <r>
    <x v="30"/>
    <x v="329"/>
    <x v="7"/>
    <n v="1.4999999999999999E-2"/>
  </r>
  <r>
    <x v="30"/>
    <x v="330"/>
    <x v="6"/>
    <n v="0.02"/>
  </r>
  <r>
    <x v="30"/>
    <x v="331"/>
    <x v="9"/>
    <n v="2.5000000000000001E-2"/>
  </r>
  <r>
    <x v="30"/>
    <x v="3"/>
    <x v="1"/>
    <n v="0"/>
  </r>
  <r>
    <x v="30"/>
    <x v="332"/>
    <x v="2"/>
    <n v="0.01"/>
  </r>
  <r>
    <x v="30"/>
    <x v="333"/>
    <x v="3"/>
    <n v="0.02"/>
  </r>
  <r>
    <x v="30"/>
    <x v="334"/>
    <x v="10"/>
    <n v="0.02"/>
  </r>
  <r>
    <x v="30"/>
    <x v="335"/>
    <x v="10"/>
    <n v="0.02"/>
  </r>
  <r>
    <x v="31"/>
    <x v="336"/>
    <x v="7"/>
    <n v="0"/>
  </r>
  <r>
    <x v="31"/>
    <x v="337"/>
    <x v="6"/>
    <n v="0"/>
  </r>
  <r>
    <x v="31"/>
    <x v="338"/>
    <x v="8"/>
    <n v="0"/>
  </r>
  <r>
    <x v="31"/>
    <x v="339"/>
    <x v="9"/>
    <n v="0"/>
  </r>
  <r>
    <x v="31"/>
    <x v="89"/>
    <x v="0"/>
    <n v="0"/>
  </r>
  <r>
    <x v="31"/>
    <x v="340"/>
    <x v="1"/>
    <n v="0"/>
  </r>
  <r>
    <x v="32"/>
    <x v="341"/>
    <x v="7"/>
    <n v="0"/>
  </r>
  <r>
    <x v="33"/>
    <x v="342"/>
    <x v="6"/>
    <n v="0"/>
  </r>
  <r>
    <x v="33"/>
    <x v="343"/>
    <x v="8"/>
    <n v="0"/>
  </r>
  <r>
    <x v="33"/>
    <x v="191"/>
    <x v="0"/>
    <n v="0"/>
  </r>
  <r>
    <x v="34"/>
    <x v="344"/>
    <x v="7"/>
    <n v="0"/>
  </r>
  <r>
    <x v="34"/>
    <x v="345"/>
    <x v="8"/>
    <n v="0"/>
  </r>
  <r>
    <x v="34"/>
    <x v="338"/>
    <x v="8"/>
    <n v="0"/>
  </r>
  <r>
    <x v="34"/>
    <x v="190"/>
    <x v="9"/>
    <n v="0"/>
  </r>
  <r>
    <x v="12"/>
    <x v="346"/>
    <x v="10"/>
    <n v="5.0000000000000001E-3"/>
  </r>
  <r>
    <x v="30"/>
    <x v="347"/>
    <x v="5"/>
    <n v="0.02"/>
  </r>
  <r>
    <x v="15"/>
    <x v="348"/>
    <x v="5"/>
    <n v="5.0000000000000001E-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0">
  <r>
    <x v="0"/>
    <x v="0"/>
  </r>
  <r>
    <x v="0"/>
    <x v="1"/>
  </r>
  <r>
    <x v="1"/>
    <x v="1"/>
  </r>
  <r>
    <x v="1"/>
    <x v="1"/>
  </r>
  <r>
    <x v="1"/>
    <x v="1"/>
  </r>
  <r>
    <x v="1"/>
    <x v="1"/>
  </r>
  <r>
    <x v="2"/>
    <x v="1"/>
  </r>
  <r>
    <x v="2"/>
    <x v="1"/>
  </r>
  <r>
    <x v="2"/>
    <x v="1"/>
  </r>
  <r>
    <x v="2"/>
    <x v="1"/>
  </r>
  <r>
    <x v="3"/>
    <x v="1"/>
  </r>
  <r>
    <x v="3"/>
    <x v="1"/>
  </r>
  <r>
    <x v="3"/>
    <x v="1"/>
  </r>
  <r>
    <x v="3"/>
    <x v="2"/>
  </r>
  <r>
    <x v="4"/>
    <x v="2"/>
  </r>
  <r>
    <x v="4"/>
    <x v="1"/>
  </r>
  <r>
    <x v="4"/>
    <x v="1"/>
  </r>
  <r>
    <x v="4"/>
    <x v="1"/>
  </r>
  <r>
    <x v="5"/>
    <x v="1"/>
  </r>
  <r>
    <x v="6"/>
    <x v="0"/>
  </r>
  <r>
    <x v="7"/>
    <x v="0"/>
  </r>
  <r>
    <x v="8"/>
    <x v="1"/>
  </r>
  <r>
    <x v="8"/>
    <x v="1"/>
  </r>
  <r>
    <x v="0"/>
    <x v="1"/>
  </r>
  <r>
    <x v="2"/>
    <x v="2"/>
  </r>
  <r>
    <x v="3"/>
    <x v="1"/>
  </r>
  <r>
    <x v="7"/>
    <x v="0"/>
  </r>
  <r>
    <x v="6"/>
    <x v="1"/>
  </r>
  <r>
    <x v="6"/>
    <x v="1"/>
  </r>
  <r>
    <x v="6"/>
    <x v="1"/>
  </r>
  <r>
    <x v="8"/>
    <x v="1"/>
  </r>
  <r>
    <x v="8"/>
    <x v="1"/>
  </r>
  <r>
    <x v="8"/>
    <x v="1"/>
  </r>
  <r>
    <x v="8"/>
    <x v="1"/>
  </r>
  <r>
    <x v="9"/>
    <x v="1"/>
  </r>
  <r>
    <x v="9"/>
    <x v="1"/>
  </r>
  <r>
    <x v="9"/>
    <x v="1"/>
  </r>
  <r>
    <x v="9"/>
    <x v="1"/>
  </r>
  <r>
    <x v="0"/>
    <x v="1"/>
  </r>
  <r>
    <x v="0"/>
    <x v="2"/>
  </r>
  <r>
    <x v="0"/>
    <x v="1"/>
  </r>
  <r>
    <x v="1"/>
    <x v="3"/>
  </r>
  <r>
    <x v="1"/>
    <x v="1"/>
  </r>
  <r>
    <x v="1"/>
    <x v="1"/>
  </r>
  <r>
    <x v="1"/>
    <x v="1"/>
  </r>
  <r>
    <x v="4"/>
    <x v="2"/>
  </r>
  <r>
    <x v="4"/>
    <x v="2"/>
  </r>
  <r>
    <x v="5"/>
    <x v="1"/>
  </r>
  <r>
    <x v="7"/>
    <x v="0"/>
  </r>
  <r>
    <x v="8"/>
    <x v="1"/>
  </r>
  <r>
    <x v="8"/>
    <x v="1"/>
  </r>
  <r>
    <x v="8"/>
    <x v="1"/>
  </r>
  <r>
    <x v="8"/>
    <x v="1"/>
  </r>
  <r>
    <x v="9"/>
    <x v="1"/>
  </r>
  <r>
    <x v="9"/>
    <x v="1"/>
  </r>
  <r>
    <x v="9"/>
    <x v="1"/>
  </r>
  <r>
    <x v="9"/>
    <x v="1"/>
  </r>
  <r>
    <x v="8"/>
    <x v="0"/>
  </r>
  <r>
    <x v="6"/>
    <x v="0"/>
  </r>
  <r>
    <x v="8"/>
    <x v="1"/>
  </r>
  <r>
    <x v="9"/>
    <x v="1"/>
  </r>
  <r>
    <x v="0"/>
    <x v="1"/>
  </r>
  <r>
    <x v="1"/>
    <x v="1"/>
  </r>
  <r>
    <x v="4"/>
    <x v="1"/>
  </r>
  <r>
    <x v="5"/>
    <x v="1"/>
  </r>
  <r>
    <x v="5"/>
    <x v="1"/>
  </r>
  <r>
    <x v="4"/>
    <x v="1"/>
  </r>
  <r>
    <x v="3"/>
    <x v="1"/>
  </r>
  <r>
    <x v="0"/>
    <x v="0"/>
  </r>
  <r>
    <x v="3"/>
    <x v="1"/>
  </r>
  <r>
    <x v="4"/>
    <x v="2"/>
  </r>
  <r>
    <x v="1"/>
    <x v="0"/>
  </r>
  <r>
    <x v="10"/>
    <x v="0"/>
  </r>
  <r>
    <x v="10"/>
    <x v="1"/>
  </r>
  <r>
    <x v="7"/>
    <x v="1"/>
  </r>
  <r>
    <x v="7"/>
    <x v="1"/>
  </r>
  <r>
    <x v="7"/>
    <x v="1"/>
  </r>
  <r>
    <x v="7"/>
    <x v="2"/>
  </r>
  <r>
    <x v="6"/>
    <x v="1"/>
  </r>
  <r>
    <x v="6"/>
    <x v="1"/>
  </r>
  <r>
    <x v="6"/>
    <x v="1"/>
  </r>
  <r>
    <x v="6"/>
    <x v="1"/>
  </r>
  <r>
    <x v="8"/>
    <x v="1"/>
  </r>
  <r>
    <x v="8"/>
    <x v="2"/>
  </r>
  <r>
    <x v="8"/>
    <x v="1"/>
  </r>
  <r>
    <x v="8"/>
    <x v="2"/>
  </r>
  <r>
    <x v="9"/>
    <x v="1"/>
  </r>
  <r>
    <x v="9"/>
    <x v="2"/>
  </r>
  <r>
    <x v="9"/>
    <x v="1"/>
  </r>
  <r>
    <x v="9"/>
    <x v="2"/>
  </r>
  <r>
    <x v="0"/>
    <x v="1"/>
  </r>
  <r>
    <x v="0"/>
    <x v="2"/>
  </r>
  <r>
    <x v="0"/>
    <x v="1"/>
  </r>
  <r>
    <x v="0"/>
    <x v="1"/>
  </r>
  <r>
    <x v="1"/>
    <x v="1"/>
  </r>
  <r>
    <x v="1"/>
    <x v="3"/>
  </r>
  <r>
    <x v="1"/>
    <x v="3"/>
  </r>
  <r>
    <x v="1"/>
    <x v="3"/>
  </r>
  <r>
    <x v="1"/>
    <x v="1"/>
  </r>
  <r>
    <x v="1"/>
    <x v="1"/>
  </r>
  <r>
    <x v="2"/>
    <x v="1"/>
  </r>
  <r>
    <x v="2"/>
    <x v="2"/>
  </r>
  <r>
    <x v="2"/>
    <x v="2"/>
  </r>
  <r>
    <x v="2"/>
    <x v="2"/>
  </r>
  <r>
    <x v="3"/>
    <x v="2"/>
  </r>
  <r>
    <x v="3"/>
    <x v="1"/>
  </r>
  <r>
    <x v="3"/>
    <x v="1"/>
  </r>
  <r>
    <x v="3"/>
    <x v="1"/>
  </r>
  <r>
    <x v="4"/>
    <x v="1"/>
  </r>
  <r>
    <x v="4"/>
    <x v="3"/>
  </r>
  <r>
    <x v="4"/>
    <x v="3"/>
  </r>
  <r>
    <x v="4"/>
    <x v="1"/>
  </r>
  <r>
    <x v="5"/>
    <x v="3"/>
  </r>
  <r>
    <x v="5"/>
    <x v="3"/>
  </r>
  <r>
    <x v="7"/>
    <x v="0"/>
  </r>
  <r>
    <x v="6"/>
    <x v="1"/>
  </r>
  <r>
    <x v="8"/>
    <x v="1"/>
  </r>
  <r>
    <x v="9"/>
    <x v="1"/>
  </r>
  <r>
    <x v="0"/>
    <x v="2"/>
  </r>
  <r>
    <x v="0"/>
    <x v="1"/>
  </r>
  <r>
    <x v="1"/>
    <x v="3"/>
  </r>
  <r>
    <x v="3"/>
    <x v="2"/>
  </r>
  <r>
    <x v="7"/>
    <x v="0"/>
  </r>
  <r>
    <x v="7"/>
    <x v="1"/>
  </r>
  <r>
    <x v="7"/>
    <x v="1"/>
  </r>
  <r>
    <x v="7"/>
    <x v="1"/>
  </r>
  <r>
    <x v="6"/>
    <x v="1"/>
  </r>
  <r>
    <x v="6"/>
    <x v="1"/>
  </r>
  <r>
    <x v="6"/>
    <x v="1"/>
  </r>
  <r>
    <x v="6"/>
    <x v="1"/>
  </r>
  <r>
    <x v="8"/>
    <x v="1"/>
  </r>
  <r>
    <x v="8"/>
    <x v="1"/>
  </r>
  <r>
    <x v="8"/>
    <x v="1"/>
  </r>
  <r>
    <x v="8"/>
    <x v="1"/>
  </r>
  <r>
    <x v="9"/>
    <x v="2"/>
  </r>
  <r>
    <x v="9"/>
    <x v="1"/>
  </r>
  <r>
    <x v="9"/>
    <x v="2"/>
  </r>
  <r>
    <x v="9"/>
    <x v="1"/>
  </r>
  <r>
    <x v="0"/>
    <x v="1"/>
  </r>
  <r>
    <x v="0"/>
    <x v="2"/>
  </r>
  <r>
    <x v="0"/>
    <x v="1"/>
  </r>
  <r>
    <x v="0"/>
    <x v="2"/>
  </r>
  <r>
    <x v="1"/>
    <x v="3"/>
  </r>
  <r>
    <x v="1"/>
    <x v="1"/>
  </r>
  <r>
    <x v="1"/>
    <x v="1"/>
  </r>
  <r>
    <x v="1"/>
    <x v="1"/>
  </r>
  <r>
    <x v="2"/>
    <x v="2"/>
  </r>
  <r>
    <x v="2"/>
    <x v="2"/>
  </r>
  <r>
    <x v="3"/>
    <x v="2"/>
  </r>
  <r>
    <x v="5"/>
    <x v="1"/>
  </r>
  <r>
    <x v="7"/>
    <x v="0"/>
  </r>
  <r>
    <x v="6"/>
    <x v="1"/>
  </r>
  <r>
    <x v="6"/>
    <x v="1"/>
  </r>
  <r>
    <x v="6"/>
    <x v="1"/>
  </r>
  <r>
    <x v="6"/>
    <x v="1"/>
  </r>
  <r>
    <x v="8"/>
    <x v="1"/>
  </r>
  <r>
    <x v="8"/>
    <x v="1"/>
  </r>
  <r>
    <x v="8"/>
    <x v="1"/>
  </r>
  <r>
    <x v="8"/>
    <x v="1"/>
  </r>
  <r>
    <x v="9"/>
    <x v="1"/>
  </r>
  <r>
    <x v="9"/>
    <x v="1"/>
  </r>
  <r>
    <x v="9"/>
    <x v="1"/>
  </r>
  <r>
    <x v="9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1"/>
  </r>
  <r>
    <x v="2"/>
    <x v="1"/>
  </r>
  <r>
    <x v="3"/>
    <x v="1"/>
  </r>
  <r>
    <x v="3"/>
    <x v="1"/>
  </r>
  <r>
    <x v="3"/>
    <x v="1"/>
  </r>
  <r>
    <x v="3"/>
    <x v="1"/>
  </r>
  <r>
    <x v="4"/>
    <x v="1"/>
  </r>
  <r>
    <x v="4"/>
    <x v="1"/>
  </r>
  <r>
    <x v="4"/>
    <x v="1"/>
  </r>
  <r>
    <x v="4"/>
    <x v="1"/>
  </r>
  <r>
    <x v="5"/>
    <x v="1"/>
  </r>
  <r>
    <x v="5"/>
    <x v="1"/>
  </r>
  <r>
    <x v="7"/>
    <x v="0"/>
  </r>
  <r>
    <x v="6"/>
    <x v="1"/>
  </r>
  <r>
    <x v="6"/>
    <x v="1"/>
  </r>
  <r>
    <x v="6"/>
    <x v="1"/>
  </r>
  <r>
    <x v="6"/>
    <x v="1"/>
  </r>
  <r>
    <x v="8"/>
    <x v="1"/>
  </r>
  <r>
    <x v="8"/>
    <x v="1"/>
  </r>
  <r>
    <x v="8"/>
    <x v="1"/>
  </r>
  <r>
    <x v="8"/>
    <x v="1"/>
  </r>
  <r>
    <x v="9"/>
    <x v="1"/>
  </r>
  <r>
    <x v="9"/>
    <x v="2"/>
  </r>
  <r>
    <x v="9"/>
    <x v="1"/>
  </r>
  <r>
    <x v="0"/>
    <x v="1"/>
  </r>
  <r>
    <x v="0"/>
    <x v="2"/>
  </r>
  <r>
    <x v="1"/>
    <x v="3"/>
  </r>
  <r>
    <x v="3"/>
    <x v="2"/>
  </r>
  <r>
    <x v="3"/>
    <x v="2"/>
  </r>
  <r>
    <x v="10"/>
    <x v="0"/>
  </r>
  <r>
    <x v="7"/>
    <x v="1"/>
  </r>
  <r>
    <x v="6"/>
    <x v="2"/>
  </r>
  <r>
    <x v="6"/>
    <x v="3"/>
  </r>
  <r>
    <x v="8"/>
    <x v="2"/>
  </r>
  <r>
    <x v="8"/>
    <x v="2"/>
  </r>
  <r>
    <x v="9"/>
    <x v="1"/>
  </r>
  <r>
    <x v="9"/>
    <x v="1"/>
  </r>
  <r>
    <x v="9"/>
    <x v="1"/>
  </r>
  <r>
    <x v="9"/>
    <x v="1"/>
  </r>
  <r>
    <x v="0"/>
    <x v="1"/>
  </r>
  <r>
    <x v="0"/>
    <x v="1"/>
  </r>
  <r>
    <x v="0"/>
    <x v="1"/>
  </r>
  <r>
    <x v="0"/>
    <x v="4"/>
  </r>
  <r>
    <x v="1"/>
    <x v="3"/>
  </r>
  <r>
    <x v="2"/>
    <x v="2"/>
  </r>
  <r>
    <x v="3"/>
    <x v="2"/>
  </r>
  <r>
    <x v="7"/>
    <x v="0"/>
  </r>
  <r>
    <x v="6"/>
    <x v="2"/>
  </r>
  <r>
    <x v="8"/>
    <x v="2"/>
  </r>
  <r>
    <x v="9"/>
    <x v="2"/>
  </r>
  <r>
    <x v="0"/>
    <x v="1"/>
  </r>
  <r>
    <x v="0"/>
    <x v="1"/>
  </r>
  <r>
    <x v="0"/>
    <x v="3"/>
  </r>
  <r>
    <x v="0"/>
    <x v="1"/>
  </r>
  <r>
    <x v="1"/>
    <x v="3"/>
  </r>
  <r>
    <x v="2"/>
    <x v="1"/>
  </r>
  <r>
    <x v="4"/>
    <x v="1"/>
  </r>
  <r>
    <x v="5"/>
    <x v="1"/>
  </r>
  <r>
    <x v="7"/>
    <x v="0"/>
  </r>
  <r>
    <x v="6"/>
    <x v="1"/>
  </r>
  <r>
    <x v="6"/>
    <x v="1"/>
  </r>
  <r>
    <x v="8"/>
    <x v="1"/>
  </r>
  <r>
    <x v="8"/>
    <x v="1"/>
  </r>
  <r>
    <x v="9"/>
    <x v="1"/>
  </r>
  <r>
    <x v="9"/>
    <x v="1"/>
  </r>
  <r>
    <x v="0"/>
    <x v="1"/>
  </r>
  <r>
    <x v="0"/>
    <x v="1"/>
  </r>
  <r>
    <x v="1"/>
    <x v="1"/>
  </r>
  <r>
    <x v="1"/>
    <x v="1"/>
  </r>
  <r>
    <x v="2"/>
    <x v="1"/>
  </r>
  <r>
    <x v="2"/>
    <x v="1"/>
  </r>
  <r>
    <x v="3"/>
    <x v="1"/>
  </r>
  <r>
    <x v="3"/>
    <x v="1"/>
  </r>
  <r>
    <x v="4"/>
    <x v="1"/>
  </r>
  <r>
    <x v="3"/>
    <x v="2"/>
  </r>
  <r>
    <x v="3"/>
    <x v="2"/>
  </r>
  <r>
    <x v="4"/>
    <x v="2"/>
  </r>
  <r>
    <x v="5"/>
    <x v="1"/>
  </r>
  <r>
    <x v="7"/>
    <x v="0"/>
  </r>
  <r>
    <x v="7"/>
    <x v="1"/>
  </r>
  <r>
    <x v="6"/>
    <x v="1"/>
  </r>
  <r>
    <x v="8"/>
    <x v="1"/>
  </r>
  <r>
    <x v="9"/>
    <x v="1"/>
  </r>
  <r>
    <x v="4"/>
    <x v="1"/>
  </r>
  <r>
    <x v="7"/>
    <x v="0"/>
  </r>
  <r>
    <x v="6"/>
    <x v="1"/>
  </r>
  <r>
    <x v="6"/>
    <x v="1"/>
  </r>
  <r>
    <x v="6"/>
    <x v="1"/>
  </r>
  <r>
    <x v="6"/>
    <x v="1"/>
  </r>
  <r>
    <x v="8"/>
    <x v="1"/>
  </r>
  <r>
    <x v="8"/>
    <x v="1"/>
  </r>
  <r>
    <x v="8"/>
    <x v="1"/>
  </r>
  <r>
    <x v="8"/>
    <x v="1"/>
  </r>
  <r>
    <x v="9"/>
    <x v="1"/>
  </r>
  <r>
    <x v="9"/>
    <x v="1"/>
  </r>
  <r>
    <x v="9"/>
    <x v="1"/>
  </r>
  <r>
    <x v="9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2"/>
    <x v="1"/>
  </r>
  <r>
    <x v="2"/>
    <x v="1"/>
  </r>
  <r>
    <x v="2"/>
    <x v="1"/>
  </r>
  <r>
    <x v="2"/>
    <x v="1"/>
  </r>
  <r>
    <x v="3"/>
    <x v="1"/>
  </r>
  <r>
    <x v="3"/>
    <x v="1"/>
  </r>
  <r>
    <x v="3"/>
    <x v="1"/>
  </r>
  <r>
    <x v="3"/>
    <x v="1"/>
  </r>
  <r>
    <x v="4"/>
    <x v="1"/>
  </r>
  <r>
    <x v="4"/>
    <x v="1"/>
  </r>
  <r>
    <x v="4"/>
    <x v="1"/>
  </r>
  <r>
    <x v="4"/>
    <x v="1"/>
  </r>
  <r>
    <x v="5"/>
    <x v="1"/>
  </r>
  <r>
    <x v="5"/>
    <x v="1"/>
  </r>
  <r>
    <x v="6"/>
    <x v="0"/>
  </r>
  <r>
    <x v="6"/>
    <x v="0"/>
  </r>
  <r>
    <x v="4"/>
    <x v="2"/>
  </r>
  <r>
    <x v="7"/>
    <x v="0"/>
  </r>
  <r>
    <x v="6"/>
    <x v="1"/>
  </r>
  <r>
    <x v="6"/>
    <x v="1"/>
  </r>
  <r>
    <x v="6"/>
    <x v="1"/>
  </r>
  <r>
    <x v="6"/>
    <x v="1"/>
  </r>
  <r>
    <x v="8"/>
    <x v="1"/>
  </r>
  <r>
    <x v="8"/>
    <x v="1"/>
  </r>
  <r>
    <x v="8"/>
    <x v="1"/>
  </r>
  <r>
    <x v="8"/>
    <x v="1"/>
  </r>
  <r>
    <x v="9"/>
    <x v="1"/>
  </r>
  <r>
    <x v="9"/>
    <x v="1"/>
  </r>
  <r>
    <x v="9"/>
    <x v="1"/>
  </r>
  <r>
    <x v="9"/>
    <x v="2"/>
  </r>
  <r>
    <x v="0"/>
    <x v="1"/>
  </r>
  <r>
    <x v="0"/>
    <x v="1"/>
  </r>
  <r>
    <x v="0"/>
    <x v="1"/>
  </r>
  <r>
    <x v="0"/>
    <x v="2"/>
  </r>
  <r>
    <x v="1"/>
    <x v="1"/>
  </r>
  <r>
    <x v="1"/>
    <x v="1"/>
  </r>
  <r>
    <x v="1"/>
    <x v="1"/>
  </r>
  <r>
    <x v="1"/>
    <x v="1"/>
  </r>
  <r>
    <x v="2"/>
    <x v="1"/>
  </r>
  <r>
    <x v="2"/>
    <x v="1"/>
  </r>
  <r>
    <x v="3"/>
    <x v="1"/>
  </r>
  <r>
    <x v="3"/>
    <x v="1"/>
  </r>
  <r>
    <x v="3"/>
    <x v="1"/>
  </r>
  <r>
    <x v="4"/>
    <x v="1"/>
  </r>
  <r>
    <x v="4"/>
    <x v="1"/>
  </r>
  <r>
    <x v="5"/>
    <x v="1"/>
  </r>
  <r>
    <x v="5"/>
    <x v="1"/>
  </r>
  <r>
    <x v="7"/>
    <x v="0"/>
  </r>
  <r>
    <x v="6"/>
    <x v="0"/>
  </r>
  <r>
    <x v="7"/>
    <x v="0"/>
  </r>
  <r>
    <x v="6"/>
    <x v="1"/>
  </r>
  <r>
    <x v="6"/>
    <x v="1"/>
  </r>
  <r>
    <x v="6"/>
    <x v="1"/>
  </r>
  <r>
    <x v="8"/>
    <x v="1"/>
  </r>
  <r>
    <x v="8"/>
    <x v="1"/>
  </r>
  <r>
    <x v="8"/>
    <x v="1"/>
  </r>
  <r>
    <x v="8"/>
    <x v="1"/>
  </r>
  <r>
    <x v="9"/>
    <x v="1"/>
  </r>
  <r>
    <x v="9"/>
    <x v="1"/>
  </r>
  <r>
    <x v="9"/>
    <x v="1"/>
  </r>
  <r>
    <x v="9"/>
    <x v="1"/>
  </r>
  <r>
    <x v="0"/>
    <x v="1"/>
  </r>
  <r>
    <x v="3"/>
    <x v="2"/>
  </r>
  <r>
    <x v="4"/>
    <x v="2"/>
  </r>
  <r>
    <x v="11"/>
    <x v="0"/>
  </r>
  <r>
    <x v="10"/>
    <x v="1"/>
  </r>
  <r>
    <x v="10"/>
    <x v="1"/>
  </r>
  <r>
    <x v="10"/>
    <x v="1"/>
  </r>
  <r>
    <x v="10"/>
    <x v="1"/>
  </r>
  <r>
    <x v="7"/>
    <x v="1"/>
  </r>
  <r>
    <x v="7"/>
    <x v="2"/>
  </r>
  <r>
    <x v="7"/>
    <x v="1"/>
  </r>
  <r>
    <x v="7"/>
    <x v="1"/>
  </r>
  <r>
    <x v="6"/>
    <x v="1"/>
  </r>
  <r>
    <x v="6"/>
    <x v="1"/>
  </r>
  <r>
    <x v="6"/>
    <x v="1"/>
  </r>
  <r>
    <x v="6"/>
    <x v="2"/>
  </r>
  <r>
    <x v="8"/>
    <x v="1"/>
  </r>
  <r>
    <x v="8"/>
    <x v="1"/>
  </r>
  <r>
    <x v="8"/>
    <x v="1"/>
  </r>
  <r>
    <x v="8"/>
    <x v="1"/>
  </r>
  <r>
    <x v="9"/>
    <x v="1"/>
  </r>
  <r>
    <x v="9"/>
    <x v="1"/>
  </r>
  <r>
    <x v="9"/>
    <x v="1"/>
  </r>
  <r>
    <x v="9"/>
    <x v="2"/>
  </r>
  <r>
    <x v="1"/>
    <x v="3"/>
  </r>
  <r>
    <x v="2"/>
    <x v="2"/>
  </r>
  <r>
    <x v="2"/>
    <x v="2"/>
  </r>
  <r>
    <x v="3"/>
    <x v="2"/>
  </r>
  <r>
    <x v="3"/>
    <x v="1"/>
  </r>
  <r>
    <x v="3"/>
    <x v="1"/>
  </r>
  <r>
    <x v="3"/>
    <x v="1"/>
  </r>
  <r>
    <x v="4"/>
    <x v="1"/>
  </r>
  <r>
    <x v="4"/>
    <x v="1"/>
  </r>
  <r>
    <x v="4"/>
    <x v="1"/>
  </r>
  <r>
    <x v="9"/>
    <x v="0"/>
  </r>
  <r>
    <x v="7"/>
    <x v="0"/>
  </r>
  <r>
    <x v="6"/>
    <x v="1"/>
  </r>
  <r>
    <x v="6"/>
    <x v="1"/>
  </r>
  <r>
    <x v="6"/>
    <x v="1"/>
  </r>
  <r>
    <x v="6"/>
    <x v="1"/>
  </r>
  <r>
    <x v="8"/>
    <x v="1"/>
  </r>
  <r>
    <x v="8"/>
    <x v="1"/>
  </r>
  <r>
    <x v="8"/>
    <x v="1"/>
  </r>
  <r>
    <x v="8"/>
    <x v="1"/>
  </r>
  <r>
    <x v="9"/>
    <x v="1"/>
  </r>
  <r>
    <x v="9"/>
    <x v="1"/>
  </r>
  <r>
    <x v="9"/>
    <x v="1"/>
  </r>
  <r>
    <x v="0"/>
    <x v="1"/>
  </r>
  <r>
    <x v="0"/>
    <x v="1"/>
  </r>
  <r>
    <x v="1"/>
    <x v="1"/>
  </r>
  <r>
    <x v="1"/>
    <x v="1"/>
  </r>
  <r>
    <x v="1"/>
    <x v="1"/>
  </r>
  <r>
    <x v="2"/>
    <x v="1"/>
  </r>
  <r>
    <x v="2"/>
    <x v="1"/>
  </r>
  <r>
    <x v="6"/>
    <x v="0"/>
  </r>
  <r>
    <x v="10"/>
    <x v="0"/>
  </r>
  <r>
    <x v="7"/>
    <x v="2"/>
  </r>
  <r>
    <x v="6"/>
    <x v="2"/>
  </r>
  <r>
    <x v="9"/>
    <x v="2"/>
  </r>
  <r>
    <x v="1"/>
    <x v="3"/>
  </r>
  <r>
    <x v="2"/>
    <x v="2"/>
  </r>
  <r>
    <x v="3"/>
    <x v="2"/>
  </r>
  <r>
    <x v="5"/>
    <x v="1"/>
  </r>
  <r>
    <x v="5"/>
    <x v="1"/>
  </r>
  <r>
    <x v="7"/>
    <x v="0"/>
  </r>
  <r>
    <x v="6"/>
    <x v="1"/>
  </r>
  <r>
    <x v="8"/>
    <x v="1"/>
  </r>
  <r>
    <x v="9"/>
    <x v="1"/>
  </r>
  <r>
    <x v="0"/>
    <x v="1"/>
  </r>
  <r>
    <x v="1"/>
    <x v="1"/>
  </r>
  <r>
    <x v="7"/>
    <x v="0"/>
  </r>
  <r>
    <x v="6"/>
    <x v="0"/>
  </r>
  <r>
    <x v="8"/>
    <x v="1"/>
  </r>
  <r>
    <x v="0"/>
    <x v="1"/>
  </r>
  <r>
    <x v="7"/>
    <x v="0"/>
  </r>
  <r>
    <x v="8"/>
    <x v="1"/>
  </r>
  <r>
    <x v="8"/>
    <x v="1"/>
  </r>
  <r>
    <x v="9"/>
    <x v="1"/>
  </r>
  <r>
    <x v="5"/>
    <x v="2"/>
  </r>
  <r>
    <x v="5"/>
    <x v="1"/>
  </r>
  <r>
    <x v="5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0">
  <r>
    <x v="0"/>
    <x v="0"/>
    <n v="0"/>
  </r>
  <r>
    <x v="0"/>
    <x v="0"/>
    <n v="0"/>
  </r>
  <r>
    <x v="0"/>
    <x v="1"/>
    <n v="0"/>
  </r>
  <r>
    <x v="0"/>
    <x v="1"/>
    <n v="0"/>
  </r>
  <r>
    <x v="0"/>
    <x v="1"/>
    <n v="0"/>
  </r>
  <r>
    <x v="0"/>
    <x v="1"/>
    <n v="0"/>
  </r>
  <r>
    <x v="0"/>
    <x v="2"/>
    <n v="0"/>
  </r>
  <r>
    <x v="0"/>
    <x v="2"/>
    <n v="0"/>
  </r>
  <r>
    <x v="0"/>
    <x v="2"/>
    <n v="0"/>
  </r>
  <r>
    <x v="0"/>
    <x v="2"/>
    <n v="0"/>
  </r>
  <r>
    <x v="0"/>
    <x v="3"/>
    <n v="0"/>
  </r>
  <r>
    <x v="0"/>
    <x v="3"/>
    <n v="0"/>
  </r>
  <r>
    <x v="0"/>
    <x v="3"/>
    <n v="0"/>
  </r>
  <r>
    <x v="0"/>
    <x v="3"/>
    <n v="0.01"/>
  </r>
  <r>
    <x v="0"/>
    <x v="4"/>
    <n v="1.4999999999999999E-2"/>
  </r>
  <r>
    <x v="0"/>
    <x v="4"/>
    <n v="1.4999999999999999E-2"/>
  </r>
  <r>
    <x v="0"/>
    <x v="4"/>
    <n v="1.4999999999999999E-2"/>
  </r>
  <r>
    <x v="0"/>
    <x v="4"/>
    <n v="1.4999999999999999E-2"/>
  </r>
  <r>
    <x v="0"/>
    <x v="5"/>
    <n v="1.4999999999999999E-2"/>
  </r>
  <r>
    <x v="1"/>
    <x v="6"/>
    <n v="0"/>
  </r>
  <r>
    <x v="2"/>
    <x v="7"/>
    <n v="0"/>
  </r>
  <r>
    <x v="2"/>
    <x v="8"/>
    <n v="0"/>
  </r>
  <r>
    <x v="2"/>
    <x v="8"/>
    <n v="0"/>
  </r>
  <r>
    <x v="2"/>
    <x v="0"/>
    <n v="0"/>
  </r>
  <r>
    <x v="2"/>
    <x v="2"/>
    <n v="0.01"/>
  </r>
  <r>
    <x v="2"/>
    <x v="3"/>
    <n v="0.01"/>
  </r>
  <r>
    <x v="3"/>
    <x v="7"/>
    <n v="0"/>
  </r>
  <r>
    <x v="3"/>
    <x v="6"/>
    <n v="0"/>
  </r>
  <r>
    <x v="3"/>
    <x v="6"/>
    <n v="0"/>
  </r>
  <r>
    <x v="3"/>
    <x v="6"/>
    <n v="0"/>
  </r>
  <r>
    <x v="3"/>
    <x v="8"/>
    <n v="0"/>
  </r>
  <r>
    <x v="3"/>
    <x v="8"/>
    <n v="0"/>
  </r>
  <r>
    <x v="3"/>
    <x v="8"/>
    <n v="0"/>
  </r>
  <r>
    <x v="3"/>
    <x v="8"/>
    <n v="0"/>
  </r>
  <r>
    <x v="3"/>
    <x v="9"/>
    <n v="0"/>
  </r>
  <r>
    <x v="3"/>
    <x v="9"/>
    <n v="0"/>
  </r>
  <r>
    <x v="3"/>
    <x v="9"/>
    <n v="0"/>
  </r>
  <r>
    <x v="3"/>
    <x v="9"/>
    <n v="0"/>
  </r>
  <r>
    <x v="3"/>
    <x v="0"/>
    <n v="0"/>
  </r>
  <r>
    <x v="3"/>
    <x v="0"/>
    <n v="5.0000000000000001E-3"/>
  </r>
  <r>
    <x v="3"/>
    <x v="0"/>
    <n v="5.0000000000000001E-3"/>
  </r>
  <r>
    <x v="3"/>
    <x v="1"/>
    <n v="0"/>
  </r>
  <r>
    <x v="3"/>
    <x v="1"/>
    <n v="0"/>
  </r>
  <r>
    <x v="3"/>
    <x v="1"/>
    <n v="0"/>
  </r>
  <r>
    <x v="3"/>
    <x v="1"/>
    <n v="0"/>
  </r>
  <r>
    <x v="3"/>
    <x v="4"/>
    <n v="5.0000000000000001E-3"/>
  </r>
  <r>
    <x v="3"/>
    <x v="4"/>
    <n v="0.01"/>
  </r>
  <r>
    <x v="3"/>
    <x v="5"/>
    <n v="0.01"/>
  </r>
  <r>
    <x v="4"/>
    <x v="7"/>
    <n v="0"/>
  </r>
  <r>
    <x v="4"/>
    <x v="8"/>
    <n v="0"/>
  </r>
  <r>
    <x v="4"/>
    <x v="8"/>
    <n v="0"/>
  </r>
  <r>
    <x v="4"/>
    <x v="8"/>
    <n v="0"/>
  </r>
  <r>
    <x v="4"/>
    <x v="8"/>
    <n v="0"/>
  </r>
  <r>
    <x v="4"/>
    <x v="9"/>
    <n v="0"/>
  </r>
  <r>
    <x v="4"/>
    <x v="9"/>
    <n v="0"/>
  </r>
  <r>
    <x v="4"/>
    <x v="9"/>
    <n v="0"/>
  </r>
  <r>
    <x v="4"/>
    <x v="9"/>
    <n v="0"/>
  </r>
  <r>
    <x v="5"/>
    <x v="8"/>
    <n v="0"/>
  </r>
  <r>
    <x v="6"/>
    <x v="6"/>
    <n v="0"/>
  </r>
  <r>
    <x v="6"/>
    <x v="8"/>
    <n v="0"/>
  </r>
  <r>
    <x v="6"/>
    <x v="9"/>
    <n v="0"/>
  </r>
  <r>
    <x v="6"/>
    <x v="0"/>
    <n v="0"/>
  </r>
  <r>
    <x v="6"/>
    <x v="1"/>
    <n v="0"/>
  </r>
  <r>
    <x v="6"/>
    <x v="4"/>
    <n v="0"/>
  </r>
  <r>
    <x v="6"/>
    <x v="5"/>
    <n v="0"/>
  </r>
  <r>
    <x v="7"/>
    <x v="5"/>
    <n v="5.0000000000000001E-3"/>
  </r>
  <r>
    <x v="7"/>
    <x v="4"/>
    <n v="5.0000000000000001E-3"/>
  </r>
  <r>
    <x v="7"/>
    <x v="3"/>
    <n v="0"/>
  </r>
  <r>
    <x v="7"/>
    <x v="0"/>
    <n v="0"/>
  </r>
  <r>
    <x v="7"/>
    <x v="3"/>
    <n v="0"/>
  </r>
  <r>
    <x v="7"/>
    <x v="4"/>
    <n v="5.0000000000000001E-3"/>
  </r>
  <r>
    <x v="8"/>
    <x v="1"/>
    <n v="0"/>
  </r>
  <r>
    <x v="9"/>
    <x v="10"/>
    <n v="0"/>
  </r>
  <r>
    <x v="9"/>
    <x v="10"/>
    <n v="0"/>
  </r>
  <r>
    <x v="9"/>
    <x v="7"/>
    <n v="0"/>
  </r>
  <r>
    <x v="9"/>
    <x v="7"/>
    <n v="0"/>
  </r>
  <r>
    <x v="9"/>
    <x v="7"/>
    <n v="0"/>
  </r>
  <r>
    <x v="9"/>
    <x v="7"/>
    <n v="5.0000000000000001E-3"/>
  </r>
  <r>
    <x v="9"/>
    <x v="6"/>
    <n v="5.0000000000000001E-3"/>
  </r>
  <r>
    <x v="9"/>
    <x v="6"/>
    <n v="5.0000000000000001E-3"/>
  </r>
  <r>
    <x v="9"/>
    <x v="6"/>
    <n v="5.0000000000000001E-3"/>
  </r>
  <r>
    <x v="9"/>
    <x v="6"/>
    <n v="5.0000000000000001E-3"/>
  </r>
  <r>
    <x v="9"/>
    <x v="8"/>
    <n v="5.0000000000000001E-3"/>
  </r>
  <r>
    <x v="9"/>
    <x v="8"/>
    <n v="0.01"/>
  </r>
  <r>
    <x v="9"/>
    <x v="8"/>
    <n v="0.01"/>
  </r>
  <r>
    <x v="9"/>
    <x v="8"/>
    <n v="1.2500000000000001E-2"/>
  </r>
  <r>
    <x v="9"/>
    <x v="9"/>
    <n v="1.2500000000000001E-2"/>
  </r>
  <r>
    <x v="9"/>
    <x v="9"/>
    <n v="1.4999999999999999E-2"/>
  </r>
  <r>
    <x v="9"/>
    <x v="9"/>
    <n v="1.4999999999999999E-2"/>
  </r>
  <r>
    <x v="9"/>
    <x v="9"/>
    <n v="1.7500000000000002E-2"/>
  </r>
  <r>
    <x v="9"/>
    <x v="0"/>
    <n v="1.7500000000000002E-2"/>
  </r>
  <r>
    <x v="9"/>
    <x v="0"/>
    <n v="0.02"/>
  </r>
  <r>
    <x v="9"/>
    <x v="0"/>
    <n v="0.02"/>
  </r>
  <r>
    <x v="9"/>
    <x v="0"/>
    <n v="0.02"/>
  </r>
  <r>
    <x v="9"/>
    <x v="1"/>
    <n v="0.02"/>
  </r>
  <r>
    <x v="9"/>
    <x v="1"/>
    <n v="1.7500000000000002E-2"/>
  </r>
  <r>
    <x v="9"/>
    <x v="1"/>
    <n v="0.01"/>
  </r>
  <r>
    <x v="9"/>
    <x v="1"/>
    <n v="5.0000000000000001E-3"/>
  </r>
  <r>
    <x v="9"/>
    <x v="1"/>
    <n v="5.0000000000000001E-3"/>
  </r>
  <r>
    <x v="9"/>
    <x v="1"/>
    <n v="5.0000000000000001E-3"/>
  </r>
  <r>
    <x v="9"/>
    <x v="2"/>
    <n v="5.0000000000000001E-3"/>
  </r>
  <r>
    <x v="9"/>
    <x v="2"/>
    <n v="0.01"/>
  </r>
  <r>
    <x v="9"/>
    <x v="2"/>
    <n v="1.4999999999999999E-2"/>
  </r>
  <r>
    <x v="9"/>
    <x v="2"/>
    <n v="0.02"/>
  </r>
  <r>
    <x v="9"/>
    <x v="3"/>
    <n v="2.5000000000000001E-2"/>
  </r>
  <r>
    <x v="9"/>
    <x v="3"/>
    <n v="2.5000000000000001E-2"/>
  </r>
  <r>
    <x v="9"/>
    <x v="3"/>
    <n v="2.5000000000000001E-2"/>
  </r>
  <r>
    <x v="9"/>
    <x v="3"/>
    <n v="2.5000000000000001E-2"/>
  </r>
  <r>
    <x v="9"/>
    <x v="4"/>
    <n v="2.5000000000000001E-2"/>
  </r>
  <r>
    <x v="9"/>
    <x v="4"/>
    <n v="2.2499999999999999E-2"/>
  </r>
  <r>
    <x v="9"/>
    <x v="4"/>
    <n v="0.02"/>
  </r>
  <r>
    <x v="9"/>
    <x v="4"/>
    <n v="0.02"/>
  </r>
  <r>
    <x v="9"/>
    <x v="5"/>
    <n v="1.7500000000000002E-2"/>
  </r>
  <r>
    <x v="9"/>
    <x v="5"/>
    <n v="1.2500000000000001E-2"/>
  </r>
  <r>
    <x v="10"/>
    <x v="7"/>
    <n v="0"/>
  </r>
  <r>
    <x v="10"/>
    <x v="6"/>
    <n v="0"/>
  </r>
  <r>
    <x v="10"/>
    <x v="8"/>
    <n v="0"/>
  </r>
  <r>
    <x v="10"/>
    <x v="9"/>
    <n v="0"/>
  </r>
  <r>
    <x v="10"/>
    <x v="0"/>
    <n v="2.5000000000000001E-3"/>
  </r>
  <r>
    <x v="10"/>
    <x v="0"/>
    <n v="2.5000000000000001E-3"/>
  </r>
  <r>
    <x v="10"/>
    <x v="1"/>
    <n v="0"/>
  </r>
  <r>
    <x v="10"/>
    <x v="3"/>
    <n v="7.4999999999999997E-3"/>
  </r>
  <r>
    <x v="11"/>
    <x v="7"/>
    <n v="0"/>
  </r>
  <r>
    <x v="11"/>
    <x v="7"/>
    <n v="0"/>
  </r>
  <r>
    <x v="11"/>
    <x v="7"/>
    <n v="0"/>
  </r>
  <r>
    <x v="11"/>
    <x v="7"/>
    <n v="0"/>
  </r>
  <r>
    <x v="11"/>
    <x v="6"/>
    <n v="0"/>
  </r>
  <r>
    <x v="11"/>
    <x v="6"/>
    <n v="0"/>
  </r>
  <r>
    <x v="11"/>
    <x v="6"/>
    <n v="0"/>
  </r>
  <r>
    <x v="11"/>
    <x v="6"/>
    <n v="0"/>
  </r>
  <r>
    <x v="11"/>
    <x v="8"/>
    <n v="0"/>
  </r>
  <r>
    <x v="11"/>
    <x v="8"/>
    <n v="0"/>
  </r>
  <r>
    <x v="11"/>
    <x v="8"/>
    <n v="0"/>
  </r>
  <r>
    <x v="11"/>
    <x v="8"/>
    <n v="0"/>
  </r>
  <r>
    <x v="11"/>
    <x v="9"/>
    <n v="5.0000000000000001E-3"/>
  </r>
  <r>
    <x v="11"/>
    <x v="9"/>
    <n v="5.0000000000000001E-3"/>
  </r>
  <r>
    <x v="11"/>
    <x v="9"/>
    <n v="0.01"/>
  </r>
  <r>
    <x v="11"/>
    <x v="9"/>
    <n v="0.01"/>
  </r>
  <r>
    <x v="11"/>
    <x v="0"/>
    <n v="0.01"/>
  </r>
  <r>
    <x v="11"/>
    <x v="0"/>
    <n v="1.4999999999999999E-2"/>
  </r>
  <r>
    <x v="11"/>
    <x v="0"/>
    <n v="1.4999999999999999E-2"/>
  </r>
  <r>
    <x v="11"/>
    <x v="0"/>
    <n v="0.02"/>
  </r>
  <r>
    <x v="11"/>
    <x v="1"/>
    <n v="0"/>
  </r>
  <r>
    <x v="11"/>
    <x v="1"/>
    <n v="0"/>
  </r>
  <r>
    <x v="11"/>
    <x v="1"/>
    <n v="0"/>
  </r>
  <r>
    <x v="11"/>
    <x v="1"/>
    <n v="0"/>
  </r>
  <r>
    <x v="11"/>
    <x v="2"/>
    <n v="0.01"/>
  </r>
  <r>
    <x v="11"/>
    <x v="2"/>
    <n v="0.02"/>
  </r>
  <r>
    <x v="11"/>
    <x v="3"/>
    <n v="2.5000000000000001E-2"/>
  </r>
  <r>
    <x v="11"/>
    <x v="5"/>
    <n v="2.5000000000000001E-2"/>
  </r>
  <r>
    <x v="12"/>
    <x v="7"/>
    <n v="0"/>
  </r>
  <r>
    <x v="12"/>
    <x v="6"/>
    <n v="0"/>
  </r>
  <r>
    <x v="12"/>
    <x v="6"/>
    <n v="0"/>
  </r>
  <r>
    <x v="12"/>
    <x v="6"/>
    <n v="0"/>
  </r>
  <r>
    <x v="12"/>
    <x v="6"/>
    <n v="0"/>
  </r>
  <r>
    <x v="12"/>
    <x v="8"/>
    <n v="0"/>
  </r>
  <r>
    <x v="12"/>
    <x v="8"/>
    <n v="0"/>
  </r>
  <r>
    <x v="12"/>
    <x v="8"/>
    <n v="0"/>
  </r>
  <r>
    <x v="12"/>
    <x v="8"/>
    <n v="0"/>
  </r>
  <r>
    <x v="12"/>
    <x v="9"/>
    <n v="0"/>
  </r>
  <r>
    <x v="12"/>
    <x v="9"/>
    <n v="0"/>
  </r>
  <r>
    <x v="12"/>
    <x v="9"/>
    <n v="0"/>
  </r>
  <r>
    <x v="12"/>
    <x v="9"/>
    <n v="0"/>
  </r>
  <r>
    <x v="12"/>
    <x v="0"/>
    <n v="0"/>
  </r>
  <r>
    <x v="12"/>
    <x v="0"/>
    <n v="0"/>
  </r>
  <r>
    <x v="12"/>
    <x v="0"/>
    <n v="0"/>
  </r>
  <r>
    <x v="12"/>
    <x v="0"/>
    <n v="0"/>
  </r>
  <r>
    <x v="12"/>
    <x v="1"/>
    <n v="0"/>
  </r>
  <r>
    <x v="12"/>
    <x v="1"/>
    <n v="0"/>
  </r>
  <r>
    <x v="12"/>
    <x v="1"/>
    <n v="0"/>
  </r>
  <r>
    <x v="12"/>
    <x v="1"/>
    <n v="0"/>
  </r>
  <r>
    <x v="12"/>
    <x v="1"/>
    <n v="0"/>
  </r>
  <r>
    <x v="12"/>
    <x v="1"/>
    <n v="0"/>
  </r>
  <r>
    <x v="12"/>
    <x v="2"/>
    <n v="0"/>
  </r>
  <r>
    <x v="12"/>
    <x v="2"/>
    <n v="0"/>
  </r>
  <r>
    <x v="12"/>
    <x v="3"/>
    <n v="0"/>
  </r>
  <r>
    <x v="12"/>
    <x v="3"/>
    <n v="0"/>
  </r>
  <r>
    <x v="12"/>
    <x v="3"/>
    <n v="0"/>
  </r>
  <r>
    <x v="12"/>
    <x v="3"/>
    <n v="0"/>
  </r>
  <r>
    <x v="12"/>
    <x v="4"/>
    <n v="0"/>
  </r>
  <r>
    <x v="12"/>
    <x v="4"/>
    <n v="0"/>
  </r>
  <r>
    <x v="12"/>
    <x v="4"/>
    <n v="0"/>
  </r>
  <r>
    <x v="12"/>
    <x v="4"/>
    <n v="0"/>
  </r>
  <r>
    <x v="12"/>
    <x v="5"/>
    <n v="0"/>
  </r>
  <r>
    <x v="12"/>
    <x v="5"/>
    <n v="0"/>
  </r>
  <r>
    <x v="13"/>
    <x v="7"/>
    <n v="0"/>
  </r>
  <r>
    <x v="13"/>
    <x v="6"/>
    <n v="0"/>
  </r>
  <r>
    <x v="13"/>
    <x v="6"/>
    <n v="0"/>
  </r>
  <r>
    <x v="13"/>
    <x v="6"/>
    <n v="0"/>
  </r>
  <r>
    <x v="13"/>
    <x v="6"/>
    <n v="0"/>
  </r>
  <r>
    <x v="13"/>
    <x v="8"/>
    <n v="0"/>
  </r>
  <r>
    <x v="13"/>
    <x v="8"/>
    <n v="0"/>
  </r>
  <r>
    <x v="13"/>
    <x v="8"/>
    <n v="0"/>
  </r>
  <r>
    <x v="13"/>
    <x v="8"/>
    <n v="0"/>
  </r>
  <r>
    <x v="13"/>
    <x v="9"/>
    <n v="0"/>
  </r>
  <r>
    <x v="13"/>
    <x v="9"/>
    <n v="2.5000000000000001E-3"/>
  </r>
  <r>
    <x v="13"/>
    <x v="9"/>
    <n v="2.5000000000000001E-3"/>
  </r>
  <r>
    <x v="13"/>
    <x v="0"/>
    <n v="2.5000000000000001E-3"/>
  </r>
  <r>
    <x v="13"/>
    <x v="0"/>
    <n v="5.0000000000000001E-3"/>
  </r>
  <r>
    <x v="13"/>
    <x v="1"/>
    <n v="0"/>
  </r>
  <r>
    <x v="13"/>
    <x v="3"/>
    <n v="5.0000000000000001E-3"/>
  </r>
  <r>
    <x v="13"/>
    <x v="3"/>
    <n v="0.01"/>
  </r>
  <r>
    <x v="14"/>
    <x v="10"/>
    <n v="0"/>
  </r>
  <r>
    <x v="14"/>
    <x v="7"/>
    <n v="0"/>
  </r>
  <r>
    <x v="14"/>
    <x v="6"/>
    <n v="5.0000000000000001E-3"/>
  </r>
  <r>
    <x v="14"/>
    <x v="6"/>
    <n v="0"/>
  </r>
  <r>
    <x v="14"/>
    <x v="8"/>
    <n v="5.0000000000000001E-3"/>
  </r>
  <r>
    <x v="14"/>
    <x v="8"/>
    <n v="0.01"/>
  </r>
  <r>
    <x v="14"/>
    <x v="9"/>
    <n v="0.01"/>
  </r>
  <r>
    <x v="14"/>
    <x v="9"/>
    <n v="0.01"/>
  </r>
  <r>
    <x v="14"/>
    <x v="9"/>
    <n v="0.01"/>
  </r>
  <r>
    <x v="14"/>
    <x v="9"/>
    <n v="0.01"/>
  </r>
  <r>
    <x v="14"/>
    <x v="0"/>
    <n v="0.01"/>
  </r>
  <r>
    <x v="14"/>
    <x v="0"/>
    <n v="0.01"/>
  </r>
  <r>
    <x v="14"/>
    <x v="0"/>
    <n v="0.01"/>
  </r>
  <r>
    <x v="14"/>
    <x v="0"/>
    <n v="0.02"/>
  </r>
  <r>
    <x v="14"/>
    <x v="1"/>
    <n v="0"/>
  </r>
  <r>
    <x v="14"/>
    <x v="2"/>
    <n v="0.01"/>
  </r>
  <r>
    <x v="14"/>
    <x v="3"/>
    <n v="0.02"/>
  </r>
  <r>
    <x v="15"/>
    <x v="7"/>
    <n v="6.2500000000000003E-3"/>
  </r>
  <r>
    <x v="15"/>
    <x v="6"/>
    <n v="1.2500000000000001E-2"/>
  </r>
  <r>
    <x v="15"/>
    <x v="8"/>
    <n v="1.8749999999999999E-2"/>
  </r>
  <r>
    <x v="15"/>
    <x v="9"/>
    <n v="2.5000000000000001E-2"/>
  </r>
  <r>
    <x v="15"/>
    <x v="0"/>
    <n v="2.5000000000000001E-2"/>
  </r>
  <r>
    <x v="15"/>
    <x v="0"/>
    <n v="2.5000000000000001E-2"/>
  </r>
  <r>
    <x v="15"/>
    <x v="0"/>
    <n v="0.02"/>
  </r>
  <r>
    <x v="15"/>
    <x v="0"/>
    <n v="0.02"/>
  </r>
  <r>
    <x v="15"/>
    <x v="1"/>
    <n v="0.01"/>
  </r>
  <r>
    <x v="15"/>
    <x v="2"/>
    <n v="0.01"/>
  </r>
  <r>
    <x v="15"/>
    <x v="4"/>
    <n v="0.01"/>
  </r>
  <r>
    <x v="15"/>
    <x v="5"/>
    <n v="0.01"/>
  </r>
  <r>
    <x v="16"/>
    <x v="7"/>
    <n v="0"/>
  </r>
  <r>
    <x v="16"/>
    <x v="6"/>
    <n v="0"/>
  </r>
  <r>
    <x v="16"/>
    <x v="6"/>
    <n v="0"/>
  </r>
  <r>
    <x v="16"/>
    <x v="8"/>
    <n v="0"/>
  </r>
  <r>
    <x v="16"/>
    <x v="8"/>
    <n v="0"/>
  </r>
  <r>
    <x v="16"/>
    <x v="9"/>
    <n v="0"/>
  </r>
  <r>
    <x v="16"/>
    <x v="9"/>
    <n v="0"/>
  </r>
  <r>
    <x v="16"/>
    <x v="0"/>
    <n v="0"/>
  </r>
  <r>
    <x v="16"/>
    <x v="0"/>
    <n v="0"/>
  </r>
  <r>
    <x v="16"/>
    <x v="1"/>
    <n v="0"/>
  </r>
  <r>
    <x v="16"/>
    <x v="1"/>
    <n v="0"/>
  </r>
  <r>
    <x v="16"/>
    <x v="2"/>
    <n v="0"/>
  </r>
  <r>
    <x v="16"/>
    <x v="2"/>
    <n v="0"/>
  </r>
  <r>
    <x v="16"/>
    <x v="3"/>
    <n v="0"/>
  </r>
  <r>
    <x v="16"/>
    <x v="3"/>
    <n v="0"/>
  </r>
  <r>
    <x v="16"/>
    <x v="4"/>
    <n v="0"/>
  </r>
  <r>
    <x v="17"/>
    <x v="3"/>
    <n v="5.0000000000000001E-3"/>
  </r>
  <r>
    <x v="17"/>
    <x v="3"/>
    <n v="0.01"/>
  </r>
  <r>
    <x v="17"/>
    <x v="4"/>
    <n v="1.4999999999999999E-2"/>
  </r>
  <r>
    <x v="17"/>
    <x v="5"/>
    <n v="1.4999999999999999E-2"/>
  </r>
  <r>
    <x v="18"/>
    <x v="7"/>
    <n v="0"/>
  </r>
  <r>
    <x v="18"/>
    <x v="7"/>
    <n v="0"/>
  </r>
  <r>
    <x v="18"/>
    <x v="6"/>
    <n v="0"/>
  </r>
  <r>
    <x v="18"/>
    <x v="8"/>
    <n v="0"/>
  </r>
  <r>
    <x v="18"/>
    <x v="9"/>
    <n v="0"/>
  </r>
  <r>
    <x v="18"/>
    <x v="4"/>
    <n v="0"/>
  </r>
  <r>
    <x v="19"/>
    <x v="7"/>
    <n v="0"/>
  </r>
  <r>
    <x v="19"/>
    <x v="6"/>
    <n v="0"/>
  </r>
  <r>
    <x v="19"/>
    <x v="6"/>
    <n v="0"/>
  </r>
  <r>
    <x v="19"/>
    <x v="6"/>
    <n v="0"/>
  </r>
  <r>
    <x v="19"/>
    <x v="6"/>
    <n v="0"/>
  </r>
  <r>
    <x v="19"/>
    <x v="8"/>
    <n v="0"/>
  </r>
  <r>
    <x v="19"/>
    <x v="8"/>
    <n v="0"/>
  </r>
  <r>
    <x v="19"/>
    <x v="8"/>
    <n v="0"/>
  </r>
  <r>
    <x v="19"/>
    <x v="8"/>
    <n v="0"/>
  </r>
  <r>
    <x v="19"/>
    <x v="9"/>
    <n v="0"/>
  </r>
  <r>
    <x v="19"/>
    <x v="9"/>
    <n v="0"/>
  </r>
  <r>
    <x v="19"/>
    <x v="9"/>
    <n v="0"/>
  </r>
  <r>
    <x v="19"/>
    <x v="9"/>
    <n v="0"/>
  </r>
  <r>
    <x v="19"/>
    <x v="0"/>
    <n v="0"/>
  </r>
  <r>
    <x v="19"/>
    <x v="0"/>
    <n v="0"/>
  </r>
  <r>
    <x v="19"/>
    <x v="0"/>
    <n v="0"/>
  </r>
  <r>
    <x v="19"/>
    <x v="0"/>
    <n v="0"/>
  </r>
  <r>
    <x v="19"/>
    <x v="1"/>
    <n v="0"/>
  </r>
  <r>
    <x v="19"/>
    <x v="1"/>
    <n v="0"/>
  </r>
  <r>
    <x v="19"/>
    <x v="1"/>
    <n v="0"/>
  </r>
  <r>
    <x v="19"/>
    <x v="1"/>
    <n v="0"/>
  </r>
  <r>
    <x v="19"/>
    <x v="2"/>
    <n v="0"/>
  </r>
  <r>
    <x v="19"/>
    <x v="2"/>
    <n v="0"/>
  </r>
  <r>
    <x v="19"/>
    <x v="2"/>
    <n v="0"/>
  </r>
  <r>
    <x v="19"/>
    <x v="2"/>
    <n v="0"/>
  </r>
  <r>
    <x v="19"/>
    <x v="3"/>
    <n v="0"/>
  </r>
  <r>
    <x v="19"/>
    <x v="3"/>
    <n v="0"/>
  </r>
  <r>
    <x v="19"/>
    <x v="3"/>
    <n v="0"/>
  </r>
  <r>
    <x v="19"/>
    <x v="3"/>
    <n v="0"/>
  </r>
  <r>
    <x v="19"/>
    <x v="4"/>
    <n v="0"/>
  </r>
  <r>
    <x v="19"/>
    <x v="4"/>
    <n v="0"/>
  </r>
  <r>
    <x v="19"/>
    <x v="4"/>
    <n v="0"/>
  </r>
  <r>
    <x v="19"/>
    <x v="4"/>
    <n v="0"/>
  </r>
  <r>
    <x v="19"/>
    <x v="5"/>
    <n v="0"/>
  </r>
  <r>
    <x v="19"/>
    <x v="5"/>
    <n v="0"/>
  </r>
  <r>
    <x v="20"/>
    <x v="6"/>
    <n v="0"/>
  </r>
  <r>
    <x v="21"/>
    <x v="6"/>
    <n v="0"/>
  </r>
  <r>
    <x v="21"/>
    <x v="4"/>
    <n v="0.01"/>
  </r>
  <r>
    <x v="22"/>
    <x v="7"/>
    <n v="0"/>
  </r>
  <r>
    <x v="22"/>
    <x v="6"/>
    <n v="0"/>
  </r>
  <r>
    <x v="22"/>
    <x v="6"/>
    <n v="0"/>
  </r>
  <r>
    <x v="22"/>
    <x v="6"/>
    <n v="0"/>
  </r>
  <r>
    <x v="22"/>
    <x v="6"/>
    <n v="0"/>
  </r>
  <r>
    <x v="22"/>
    <x v="8"/>
    <n v="0"/>
  </r>
  <r>
    <x v="22"/>
    <x v="8"/>
    <n v="0"/>
  </r>
  <r>
    <x v="22"/>
    <x v="8"/>
    <n v="0"/>
  </r>
  <r>
    <x v="22"/>
    <x v="8"/>
    <n v="0"/>
  </r>
  <r>
    <x v="22"/>
    <x v="9"/>
    <n v="0"/>
  </r>
  <r>
    <x v="22"/>
    <x v="9"/>
    <n v="0"/>
  </r>
  <r>
    <x v="22"/>
    <x v="9"/>
    <n v="0"/>
  </r>
  <r>
    <x v="22"/>
    <x v="9"/>
    <n v="2.5000000000000001E-3"/>
  </r>
  <r>
    <x v="22"/>
    <x v="0"/>
    <n v="2.5000000000000001E-3"/>
  </r>
  <r>
    <x v="22"/>
    <x v="0"/>
    <n v="2.5000000000000001E-3"/>
  </r>
  <r>
    <x v="22"/>
    <x v="0"/>
    <n v="2.5000000000000001E-3"/>
  </r>
  <r>
    <x v="22"/>
    <x v="0"/>
    <n v="5.0000000000000001E-3"/>
  </r>
  <r>
    <x v="22"/>
    <x v="1"/>
    <n v="5.0000000000000001E-3"/>
  </r>
  <r>
    <x v="22"/>
    <x v="1"/>
    <n v="5.0000000000000001E-3"/>
  </r>
  <r>
    <x v="22"/>
    <x v="1"/>
    <n v="5.0000000000000001E-3"/>
  </r>
  <r>
    <x v="22"/>
    <x v="1"/>
    <n v="5.0000000000000001E-3"/>
  </r>
  <r>
    <x v="22"/>
    <x v="2"/>
    <n v="5.0000000000000001E-3"/>
  </r>
  <r>
    <x v="22"/>
    <x v="2"/>
    <n v="5.0000000000000001E-3"/>
  </r>
  <r>
    <x v="22"/>
    <x v="3"/>
    <n v="5.0000000000000001E-3"/>
  </r>
  <r>
    <x v="22"/>
    <x v="3"/>
    <n v="5.0000000000000001E-3"/>
  </r>
  <r>
    <x v="22"/>
    <x v="3"/>
    <n v="5.0000000000000001E-3"/>
  </r>
  <r>
    <x v="22"/>
    <x v="4"/>
    <n v="5.0000000000000001E-3"/>
  </r>
  <r>
    <x v="22"/>
    <x v="4"/>
    <n v="5.0000000000000001E-3"/>
  </r>
  <r>
    <x v="22"/>
    <x v="5"/>
    <n v="5.0000000000000001E-3"/>
  </r>
  <r>
    <x v="22"/>
    <x v="5"/>
    <n v="5.0000000000000001E-3"/>
  </r>
  <r>
    <x v="23"/>
    <x v="7"/>
    <n v="0"/>
  </r>
  <r>
    <x v="24"/>
    <x v="6"/>
    <n v="0"/>
  </r>
  <r>
    <x v="25"/>
    <x v="7"/>
    <n v="0"/>
  </r>
  <r>
    <x v="25"/>
    <x v="6"/>
    <n v="0"/>
  </r>
  <r>
    <x v="25"/>
    <x v="6"/>
    <n v="0"/>
  </r>
  <r>
    <x v="25"/>
    <x v="6"/>
    <n v="0"/>
  </r>
  <r>
    <x v="25"/>
    <x v="8"/>
    <n v="0"/>
  </r>
  <r>
    <x v="25"/>
    <x v="8"/>
    <n v="0"/>
  </r>
  <r>
    <x v="25"/>
    <x v="8"/>
    <n v="0"/>
  </r>
  <r>
    <x v="25"/>
    <x v="8"/>
    <n v="0"/>
  </r>
  <r>
    <x v="25"/>
    <x v="9"/>
    <n v="0"/>
  </r>
  <r>
    <x v="25"/>
    <x v="9"/>
    <n v="0"/>
  </r>
  <r>
    <x v="25"/>
    <x v="9"/>
    <n v="0"/>
  </r>
  <r>
    <x v="25"/>
    <x v="9"/>
    <n v="0"/>
  </r>
  <r>
    <x v="25"/>
    <x v="0"/>
    <n v="0"/>
  </r>
  <r>
    <x v="25"/>
    <x v="3"/>
    <n v="0.01"/>
  </r>
  <r>
    <x v="25"/>
    <x v="4"/>
    <n v="0.02"/>
  </r>
  <r>
    <x v="26"/>
    <x v="11"/>
    <n v="0.01"/>
  </r>
  <r>
    <x v="26"/>
    <x v="10"/>
    <n v="0.01"/>
  </r>
  <r>
    <x v="26"/>
    <x v="10"/>
    <n v="0.01"/>
  </r>
  <r>
    <x v="26"/>
    <x v="10"/>
    <n v="0.01"/>
  </r>
  <r>
    <x v="26"/>
    <x v="10"/>
    <n v="0.01"/>
  </r>
  <r>
    <x v="26"/>
    <x v="7"/>
    <n v="0.01"/>
  </r>
  <r>
    <x v="26"/>
    <x v="7"/>
    <n v="1.4999999999999999E-2"/>
  </r>
  <r>
    <x v="26"/>
    <x v="7"/>
    <n v="1.4999999999999999E-2"/>
  </r>
  <r>
    <x v="26"/>
    <x v="7"/>
    <n v="1.4999999999999999E-2"/>
  </r>
  <r>
    <x v="26"/>
    <x v="6"/>
    <n v="1.4999999999999999E-2"/>
  </r>
  <r>
    <x v="26"/>
    <x v="6"/>
    <n v="1.4999999999999999E-2"/>
  </r>
  <r>
    <x v="26"/>
    <x v="6"/>
    <n v="1.4999999999999999E-2"/>
  </r>
  <r>
    <x v="26"/>
    <x v="6"/>
    <n v="0.02"/>
  </r>
  <r>
    <x v="26"/>
    <x v="8"/>
    <n v="0.02"/>
  </r>
  <r>
    <x v="26"/>
    <x v="8"/>
    <n v="0.02"/>
  </r>
  <r>
    <x v="26"/>
    <x v="8"/>
    <n v="0.02"/>
  </r>
  <r>
    <x v="26"/>
    <x v="8"/>
    <n v="0.02"/>
  </r>
  <r>
    <x v="26"/>
    <x v="9"/>
    <n v="0.02"/>
  </r>
  <r>
    <x v="26"/>
    <x v="9"/>
    <n v="0.02"/>
  </r>
  <r>
    <x v="26"/>
    <x v="9"/>
    <n v="0.02"/>
  </r>
  <r>
    <x v="26"/>
    <x v="9"/>
    <n v="2.5000000000000001E-2"/>
  </r>
  <r>
    <x v="26"/>
    <x v="1"/>
    <n v="0.01"/>
  </r>
  <r>
    <x v="26"/>
    <x v="2"/>
    <n v="1.4999999999999999E-2"/>
  </r>
  <r>
    <x v="26"/>
    <x v="2"/>
    <n v="0.02"/>
  </r>
  <r>
    <x v="26"/>
    <x v="3"/>
    <n v="2.5000000000000001E-2"/>
  </r>
  <r>
    <x v="26"/>
    <x v="3"/>
    <n v="2.5000000000000001E-2"/>
  </r>
  <r>
    <x v="26"/>
    <x v="3"/>
    <n v="2.5000000000000001E-2"/>
  </r>
  <r>
    <x v="26"/>
    <x v="3"/>
    <n v="2.5000000000000001E-2"/>
  </r>
  <r>
    <x v="26"/>
    <x v="4"/>
    <n v="2.5000000000000001E-2"/>
  </r>
  <r>
    <x v="26"/>
    <x v="4"/>
    <n v="2.5000000000000001E-2"/>
  </r>
  <r>
    <x v="26"/>
    <x v="4"/>
    <n v="2.5000000000000001E-2"/>
  </r>
  <r>
    <x v="27"/>
    <x v="9"/>
    <n v="0"/>
  </r>
  <r>
    <x v="28"/>
    <x v="7"/>
    <n v="0"/>
  </r>
  <r>
    <x v="28"/>
    <x v="6"/>
    <n v="0"/>
  </r>
  <r>
    <x v="28"/>
    <x v="6"/>
    <n v="0"/>
  </r>
  <r>
    <x v="28"/>
    <x v="6"/>
    <n v="0"/>
  </r>
  <r>
    <x v="28"/>
    <x v="6"/>
    <n v="0"/>
  </r>
  <r>
    <x v="28"/>
    <x v="8"/>
    <n v="0"/>
  </r>
  <r>
    <x v="28"/>
    <x v="8"/>
    <n v="0"/>
  </r>
  <r>
    <x v="28"/>
    <x v="8"/>
    <n v="0"/>
  </r>
  <r>
    <x v="28"/>
    <x v="8"/>
    <n v="0"/>
  </r>
  <r>
    <x v="28"/>
    <x v="9"/>
    <n v="0"/>
  </r>
  <r>
    <x v="28"/>
    <x v="9"/>
    <n v="0"/>
  </r>
  <r>
    <x v="28"/>
    <x v="9"/>
    <n v="0"/>
  </r>
  <r>
    <x v="28"/>
    <x v="0"/>
    <n v="0"/>
  </r>
  <r>
    <x v="28"/>
    <x v="0"/>
    <n v="0"/>
  </r>
  <r>
    <x v="28"/>
    <x v="1"/>
    <n v="0"/>
  </r>
  <r>
    <x v="28"/>
    <x v="1"/>
    <n v="0"/>
  </r>
  <r>
    <x v="28"/>
    <x v="1"/>
    <n v="0"/>
  </r>
  <r>
    <x v="28"/>
    <x v="2"/>
    <n v="0"/>
  </r>
  <r>
    <x v="28"/>
    <x v="2"/>
    <n v="0"/>
  </r>
  <r>
    <x v="29"/>
    <x v="6"/>
    <n v="0"/>
  </r>
  <r>
    <x v="30"/>
    <x v="10"/>
    <n v="0.01"/>
  </r>
  <r>
    <x v="30"/>
    <x v="7"/>
    <n v="1.4999999999999999E-2"/>
  </r>
  <r>
    <x v="30"/>
    <x v="6"/>
    <n v="0.02"/>
  </r>
  <r>
    <x v="30"/>
    <x v="9"/>
    <n v="2.5000000000000001E-2"/>
  </r>
  <r>
    <x v="30"/>
    <x v="1"/>
    <n v="0"/>
  </r>
  <r>
    <x v="30"/>
    <x v="2"/>
    <n v="0.01"/>
  </r>
  <r>
    <x v="30"/>
    <x v="3"/>
    <n v="0.02"/>
  </r>
  <r>
    <x v="30"/>
    <x v="5"/>
    <n v="0.02"/>
  </r>
  <r>
    <x v="30"/>
    <x v="5"/>
    <n v="0.02"/>
  </r>
  <r>
    <x v="31"/>
    <x v="7"/>
    <n v="0"/>
  </r>
  <r>
    <x v="31"/>
    <x v="6"/>
    <n v="0"/>
  </r>
  <r>
    <x v="31"/>
    <x v="8"/>
    <n v="0"/>
  </r>
  <r>
    <x v="31"/>
    <x v="9"/>
    <n v="0"/>
  </r>
  <r>
    <x v="31"/>
    <x v="0"/>
    <n v="0"/>
  </r>
  <r>
    <x v="31"/>
    <x v="1"/>
    <n v="0"/>
  </r>
  <r>
    <x v="32"/>
    <x v="7"/>
    <n v="0"/>
  </r>
  <r>
    <x v="33"/>
    <x v="6"/>
    <n v="0"/>
  </r>
  <r>
    <x v="33"/>
    <x v="8"/>
    <n v="0"/>
  </r>
  <r>
    <x v="33"/>
    <x v="0"/>
    <n v="0"/>
  </r>
  <r>
    <x v="34"/>
    <x v="7"/>
    <n v="0"/>
  </r>
  <r>
    <x v="34"/>
    <x v="8"/>
    <n v="0"/>
  </r>
  <r>
    <x v="34"/>
    <x v="8"/>
    <n v="0"/>
  </r>
  <r>
    <x v="34"/>
    <x v="9"/>
    <n v="0"/>
  </r>
  <r>
    <x v="12"/>
    <x v="5"/>
    <n v="5.0000000000000001E-3"/>
  </r>
  <r>
    <x v="30"/>
    <x v="5"/>
    <n v="0.02"/>
  </r>
  <r>
    <x v="15"/>
    <x v="5"/>
    <n v="5.0000000000000001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691C30-A2E6-469E-8094-C1D859DE8C20}" name="PivotTable5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M40" firstHeaderRow="1" firstDataRow="2" firstDataCol="1"/>
  <pivotFields count="4">
    <pivotField axis="axisRow" showAll="0">
      <items count="36">
        <item x="1"/>
        <item x="0"/>
        <item x="2"/>
        <item x="3"/>
        <item x="4"/>
        <item x="5"/>
        <item x="7"/>
        <item x="8"/>
        <item x="9"/>
        <item x="11"/>
        <item x="13"/>
        <item x="10"/>
        <item x="15"/>
        <item x="18"/>
        <item x="16"/>
        <item x="17"/>
        <item x="19"/>
        <item x="20"/>
        <item x="21"/>
        <item x="22"/>
        <item x="23"/>
        <item x="24"/>
        <item x="25"/>
        <item x="26"/>
        <item x="27"/>
        <item x="28"/>
        <item x="29"/>
        <item x="31"/>
        <item x="34"/>
        <item x="12"/>
        <item x="30"/>
        <item x="6"/>
        <item x="32"/>
        <item x="14"/>
        <item x="33"/>
        <item t="default"/>
      </items>
    </pivotField>
    <pivotField axis="axisCol" showAll="0">
      <items count="350">
        <item x="64"/>
        <item x="65"/>
        <item x="66"/>
        <item x="315"/>
        <item x="18"/>
        <item x="67"/>
        <item x="347"/>
        <item x="348"/>
        <item x="68"/>
        <item x="290"/>
        <item x="291"/>
        <item x="181"/>
        <item x="292"/>
        <item x="69"/>
        <item x="293"/>
        <item x="70"/>
        <item x="328"/>
        <item x="294"/>
        <item x="276"/>
        <item x="115"/>
        <item x="197"/>
        <item x="225"/>
        <item x="71"/>
        <item x="182"/>
        <item x="295"/>
        <item x="116"/>
        <item x="72"/>
        <item x="329"/>
        <item x="296"/>
        <item x="73"/>
        <item x="297"/>
        <item x="117"/>
        <item x="344"/>
        <item x="47"/>
        <item x="336"/>
        <item x="258"/>
        <item x="74"/>
        <item x="110"/>
        <item x="20"/>
        <item x="341"/>
        <item x="26"/>
        <item x="167"/>
        <item x="208"/>
        <item x="327"/>
        <item x="198"/>
        <item x="330"/>
        <item x="57"/>
        <item x="316"/>
        <item x="75"/>
        <item x="298"/>
        <item x="27"/>
        <item x="230"/>
        <item x="183"/>
        <item x="118"/>
        <item x="19"/>
        <item x="168"/>
        <item x="226"/>
        <item x="277"/>
        <item x="278"/>
        <item x="76"/>
        <item x="209"/>
        <item x="317"/>
        <item x="119"/>
        <item x="299"/>
        <item x="231"/>
        <item x="140"/>
        <item x="28"/>
        <item x="169"/>
        <item x="184"/>
        <item x="279"/>
        <item x="77"/>
        <item x="120"/>
        <item x="300"/>
        <item x="232"/>
        <item x="259"/>
        <item x="318"/>
        <item x="141"/>
        <item x="170"/>
        <item x="342"/>
        <item x="280"/>
        <item x="210"/>
        <item x="337"/>
        <item x="78"/>
        <item x="121"/>
        <item x="301"/>
        <item x="233"/>
        <item x="111"/>
        <item x="260"/>
        <item x="29"/>
        <item x="171"/>
        <item x="21"/>
        <item x="199"/>
        <item x="58"/>
        <item x="56"/>
        <item x="48"/>
        <item x="79"/>
        <item x="142"/>
        <item x="234"/>
        <item x="261"/>
        <item x="30"/>
        <item x="122"/>
        <item x="172"/>
        <item x="227"/>
        <item x="345"/>
        <item x="211"/>
        <item x="80"/>
        <item x="49"/>
        <item x="281"/>
        <item x="123"/>
        <item x="302"/>
        <item x="235"/>
        <item x="143"/>
        <item x="185"/>
        <item x="31"/>
        <item x="173"/>
        <item x="282"/>
        <item x="81"/>
        <item x="50"/>
        <item x="303"/>
        <item x="236"/>
        <item x="144"/>
        <item x="32"/>
        <item x="174"/>
        <item x="319"/>
        <item x="212"/>
        <item x="283"/>
        <item x="186"/>
        <item x="338"/>
        <item x="343"/>
        <item x="82"/>
        <item x="22"/>
        <item x="51"/>
        <item x="145"/>
        <item x="124"/>
        <item x="237"/>
        <item x="320"/>
        <item x="33"/>
        <item x="262"/>
        <item x="112"/>
        <item x="200"/>
        <item x="59"/>
        <item x="284"/>
        <item x="52"/>
        <item x="125"/>
        <item x="304"/>
        <item x="187"/>
        <item x="146"/>
        <item x="263"/>
        <item x="34"/>
        <item x="228"/>
        <item x="83"/>
        <item x="53"/>
        <item x="285"/>
        <item x="305"/>
        <item x="238"/>
        <item x="264"/>
        <item x="126"/>
        <item x="188"/>
        <item x="35"/>
        <item x="175"/>
        <item x="321"/>
        <item x="84"/>
        <item x="54"/>
        <item x="331"/>
        <item x="306"/>
        <item x="36"/>
        <item x="127"/>
        <item x="322"/>
        <item x="176"/>
        <item x="189"/>
        <item x="55"/>
        <item x="339"/>
        <item x="190"/>
        <item x="85"/>
        <item x="286"/>
        <item x="128"/>
        <item x="323"/>
        <item x="37"/>
        <item x="265"/>
        <item x="177"/>
        <item x="23"/>
        <item x="191"/>
        <item x="287"/>
        <item x="86"/>
        <item x="239"/>
        <item x="147"/>
        <item x="129"/>
        <item x="38"/>
        <item x="178"/>
        <item x="201"/>
        <item x="213"/>
        <item x="214"/>
        <item x="87"/>
        <item x="148"/>
        <item x="266"/>
        <item x="240"/>
        <item x="39"/>
        <item x="202"/>
        <item x="130"/>
        <item x="192"/>
        <item x="0"/>
        <item x="88"/>
        <item x="40"/>
        <item x="131"/>
        <item x="149"/>
        <item x="267"/>
        <item x="203"/>
        <item x="132"/>
        <item x="193"/>
        <item x="1"/>
        <item x="89"/>
        <item x="150"/>
        <item x="113"/>
        <item x="268"/>
        <item x="204"/>
        <item x="60"/>
        <item x="2"/>
        <item x="90"/>
        <item x="194"/>
        <item x="133"/>
        <item x="3"/>
        <item x="91"/>
        <item x="179"/>
        <item x="92"/>
        <item x="241"/>
        <item x="41"/>
        <item x="151"/>
        <item x="215"/>
        <item x="93"/>
        <item x="324"/>
        <item x="134"/>
        <item x="242"/>
        <item x="42"/>
        <item x="152"/>
        <item x="153"/>
        <item x="4"/>
        <item x="325"/>
        <item x="94"/>
        <item x="154"/>
        <item x="43"/>
        <item x="269"/>
        <item x="216"/>
        <item x="5"/>
        <item x="95"/>
        <item x="340"/>
        <item x="135"/>
        <item x="243"/>
        <item x="155"/>
        <item x="44"/>
        <item x="270"/>
        <item x="6"/>
        <item x="96"/>
        <item x="326"/>
        <item x="156"/>
        <item x="244"/>
        <item x="271"/>
        <item x="7"/>
        <item x="217"/>
        <item x="97"/>
        <item x="307"/>
        <item x="136"/>
        <item x="245"/>
        <item x="272"/>
        <item x="8"/>
        <item x="205"/>
        <item x="98"/>
        <item x="246"/>
        <item x="157"/>
        <item x="332"/>
        <item x="9"/>
        <item x="218"/>
        <item x="99"/>
        <item x="24"/>
        <item x="195"/>
        <item x="137"/>
        <item x="308"/>
        <item x="247"/>
        <item x="10"/>
        <item x="114"/>
        <item x="100"/>
        <item x="180"/>
        <item x="248"/>
        <item x="138"/>
        <item x="273"/>
        <item x="219"/>
        <item x="11"/>
        <item x="288"/>
        <item x="221"/>
        <item x="101"/>
        <item x="333"/>
        <item x="309"/>
        <item x="249"/>
        <item x="158"/>
        <item x="274"/>
        <item x="196"/>
        <item x="12"/>
        <item x="102"/>
        <item x="310"/>
        <item x="159"/>
        <item x="220"/>
        <item x="13"/>
        <item x="222"/>
        <item x="103"/>
        <item x="160"/>
        <item x="311"/>
        <item x="250"/>
        <item x="25"/>
        <item x="312"/>
        <item x="14"/>
        <item x="206"/>
        <item x="61"/>
        <item x="104"/>
        <item x="251"/>
        <item x="161"/>
        <item x="15"/>
        <item x="229"/>
        <item x="313"/>
        <item x="257"/>
        <item x="289"/>
        <item x="105"/>
        <item x="223"/>
        <item x="252"/>
        <item x="162"/>
        <item x="275"/>
        <item x="16"/>
        <item x="314"/>
        <item x="106"/>
        <item x="253"/>
        <item x="163"/>
        <item x="45"/>
        <item x="17"/>
        <item x="107"/>
        <item x="164"/>
        <item x="254"/>
        <item x="62"/>
        <item x="108"/>
        <item x="334"/>
        <item x="165"/>
        <item x="255"/>
        <item x="46"/>
        <item x="207"/>
        <item x="63"/>
        <item x="109"/>
        <item x="335"/>
        <item x="256"/>
        <item x="139"/>
        <item x="166"/>
        <item x="224"/>
        <item x="346"/>
        <item t="default"/>
      </items>
    </pivotField>
    <pivotField showAll="0">
      <items count="18">
        <item x="15"/>
        <item x="14"/>
        <item x="7"/>
        <item x="6"/>
        <item x="8"/>
        <item x="9"/>
        <item x="0"/>
        <item x="1"/>
        <item x="2"/>
        <item x="3"/>
        <item x="4"/>
        <item x="10"/>
        <item x="16"/>
        <item x="13"/>
        <item x="12"/>
        <item x="11"/>
        <item x="5"/>
        <item t="default"/>
      </items>
    </pivotField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1"/>
  </colFields>
  <colItems count="3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 t="grand">
      <x/>
    </i>
  </colItems>
  <dataFields count="1">
    <dataField name="Average of CCyB rate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C6DB50-1BA8-47F9-BE75-2971DE235680}" name="PivotTable9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:S9" firstHeaderRow="1" firstDataRow="2" firstDataCol="1"/>
  <pivotFields count="2">
    <pivotField axis="axisCol" numFmtId="1" showAll="0">
      <items count="13">
        <item x="11"/>
        <item x="10"/>
        <item x="7"/>
        <item x="6"/>
        <item x="8"/>
        <item x="9"/>
        <item x="0"/>
        <item x="1"/>
        <item x="2"/>
        <item x="3"/>
        <item x="4"/>
        <item x="5"/>
        <item t="default"/>
      </items>
    </pivotField>
    <pivotField axis="axisRow" dataField="1" showAll="0">
      <items count="6">
        <item x="1"/>
        <item x="3"/>
        <item x="0"/>
        <item x="2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Type of setting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E8408D-14BB-4DEB-9024-DBE34DAC513D}" name="PivotTable10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G2:AQ16" firstHeaderRow="1" firstDataRow="2" firstDataCol="1"/>
  <pivotFields count="3">
    <pivotField axis="axisCol" showAll="0">
      <items count="36">
        <item x="1"/>
        <item x="0"/>
        <item x="2"/>
        <item x="3"/>
        <item x="4"/>
        <item x="5"/>
        <item x="7"/>
        <item x="8"/>
        <item x="9"/>
        <item x="11"/>
        <item x="13"/>
        <item x="10"/>
        <item x="15"/>
        <item x="18"/>
        <item x="16"/>
        <item x="17"/>
        <item x="19"/>
        <item x="20"/>
        <item x="21"/>
        <item x="22"/>
        <item x="23"/>
        <item x="24"/>
        <item x="25"/>
        <item x="26"/>
        <item x="27"/>
        <item x="28"/>
        <item x="29"/>
        <item x="31"/>
        <item x="34"/>
        <item x="12"/>
        <item x="30"/>
        <item x="6"/>
        <item x="32"/>
        <item x="14"/>
        <item x="33"/>
        <item t="default"/>
      </items>
    </pivotField>
    <pivotField axis="axisRow" numFmtId="1" showAll="0">
      <items count="13">
        <item x="11"/>
        <item x="10"/>
        <item x="7"/>
        <item x="6"/>
        <item x="8"/>
        <item x="9"/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colItems>
  <dataFields count="1">
    <dataField name="Average of CCyB rate" fld="2" subtotal="average" baseField="0" baseItem="0"/>
  </dataFields>
  <chartFormats count="35">
    <chartFormat chart="3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3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3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3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3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3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3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3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3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3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3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3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3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3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3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3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3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3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ssf.lu/fr/Document/reglement-cssf-n-23-01-du-31-mars-2023/" TargetMode="External"/><Relationship Id="rId299" Type="http://schemas.openxmlformats.org/officeDocument/2006/relationships/hyperlink" Target="https://legilux.public.lu/eli/etat/leg/rcsf/2024/06/28/a266/jo" TargetMode="External"/><Relationship Id="rId21" Type="http://schemas.openxmlformats.org/officeDocument/2006/relationships/hyperlink" Target="https://www.nbb.be/doc/cp/eng/2023/20240831_bufferrate_2023q4_en.pdf" TargetMode="External"/><Relationship Id="rId63" Type="http://schemas.openxmlformats.org/officeDocument/2006/relationships/hyperlink" Target="https://www.bafin.de/SharedDocs/Veroeffentlichungen/EN/Aufsichtsrecht/Verfuegung/vf_200331_allgvfg_antizykl_kapitalpuffer_en.html?nn=19591106" TargetMode="External"/><Relationship Id="rId159" Type="http://schemas.openxmlformats.org/officeDocument/2006/relationships/hyperlink" Target="https://www.resbank.co.za/en/home/publications/publication-detail-pages/reviews/finstab-review/2017/8073" TargetMode="External"/><Relationship Id="rId324" Type="http://schemas.openxmlformats.org/officeDocument/2006/relationships/hyperlink" Target="https://www.bancaditalia.it/compiti/stabilita-finanziaria/politica-macroprudenziale/ccyb-1-2021/index.html" TargetMode="External"/><Relationship Id="rId170" Type="http://schemas.openxmlformats.org/officeDocument/2006/relationships/hyperlink" Target="https://www.bde.es/f/webbde/GAP/Secciones/SalaPrensa/NotasInformativas/18/presbe2018_14en.pdf" TargetMode="External"/><Relationship Id="rId226" Type="http://schemas.openxmlformats.org/officeDocument/2006/relationships/hyperlink" Target="https://www.regjeringen.no/en/aktuelt/countercyclical-buffer-unchanged2/id2605190/" TargetMode="External"/><Relationship Id="rId268" Type="http://schemas.openxmlformats.org/officeDocument/2006/relationships/hyperlink" Target="https://www.bankofengland.co.uk/financial-stability-report/2019/december-2019" TargetMode="External"/><Relationship Id="rId32" Type="http://schemas.openxmlformats.org/officeDocument/2006/relationships/hyperlink" Target="https://www.nbb.be/doc/cp/eng/2018/20180925_bufferrate_2018q4.pdf" TargetMode="External"/><Relationship Id="rId74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128" Type="http://schemas.openxmlformats.org/officeDocument/2006/relationships/hyperlink" Target="https://www.federalreserve.gov/newsevents/pressreleases/bcreg20190306c.htm" TargetMode="External"/><Relationship Id="rId335" Type="http://schemas.openxmlformats.org/officeDocument/2006/relationships/hyperlink" Target="https://www.bancaditalia.it/compiti/stabilita-finanziaria/politica-macroprudenziale/ccyb-4-2023/index.html" TargetMode="External"/><Relationship Id="rId5" Type="http://schemas.openxmlformats.org/officeDocument/2006/relationships/hyperlink" Target="https://www.apra.gov.au/news-and-publications/apra-keeps-countercyclical-capital-buffer-on-hold-releases-assessment-of" TargetMode="External"/><Relationship Id="rId181" Type="http://schemas.openxmlformats.org/officeDocument/2006/relationships/hyperlink" Target="https://www.bde.es/f/webbde/GAP/Secciones/SalaPrensa/NotasInformativas/20/presbe2020_102en.pdf" TargetMode="External"/><Relationship Id="rId237" Type="http://schemas.openxmlformats.org/officeDocument/2006/relationships/hyperlink" Target="http://www.bi.go.id/id/ruang-media/siaran-pers/Pages/sp_189516.aspx" TargetMode="External"/><Relationship Id="rId279" Type="http://schemas.openxmlformats.org/officeDocument/2006/relationships/hyperlink" Target="https://www.cba.am/Storage/EN/finstability/Countercyclical-Capital-Buffer-IV-2021.pdf" TargetMode="External"/><Relationship Id="rId43" Type="http://schemas.openxmlformats.org/officeDocument/2006/relationships/hyperlink" Target="http://www.economie.gouv.fr/hcsf/coussin-fonds-propres-contra-cyclique" TargetMode="External"/><Relationship Id="rId139" Type="http://schemas.openxmlformats.org/officeDocument/2006/relationships/hyperlink" Target="http://cbr.ru/eng/press/PR/?file=06102017_165434eng2017-10-06T16_54_01.htm" TargetMode="External"/><Relationship Id="rId290" Type="http://schemas.openxmlformats.org/officeDocument/2006/relationships/hyperlink" Target="https://www.bcn.cl/leychile/navegar?idLey=21130&amp;tipoVersion=0" TargetMode="External"/><Relationship Id="rId304" Type="http://schemas.openxmlformats.org/officeDocument/2006/relationships/hyperlink" Target="http://www.bancaditalia.it/compiti/stabilita-finanziaria/politica-macroprudenziale/documenti/en_CCyB_2016Q1.pdf?language_id=1" TargetMode="External"/><Relationship Id="rId346" Type="http://schemas.openxmlformats.org/officeDocument/2006/relationships/hyperlink" Target="https://www.hkma.gov.hk/eng/news-and-media/press-releases/2024/10/20241018-3/" TargetMode="External"/><Relationship Id="rId85" Type="http://schemas.openxmlformats.org/officeDocument/2006/relationships/hyperlink" Target="https://www.bi.go.id/en/publikasi/ruang-media/news-release/Pages/sp_204418.aspx" TargetMode="External"/><Relationship Id="rId150" Type="http://schemas.openxmlformats.org/officeDocument/2006/relationships/hyperlink" Target="http://www.cbr.ru/eng/press/pr/?id=33249" TargetMode="External"/><Relationship Id="rId192" Type="http://schemas.openxmlformats.org/officeDocument/2006/relationships/hyperlink" Target="https://www.bde.es/f/webbe/GAP/Secciones/SalaPrensa/NotasInformativas/23/presbe2023-77en.pdf" TargetMode="External"/><Relationship Id="rId206" Type="http://schemas.openxmlformats.org/officeDocument/2006/relationships/hyperlink" Target="http://www.toezicht.dnb.nl/en/7/51-236511.jsp" TargetMode="External"/><Relationship Id="rId248" Type="http://schemas.openxmlformats.org/officeDocument/2006/relationships/hyperlink" Target="https://www.fi.se/sv/publicerat/nyheter/2014/beslut-om-kontracykliskt-buffertvarde-/" TargetMode="External"/><Relationship Id="rId12" Type="http://schemas.openxmlformats.org/officeDocument/2006/relationships/hyperlink" Target="https://www.nbb.be/doc/cp/eng/2016/20161223_bufferrate_2017q1.pdf" TargetMode="External"/><Relationship Id="rId108" Type="http://schemas.openxmlformats.org/officeDocument/2006/relationships/hyperlink" Target="http://data.legilux.public.lu/file/eli-etat-leg-rcsf-2020-06-30-a566-jo-fr-pdf.pdf" TargetMode="External"/><Relationship Id="rId315" Type="http://schemas.openxmlformats.org/officeDocument/2006/relationships/hyperlink" Target="http://www.bancaditalia.it/compiti/stabilita-finanziaria/politica-macroprudenziale/ccyb-4-trim-2018/index.html" TargetMode="External"/><Relationship Id="rId54" Type="http://schemas.openxmlformats.org/officeDocument/2006/relationships/hyperlink" Target="http://www.economie.gouv.fr/hcsf/coussin-fonds-propres-contra-cyclique" TargetMode="External"/><Relationship Id="rId96" Type="http://schemas.openxmlformats.org/officeDocument/2006/relationships/hyperlink" Target="http://www.cssf.lu/fileadmin/files/Lois_reglements/Legislation/RG_CSSF/RCSSF_No17_01eng.pdf" TargetMode="External"/><Relationship Id="rId161" Type="http://schemas.openxmlformats.org/officeDocument/2006/relationships/hyperlink" Target="http://www.bde.es/f/webbde/GAP/Secciones/SalaPrensa/NotasInformativas/15/Arc/Fic/presbe2015_57en.pdf" TargetMode="External"/><Relationship Id="rId217" Type="http://schemas.openxmlformats.org/officeDocument/2006/relationships/hyperlink" Target="https://www.regjeringen.no/no/aktuelt/motsyklisk-kapitalbuffer-uendret/id2480319/" TargetMode="External"/><Relationship Id="rId259" Type="http://schemas.openxmlformats.org/officeDocument/2006/relationships/hyperlink" Target="https://www.bankofengland.co.uk/-/media/boe/files/financial-policy-summary-and-record/2019/july-2019.pdf" TargetMode="External"/><Relationship Id="rId23" Type="http://schemas.openxmlformats.org/officeDocument/2006/relationships/hyperlink" Target="https://www.nbb.be/en/articles/nbb-keeps-ccyb-rate-0-1" TargetMode="External"/><Relationship Id="rId119" Type="http://schemas.openxmlformats.org/officeDocument/2006/relationships/hyperlink" Target="http://www.toezicht.dnb.nl/en/7/51-237232.jsp" TargetMode="External"/><Relationship Id="rId270" Type="http://schemas.openxmlformats.org/officeDocument/2006/relationships/hyperlink" Target="https://www.bankofengland.co.uk/financial-stability-report/2017/november-2017" TargetMode="External"/><Relationship Id="rId326" Type="http://schemas.openxmlformats.org/officeDocument/2006/relationships/hyperlink" Target="https://www.bancaditalia.it/compiti/stabilita-finanziaria/politica-macroprudenziale/ccyb-3-2021/index.html" TargetMode="External"/><Relationship Id="rId65" Type="http://schemas.openxmlformats.org/officeDocument/2006/relationships/hyperlink" Target="http://www.hkma.gov.hk/eng/key-information/press-releases/2015/20150127-4.shtml" TargetMode="External"/><Relationship Id="rId130" Type="http://schemas.openxmlformats.org/officeDocument/2006/relationships/hyperlink" Target="https://www.regjeringen.no/en/historical-archive/solbergs-government/Ministries/fin/press-releases/2021/countercyclical-buffer-increases/id2861445/" TargetMode="External"/><Relationship Id="rId172" Type="http://schemas.openxmlformats.org/officeDocument/2006/relationships/hyperlink" Target="https://www.bde.es/f/webbde/GAP/Secciones/SalaPrensa/NotasInformativas/18/presbe2018_52en.pdf" TargetMode="External"/><Relationship Id="rId228" Type="http://schemas.openxmlformats.org/officeDocument/2006/relationships/hyperlink" Target="https://www.regjeringen.no/en/historical-archive/solbergs-government/Ministries/fin/press-releases/2018/countercyclical-buffer-increases/id2622440/" TargetMode="External"/><Relationship Id="rId281" Type="http://schemas.openxmlformats.org/officeDocument/2006/relationships/hyperlink" Target="https://www.cba.am/Storage/AM/downloads/finstability/Cyclic_2023Q1_Eng.pdf" TargetMode="External"/><Relationship Id="rId337" Type="http://schemas.openxmlformats.org/officeDocument/2006/relationships/hyperlink" Target="https://www.bancaditalia.it/compiti/stabilita-finanziaria/politica-macroprudenziale/ccyb-2-2024/index.html" TargetMode="External"/><Relationship Id="rId34" Type="http://schemas.openxmlformats.org/officeDocument/2006/relationships/hyperlink" Target="https://www.nbb.be/doc/cp/eng/2019/20181228_bufferrate_2019q1.pdf" TargetMode="External"/><Relationship Id="rId76" Type="http://schemas.openxmlformats.org/officeDocument/2006/relationships/hyperlink" Target="https://www.rbi.org.in/Scripts/NotificationUser.aspx?Mode=0&amp;Id=9546" TargetMode="External"/><Relationship Id="rId141" Type="http://schemas.openxmlformats.org/officeDocument/2006/relationships/hyperlink" Target="http://cbr.ru/eng/press/PR/?file=10072018_131300NANT_E2018-07-10T13_12_08.htm" TargetMode="External"/><Relationship Id="rId7" Type="http://schemas.openxmlformats.org/officeDocument/2006/relationships/hyperlink" Target="https://www.apra.gov.au/news-and-publications/apra-issues-annual-update-on-countercyclical-capital-buffer-setting" TargetMode="External"/><Relationship Id="rId183" Type="http://schemas.openxmlformats.org/officeDocument/2006/relationships/hyperlink" Target="https://www.bde.es/f/webbde/GAP/Secciones/SalaPrensa/NotasInformativas/20/presbe2020_102en.pdf" TargetMode="External"/><Relationship Id="rId239" Type="http://schemas.openxmlformats.org/officeDocument/2006/relationships/hyperlink" Target="https://www.bi.go.id/en/publikasi/ruang-media/news-release/Pages/sp_223920.aspx" TargetMode="External"/><Relationship Id="rId250" Type="http://schemas.openxmlformats.org/officeDocument/2006/relationships/hyperlink" Target="https://www.fi.se/en/published/news/2022/2022/the-countercyclical-buffer-rate-will-be-raised/" TargetMode="External"/><Relationship Id="rId292" Type="http://schemas.openxmlformats.org/officeDocument/2006/relationships/hyperlink" Target="https://www.snb.ch/dam/jcr:4cd11f8b-29b7-4867-8965-3ce61f6dc826/ccb_20240213_basel_III_countercyclical_capital_buffer.en.pdf" TargetMode="External"/><Relationship Id="rId306" Type="http://schemas.openxmlformats.org/officeDocument/2006/relationships/hyperlink" Target="http://www.bancaditalia.it/compiti/stabilita-finanziaria/politica-macroprudenziale/ccyb-3-2016/index.html" TargetMode="External"/><Relationship Id="rId45" Type="http://schemas.openxmlformats.org/officeDocument/2006/relationships/hyperlink" Target="http://www.economie.gouv.fr/hcsf/coussin-fonds-propres-contra-cyclique" TargetMode="External"/><Relationship Id="rId87" Type="http://schemas.openxmlformats.org/officeDocument/2006/relationships/hyperlink" Target="https://www.bi.go.id/en/publikasi/ruang-media/news-release/Pages/sp_213719.aspx" TargetMode="External"/><Relationship Id="rId110" Type="http://schemas.openxmlformats.org/officeDocument/2006/relationships/hyperlink" Target="https://data.legilux.public.lu/file/eli-etat-leg-rcsf-2020-12-29-a1093-jo-fr-pdf.pdf" TargetMode="External"/><Relationship Id="rId152" Type="http://schemas.openxmlformats.org/officeDocument/2006/relationships/hyperlink" Target="https://www.mas.gov.sg/publications/financial-stability-review/2015/financial-stability-review-2015" TargetMode="External"/><Relationship Id="rId194" Type="http://schemas.openxmlformats.org/officeDocument/2006/relationships/hyperlink" Target="http://www.snb.ch/en/mmr/reference/ccb_20170224_basel_III_countercyclical_capital_buffer/source/ccb_20170224_basel_III_countercyclical_capital_buffer.en.pdf" TargetMode="External"/><Relationship Id="rId208" Type="http://schemas.openxmlformats.org/officeDocument/2006/relationships/hyperlink" Target="http://www.toezicht.dnb.nl/en/7/51-236815.jsp" TargetMode="External"/><Relationship Id="rId261" Type="http://schemas.openxmlformats.org/officeDocument/2006/relationships/hyperlink" Target="https://www.bankofengland.co.uk/financial-stability-report/2018/june-2018" TargetMode="External"/><Relationship Id="rId14" Type="http://schemas.openxmlformats.org/officeDocument/2006/relationships/hyperlink" Target="https://www.bcb.gov.br/estabilidadefinanceira/exibenormativo?tipo=Comunicado&amp;numero=30848" TargetMode="External"/><Relationship Id="rId35" Type="http://schemas.openxmlformats.org/officeDocument/2006/relationships/hyperlink" Target="https://www.nbb.be/doc/cp/eng/2019/20190329_bufferrate_2019q2.pdf" TargetMode="External"/><Relationship Id="rId56" Type="http://schemas.openxmlformats.org/officeDocument/2006/relationships/hyperlink" Target="http://www.economie.gouv.fr/hcsf/coussin-fonds-propres-contra-cyclique" TargetMode="External"/><Relationship Id="rId77" Type="http://schemas.openxmlformats.org/officeDocument/2006/relationships/hyperlink" Target="https://rbi.org.in/Scripts/BS_PressReleaseDisplay.aspx?prid=33628" TargetMode="External"/><Relationship Id="rId100" Type="http://schemas.openxmlformats.org/officeDocument/2006/relationships/hyperlink" Target="http://data.legilux.public.lu/file/eli-etat-leg-rcsf-2018-03-27-a232-jo-fr-pdf.pdf" TargetMode="External"/><Relationship Id="rId282" Type="http://schemas.openxmlformats.org/officeDocument/2006/relationships/hyperlink" Target="https://www.cba.am/Storage/EN/finstability/Cyclic_2023Q2_Eng.pdf" TargetMode="External"/><Relationship Id="rId317" Type="http://schemas.openxmlformats.org/officeDocument/2006/relationships/hyperlink" Target="https://www.bancaditalia.it/compiti/stabilita-finanziaria/politica-macroprudenziale/ccyb-2-2019/index.html" TargetMode="External"/><Relationship Id="rId338" Type="http://schemas.openxmlformats.org/officeDocument/2006/relationships/hyperlink" Target="https://www.bancaditalia.it/compiti/stabilita-finanziaria/politica-macroprudenziale/ccyb-3-2024/index.html" TargetMode="External"/><Relationship Id="rId8" Type="http://schemas.openxmlformats.org/officeDocument/2006/relationships/hyperlink" Target="https://www.nbb.be/doc/ts/publications/buffer_rate_quarterly_decision.pdf" TargetMode="External"/><Relationship Id="rId98" Type="http://schemas.openxmlformats.org/officeDocument/2006/relationships/hyperlink" Target="http://www.cssf.lu/fileadmin/files/Lois_reglements/Legislation/RG_CSSF/RCSSF_No17-03.pdf" TargetMode="External"/><Relationship Id="rId121" Type="http://schemas.openxmlformats.org/officeDocument/2006/relationships/hyperlink" Target="https://www.toezicht.dnb.nl/en/7/51-237444.jsp" TargetMode="External"/><Relationship Id="rId142" Type="http://schemas.openxmlformats.org/officeDocument/2006/relationships/hyperlink" Target="http://cbr.ru/eng/press/PR/?file=03102018_143601NANT_E2018-10-03T14_24_27.htm" TargetMode="External"/><Relationship Id="rId163" Type="http://schemas.openxmlformats.org/officeDocument/2006/relationships/hyperlink" Target="http://www.bde.es/f/webbde/GAP/Secciones/SalaPrensa/NotasInformativas/16/Arc/Fic/presbe2016_28en.pdf" TargetMode="External"/><Relationship Id="rId184" Type="http://schemas.openxmlformats.org/officeDocument/2006/relationships/hyperlink" Target="https://www.bde.es/bde/en/areas/estabilidad/herramientas-macroprudenciales/colchon-de-capital-anticiclico/fijacion_del_po_abd79f06544b261.html" TargetMode="External"/><Relationship Id="rId219" Type="http://schemas.openxmlformats.org/officeDocument/2006/relationships/hyperlink" Target="https://www.regjeringen.no/en/aktuelt/countercyclical-buffer-unchanged3/id2511950/" TargetMode="External"/><Relationship Id="rId230" Type="http://schemas.openxmlformats.org/officeDocument/2006/relationships/hyperlink" Target="https://www.norges-bank.no/en/news-events/news-publications/Press-releases/2022/2022-06-23-ccb/" TargetMode="External"/><Relationship Id="rId251" Type="http://schemas.openxmlformats.org/officeDocument/2006/relationships/hyperlink" Target="https://www.fi.se/sv/publicerat/nyheter/2015/Forslag-till-andring-av-foreskrifter-om-kontracyklisk-kapitalbuffert/" TargetMode="External"/><Relationship Id="rId25" Type="http://schemas.openxmlformats.org/officeDocument/2006/relationships/hyperlink" Target="https://www.nbb.be/doc/cp/eng/2020/200630_bufferrate_2020q3.pdf" TargetMode="External"/><Relationship Id="rId46" Type="http://schemas.openxmlformats.org/officeDocument/2006/relationships/hyperlink" Target="http://www.economie.gouv.fr/hcsf/coussin-fonds-propres-contra-cyclique" TargetMode="External"/><Relationship Id="rId67" Type="http://schemas.openxmlformats.org/officeDocument/2006/relationships/hyperlink" Target="http://www.hkma.gov.hk/eng/key-information/press-releases/2017/20170127-8.shtml" TargetMode="External"/><Relationship Id="rId272" Type="http://schemas.openxmlformats.org/officeDocument/2006/relationships/hyperlink" Target="https://www.cnb.cz/en/financial-stability/cnb-board-decision/CNB-Board-decision-on-setting-the-countercyclical-capital-buffer-rate-1583419860000/" TargetMode="External"/><Relationship Id="rId293" Type="http://schemas.openxmlformats.org/officeDocument/2006/relationships/hyperlink" Target="https://www.fi.se/en/published/news/2024/fi-leaves-the-countercyclical-buffer-rate-unchanged/" TargetMode="External"/><Relationship Id="rId307" Type="http://schemas.openxmlformats.org/officeDocument/2006/relationships/hyperlink" Target="http://www.bancaditalia.it/compiti/stabilita-finanziaria/politica-macroprudenziale/ccyb-4-2016-/index.html" TargetMode="External"/><Relationship Id="rId328" Type="http://schemas.openxmlformats.org/officeDocument/2006/relationships/hyperlink" Target="https://www.bancaditalia.it/compiti/stabilita-finanziaria/politica-macroprudenziale/ccyb-1-2022/index.html" TargetMode="External"/><Relationship Id="rId88" Type="http://schemas.openxmlformats.org/officeDocument/2006/relationships/hyperlink" Target="http://www.fsa.go.jp/news/27/syouken/20151126-1.html" TargetMode="External"/><Relationship Id="rId111" Type="http://schemas.openxmlformats.org/officeDocument/2006/relationships/hyperlink" Target="https://data.legilux.public.lu/file/eli-etat-leg-rcsf-2021-03-31-a273-jo-fr-pdf.pdf" TargetMode="External"/><Relationship Id="rId132" Type="http://schemas.openxmlformats.org/officeDocument/2006/relationships/hyperlink" Target="http://cbr.ru/eng/press/PR.aspx?file=11012016_125758eng2016-01-11T12_33_35.htm" TargetMode="External"/><Relationship Id="rId153" Type="http://schemas.openxmlformats.org/officeDocument/2006/relationships/hyperlink" Target="https://www.mas.gov.sg/publications/financial-stability-review/2016/financial-stability-review-2016" TargetMode="External"/><Relationship Id="rId174" Type="http://schemas.openxmlformats.org/officeDocument/2006/relationships/hyperlink" Target="https://www.bde.es/f/webbde/GAP/Secciones/SalaPrensa/NotasInformativas/19/presbe2019_14en.pdf" TargetMode="External"/><Relationship Id="rId195" Type="http://schemas.openxmlformats.org/officeDocument/2006/relationships/hyperlink" Target="https://www.snb.ch/en/mmr/reference/ccb_20180228_basel_III_countercyclical_capital_buffer/source/ccb_20180228_basel_III_countercyclical_capital_buffer.en.pdf" TargetMode="External"/><Relationship Id="rId209" Type="http://schemas.openxmlformats.org/officeDocument/2006/relationships/hyperlink" Target="http://www.toezicht.dnb.nl/en/7/51-237087.jsp" TargetMode="External"/><Relationship Id="rId220" Type="http://schemas.openxmlformats.org/officeDocument/2006/relationships/hyperlink" Target="https://www.regjeringen.no/en/aktuelt/countercyclical-buffer-increases/id2524266/" TargetMode="External"/><Relationship Id="rId241" Type="http://schemas.openxmlformats.org/officeDocument/2006/relationships/hyperlink" Target="https://www.bi.go.id/en/publikasi/ruang-media/news-release/Pages/sp_2310521.aspx" TargetMode="External"/><Relationship Id="rId15" Type="http://schemas.openxmlformats.org/officeDocument/2006/relationships/hyperlink" Target="https://www.nbb.be/doc/cp/eng/2017/20170628_bufferrate_2017q3.pdf" TargetMode="External"/><Relationship Id="rId36" Type="http://schemas.openxmlformats.org/officeDocument/2006/relationships/hyperlink" Target="https://www.nbb.be/doc/cp/eng/2019/20190628_bufferrate_2019q3.pdf" TargetMode="External"/><Relationship Id="rId57" Type="http://schemas.openxmlformats.org/officeDocument/2006/relationships/hyperlink" Target="http://www.bafin.de/SharedDocs/Veroeffentlichungen/DE/Meldung/2015/meldung_151215_antizyklischer_kapitalpuffer.html" TargetMode="External"/><Relationship Id="rId262" Type="http://schemas.openxmlformats.org/officeDocument/2006/relationships/hyperlink" Target="https://www.bankofengland.co.uk/statement/fpc/2018/financial-policy-committee-statement-october-2018" TargetMode="External"/><Relationship Id="rId283" Type="http://schemas.openxmlformats.org/officeDocument/2006/relationships/hyperlink" Target="https://www.cba.am/Storage/EN/finstability/Countercyclical-Capital-%20Buffer-II-2022.pdf" TargetMode="External"/><Relationship Id="rId318" Type="http://schemas.openxmlformats.org/officeDocument/2006/relationships/hyperlink" Target="https://www.bancaditalia.it/compiti/stabilita-finanziaria/politica-macroprudenziale/ccyb-3-2019/index.html" TargetMode="External"/><Relationship Id="rId339" Type="http://schemas.openxmlformats.org/officeDocument/2006/relationships/hyperlink" Target="https://www.cba.am/Storage/AM/downloads/finstability/Cyclic_2024Q1_Eng.pdf" TargetMode="External"/><Relationship Id="rId78" Type="http://schemas.openxmlformats.org/officeDocument/2006/relationships/hyperlink" Target="https://rbi.org.in/Scripts/BS_PressReleaseDisplay.aspx?prid=36654" TargetMode="External"/><Relationship Id="rId99" Type="http://schemas.openxmlformats.org/officeDocument/2006/relationships/hyperlink" Target="http://www.cssf.lu/fileadmin/files/Lois_reglements/Legislation/RG_CSSF/RCSSF_No17-05.pdf" TargetMode="External"/><Relationship Id="rId101" Type="http://schemas.openxmlformats.org/officeDocument/2006/relationships/hyperlink" Target="http://data.legilux.public.lu/file/eli-etat-leg-rcsf-2018-06-25-a554-jo-fr-pdf.pdf" TargetMode="External"/><Relationship Id="rId122" Type="http://schemas.openxmlformats.org/officeDocument/2006/relationships/hyperlink" Target="https://www.toezicht.dnb.nl/en/7/50-237581.jsp" TargetMode="External"/><Relationship Id="rId143" Type="http://schemas.openxmlformats.org/officeDocument/2006/relationships/hyperlink" Target="http://cbr.ru/eng/press/PR/?file=27122018_164749NANT_E2018-12-27T16_47_02.htm" TargetMode="External"/><Relationship Id="rId164" Type="http://schemas.openxmlformats.org/officeDocument/2006/relationships/hyperlink" Target="http://www.bde.es/f/webbde/GAP/Secciones/SalaPrensa/NotasInformativas/16/Arc/Fic/presbe2016_42en.pdf" TargetMode="External"/><Relationship Id="rId185" Type="http://schemas.openxmlformats.org/officeDocument/2006/relationships/hyperlink" Target="https://www.bde.es/bde/en/areas/estabilidad/herramientas-macroprudenciales/colchon-de-capital-anticiclico/fijacion_del_po_abd79f06544b261.html" TargetMode="External"/><Relationship Id="rId9" Type="http://schemas.openxmlformats.org/officeDocument/2006/relationships/hyperlink" Target="https://www.bcb.gov.br/ingles/norms/brprudential/Circular3769.pdf" TargetMode="External"/><Relationship Id="rId210" Type="http://schemas.openxmlformats.org/officeDocument/2006/relationships/hyperlink" Target="http://www.regjeringen.no/en/dep/fin/press-center/press-releases/2014/Countercyclical-buffer-unchanged1.html?id=764636" TargetMode="External"/><Relationship Id="rId26" Type="http://schemas.openxmlformats.org/officeDocument/2006/relationships/hyperlink" Target="https://www.nbb.be/doc/cp/eng/2020/20200327_bufferrate_2020q2.pdf" TargetMode="External"/><Relationship Id="rId231" Type="http://schemas.openxmlformats.org/officeDocument/2006/relationships/hyperlink" Target="https://www.norges-bank.no/en/news-events/news-publications/Press-releases/2022/2022-09-22-ccb/" TargetMode="External"/><Relationship Id="rId252" Type="http://schemas.openxmlformats.org/officeDocument/2006/relationships/hyperlink" Target="https://www.fi.se/sv/publicerat/nyheter/2016/Forslag-till-andring-av-foreskrifter-om-kontracyklisk-kapitalbuffert-/" TargetMode="External"/><Relationship Id="rId273" Type="http://schemas.openxmlformats.org/officeDocument/2006/relationships/hyperlink" Target="https://www.cnb.cz/en/financial-stability/macroprudential-policy/the-countercyclical-capital-buffer/provision-of-a-general-nature-on-setting-the-countercyclical-capital-buffer-rate/Provision-of-a-general-nature-II-2018/" TargetMode="External"/><Relationship Id="rId294" Type="http://schemas.openxmlformats.org/officeDocument/2006/relationships/hyperlink" Target="https://www.bde.es/f/webbe/GAP/Secciones/SalaPrensa/NotasInformativas/24/presbe2024-18en.pdf" TargetMode="External"/><Relationship Id="rId308" Type="http://schemas.openxmlformats.org/officeDocument/2006/relationships/hyperlink" Target="http://www.bancaditalia.it/compiti/stabilita-finanziaria/politica-macroprudenziale/ccyb-1-2017/index.html" TargetMode="External"/><Relationship Id="rId329" Type="http://schemas.openxmlformats.org/officeDocument/2006/relationships/hyperlink" Target="https://www.bancaditalia.it/compiti/stabilita-finanziaria/politica-macroprudenziale/ccyb-2-2022/index.html" TargetMode="External"/><Relationship Id="rId47" Type="http://schemas.openxmlformats.org/officeDocument/2006/relationships/hyperlink" Target="http://www.economie.gouv.fr/hcsf/coussin-fonds-propres-contra-cyclique" TargetMode="External"/><Relationship Id="rId68" Type="http://schemas.openxmlformats.org/officeDocument/2006/relationships/hyperlink" Target="http://www.hkma.gov.hk/eng/key-information/press-releases/2018/20180110-4.shtml" TargetMode="External"/><Relationship Id="rId89" Type="http://schemas.openxmlformats.org/officeDocument/2006/relationships/hyperlink" Target="https://www.fsc.go.kr/eng/pr010101/22130" TargetMode="External"/><Relationship Id="rId112" Type="http://schemas.openxmlformats.org/officeDocument/2006/relationships/hyperlink" Target="https://www.cssf.lu/fr/Document/reglement-cssf-n-21-02-du-30-juin-2021/" TargetMode="External"/><Relationship Id="rId133" Type="http://schemas.openxmlformats.org/officeDocument/2006/relationships/hyperlink" Target="http://www.cbr.ru/eng/press/PR.aspx?file=25022016_095305eng2016-02-25T09_53_57.htm" TargetMode="External"/><Relationship Id="rId154" Type="http://schemas.openxmlformats.org/officeDocument/2006/relationships/hyperlink" Target="https://www.mas.gov.sg/publications/financial-stability-review/2017/financial-stability-review-2017" TargetMode="External"/><Relationship Id="rId175" Type="http://schemas.openxmlformats.org/officeDocument/2006/relationships/hyperlink" Target="https://www.bde.es/f/webbde/GAP/Secciones/SalaPrensa/NotasInformativas/19/presbe2019_38en.pdf" TargetMode="External"/><Relationship Id="rId340" Type="http://schemas.openxmlformats.org/officeDocument/2006/relationships/hyperlink" Target="https://www.cnb.cz/en/financial-stability/cnb-board-decision/CNB-Board-decision-on-financial-stability-1717681500000/" TargetMode="External"/><Relationship Id="rId196" Type="http://schemas.openxmlformats.org/officeDocument/2006/relationships/hyperlink" Target="https://www.snb.ch/en/mmr/reference/ccb_20190207_basel_III_countercyclical_capital_buffer/source/ccb_20190207_basel_III_countercyclical_capital_buffer.en.pdf" TargetMode="External"/><Relationship Id="rId200" Type="http://schemas.openxmlformats.org/officeDocument/2006/relationships/hyperlink" Target="http://www.federalreserve.gov/newsevents/press/bcreg/20161024a.htm" TargetMode="External"/><Relationship Id="rId16" Type="http://schemas.openxmlformats.org/officeDocument/2006/relationships/hyperlink" Target="https://www.bcb.gov.br/estabilidadefinanceira/exibenormativo?tipo=Comunicado&amp;numero=31188" TargetMode="External"/><Relationship Id="rId221" Type="http://schemas.openxmlformats.org/officeDocument/2006/relationships/hyperlink" Target="https://www.regjeringen.no/en/aktuelt/countercyclical-buffer-unchanged/id2543692/" TargetMode="External"/><Relationship Id="rId242" Type="http://schemas.openxmlformats.org/officeDocument/2006/relationships/hyperlink" Target="https://www.bi.go.id/en/publikasi/ruang-media/news-release/Pages/sp_2326821.aspx" TargetMode="External"/><Relationship Id="rId263" Type="http://schemas.openxmlformats.org/officeDocument/2006/relationships/hyperlink" Target="https://www.bankofengland.co.uk/financial-stability-report/2018/november-2018" TargetMode="External"/><Relationship Id="rId284" Type="http://schemas.openxmlformats.org/officeDocument/2006/relationships/hyperlink" Target="https://www.cba.am/Storage/EN/finstability/Cyclic_2023Q3ENG.pdf" TargetMode="External"/><Relationship Id="rId319" Type="http://schemas.openxmlformats.org/officeDocument/2006/relationships/hyperlink" Target="https://www.bancaditalia.it/compiti/stabilita-finanziaria/politica-macroprudenziale/ccyb-4-2019/index.html" TargetMode="External"/><Relationship Id="rId37" Type="http://schemas.openxmlformats.org/officeDocument/2006/relationships/hyperlink" Target="https://www.nbb.be/doc/cp/eng/2019/20190916_bufferrate_2019q4.pdf" TargetMode="External"/><Relationship Id="rId58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79" Type="http://schemas.openxmlformats.org/officeDocument/2006/relationships/hyperlink" Target="https://rbi.org.in/Scripts/BS_PressReleaseDisplay.aspx?prid=40071" TargetMode="External"/><Relationship Id="rId102" Type="http://schemas.openxmlformats.org/officeDocument/2006/relationships/hyperlink" Target="http://data.legilux.public.lu/file/eli-etat-leg-rcsf-2018-09-28-a922-jo-fr-pdf.pdf" TargetMode="External"/><Relationship Id="rId123" Type="http://schemas.openxmlformats.org/officeDocument/2006/relationships/hyperlink" Target="https://www.dnb.nl/en/sector-news/2022/dnb-increases-countercyclical-capital-buffer-to-1-may-2022/" TargetMode="External"/><Relationship Id="rId144" Type="http://schemas.openxmlformats.org/officeDocument/2006/relationships/hyperlink" Target="http://cbr.ru/eng/press/PR/?file=30082019_173454NANT_E2019-08-30T17_23_12.htm" TargetMode="External"/><Relationship Id="rId330" Type="http://schemas.openxmlformats.org/officeDocument/2006/relationships/hyperlink" Target="https://www.bancaditalia.it/compiti/stabilita-finanziaria/politica-macroprudenziale/ccyb-3-2022/index.html" TargetMode="External"/><Relationship Id="rId90" Type="http://schemas.openxmlformats.org/officeDocument/2006/relationships/hyperlink" Target="https://www.fsc.go.kr/eng/pr010101/80048" TargetMode="External"/><Relationship Id="rId165" Type="http://schemas.openxmlformats.org/officeDocument/2006/relationships/hyperlink" Target="http://www.bde.es/f/webbde/GAP/Secciones/SalaPrensa/ComunicadosBCE/NotasInformativasBCE/16/Arc/Fic/presbe2016_57en.pdf" TargetMode="External"/><Relationship Id="rId186" Type="http://schemas.openxmlformats.org/officeDocument/2006/relationships/hyperlink" Target="https://www.bde.es/bde/en/areas/estabilidad/herramientas-macroprudenciales/colchon-de-capital-anticiclico/fijacion_del_po_abd79f06544b261.html" TargetMode="External"/><Relationship Id="rId211" Type="http://schemas.openxmlformats.org/officeDocument/2006/relationships/hyperlink" Target="http://www.regjeringen.no/en/dep/fin/press-center/press-releases/2014/Countercyclical-buffer-unchanged2.html?id=768031" TargetMode="External"/><Relationship Id="rId232" Type="http://schemas.openxmlformats.org/officeDocument/2006/relationships/hyperlink" Target="https://www.norges-bank.no/en/news-events/news-publications/Press-releases/2022/2022-12-15-ccb/" TargetMode="External"/><Relationship Id="rId253" Type="http://schemas.openxmlformats.org/officeDocument/2006/relationships/hyperlink" Target="https://www.fi.se/en/published/news/2018/fi-raises-the-countercyclical-buffer-rate/" TargetMode="External"/><Relationship Id="rId274" Type="http://schemas.openxmlformats.org/officeDocument/2006/relationships/hyperlink" Target="https://www.cnb.cz/en/financial-stability/cnb-board-decision/CNB-Board-decision-on-financial-stability-1685627400000/" TargetMode="External"/><Relationship Id="rId295" Type="http://schemas.openxmlformats.org/officeDocument/2006/relationships/hyperlink" Target="https://www.nbb.be/en/articles/national-bank-belgium-confirms-previous-decisions-countercyclical-capital-buffer-credit-0" TargetMode="External"/><Relationship Id="rId309" Type="http://schemas.openxmlformats.org/officeDocument/2006/relationships/hyperlink" Target="http://www.bancaditalia.it/compiti/stabilita-finanziaria/politica-macroprudenziale/ccyb-2-2017/index.html" TargetMode="External"/><Relationship Id="rId27" Type="http://schemas.openxmlformats.org/officeDocument/2006/relationships/hyperlink" Target="https://www.nbb.be/doc/cp/eng/2018/20180329_bufferrate_2018q2.pdf" TargetMode="External"/><Relationship Id="rId48" Type="http://schemas.openxmlformats.org/officeDocument/2006/relationships/hyperlink" Target="http://www.economie.gouv.fr/hcsf/coussin-fonds-propres-contra-cyclique" TargetMode="External"/><Relationship Id="rId69" Type="http://schemas.openxmlformats.org/officeDocument/2006/relationships/hyperlink" Target="https://www.hkma.gov.hk/eng/key-information/press-releases/2019/20190416-4.shtml" TargetMode="External"/><Relationship Id="rId113" Type="http://schemas.openxmlformats.org/officeDocument/2006/relationships/hyperlink" Target="https://data.legilux.public.lu/file/eli-etat-leg-rcsf-2022-03-31-a153-jo-fr-pdf.pdf" TargetMode="External"/><Relationship Id="rId134" Type="http://schemas.openxmlformats.org/officeDocument/2006/relationships/hyperlink" Target="http://www.cbr.ru/eng/press/PR.aspx?file=03062016_170908eng2016-06-03T17_08_34.htm" TargetMode="External"/><Relationship Id="rId320" Type="http://schemas.openxmlformats.org/officeDocument/2006/relationships/hyperlink" Target="https://www.bancaditalia.it/compiti/stabilita-finanziaria/politica-macroprudenziale/ccyb-1-2020/index.html" TargetMode="External"/><Relationship Id="rId80" Type="http://schemas.openxmlformats.org/officeDocument/2006/relationships/hyperlink" Target="https://rbi.org.in/Scripts/BS_PressReleaseDisplay.aspx?prid=43574" TargetMode="External"/><Relationship Id="rId155" Type="http://schemas.openxmlformats.org/officeDocument/2006/relationships/hyperlink" Target="https://www.mas.gov.sg/publications/financial-stability-review/2018/financial-stability-review-2018" TargetMode="External"/><Relationship Id="rId176" Type="http://schemas.openxmlformats.org/officeDocument/2006/relationships/hyperlink" Target="https://www.bde.es/f/webbde/GAP/Secciones/SalaPrensa/NotasInformativas/19/presbe2019_62en.pdf" TargetMode="External"/><Relationship Id="rId197" Type="http://schemas.openxmlformats.org/officeDocument/2006/relationships/hyperlink" Target="https://www.snb.ch/en/mmr/reference/ccb_20200207_basel_III_countercyclical_capital_buffer/source/ccb_20200207_basel_III_countercyclical_capital_buffer.en.pdf" TargetMode="External"/><Relationship Id="rId341" Type="http://schemas.openxmlformats.org/officeDocument/2006/relationships/hyperlink" Target="https://www.cnb.cz/en/financial-stability/cnb-board-decision/CNB-Board-decision-on-setting-the-countercyclical-capital-buffer-rate-1709822700000/" TargetMode="External"/><Relationship Id="rId201" Type="http://schemas.openxmlformats.org/officeDocument/2006/relationships/hyperlink" Target="http://www.toezicht.dnb.nl/en/2/51-234733.jsp" TargetMode="External"/><Relationship Id="rId222" Type="http://schemas.openxmlformats.org/officeDocument/2006/relationships/hyperlink" Target="https://www.regjeringen.no/en/aktuelt/countercyclical-buffer-unchanged2/id2558509/" TargetMode="External"/><Relationship Id="rId243" Type="http://schemas.openxmlformats.org/officeDocument/2006/relationships/hyperlink" Target="https://www.bi.go.id/en/publikasi/ruang-media/news-release/Pages/sp_2410822.aspx" TargetMode="External"/><Relationship Id="rId264" Type="http://schemas.openxmlformats.org/officeDocument/2006/relationships/hyperlink" Target="https://www.bankofengland.co.uk/-/media/boe/files/financial-policy-summary-and-record/2019/march-2019.pdf" TargetMode="External"/><Relationship Id="rId285" Type="http://schemas.openxmlformats.org/officeDocument/2006/relationships/hyperlink" Target="https://www.bsp.gov.ph/SitePages/MediaAndResearch/MediaDisp.aspx?ItemId=4785" TargetMode="External"/><Relationship Id="rId17" Type="http://schemas.openxmlformats.org/officeDocument/2006/relationships/hyperlink" Target="https://www.nbb.be/doc/cp/eng/2017/20170928_bufferrate_2017q4.pdf" TargetMode="External"/><Relationship Id="rId38" Type="http://schemas.openxmlformats.org/officeDocument/2006/relationships/hyperlink" Target="https://www.osfi-bsif.gc.ca/Eng/fi-if/rg-ro/gdn-ort/gl-ld/Pages/CAR22_chpt1.aspx" TargetMode="External"/><Relationship Id="rId59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103" Type="http://schemas.openxmlformats.org/officeDocument/2006/relationships/hyperlink" Target="http://data.legilux.public.lu/file/eli-etat-leg-rcsf-2018-12-31-a1200-jo-fr-pdf.pdf" TargetMode="External"/><Relationship Id="rId124" Type="http://schemas.openxmlformats.org/officeDocument/2006/relationships/hyperlink" Target="https://www.dnb.nl/en/sector-news/supervision-2023/dnb-raises-countercyclical-capital-buffer-ccyb-from-1-0-to-2-0/" TargetMode="External"/><Relationship Id="rId310" Type="http://schemas.openxmlformats.org/officeDocument/2006/relationships/hyperlink" Target="http://www.bancaditalia.it/compiti/stabilita-finanziaria/politica-macroprudenziale/ccyb-2017-3/index.html" TargetMode="External"/><Relationship Id="rId70" Type="http://schemas.openxmlformats.org/officeDocument/2006/relationships/hyperlink" Target="https://www.hkma.gov.hk/eng/key-information/press-releases/2019/20190709-4.shtml" TargetMode="External"/><Relationship Id="rId91" Type="http://schemas.openxmlformats.org/officeDocument/2006/relationships/hyperlink" Target="http://www.cssf.lu/fileadmin/files/Lois_reglements/Legislation/RG_CSSF/RCSSF_No15-04.pdf" TargetMode="External"/><Relationship Id="rId145" Type="http://schemas.openxmlformats.org/officeDocument/2006/relationships/hyperlink" Target="http://cbr.ru/eng/press/pr/?file=20122019_100852NANT_E2019-12-20T10_07_40.htm" TargetMode="External"/><Relationship Id="rId166" Type="http://schemas.openxmlformats.org/officeDocument/2006/relationships/hyperlink" Target="http://www.bde.es/f/webbde/GAP/Secciones/SalaPrensa/NotasInformativas/17/presbe2017_19en.pdf" TargetMode="External"/><Relationship Id="rId187" Type="http://schemas.openxmlformats.org/officeDocument/2006/relationships/hyperlink" Target="https://www.bde.es/f/webbde/GAP/Secciones/SalaPrensa/NotasInformativas/22/presbe2022_53en.pdf" TargetMode="External"/><Relationship Id="rId331" Type="http://schemas.openxmlformats.org/officeDocument/2006/relationships/hyperlink" Target="https://www.bancaditalia.it/compiti/stabilita-finanziaria/politica-macroprudenziale/ccyb-4-2022/index.html" TargetMode="External"/><Relationship Id="rId1" Type="http://schemas.openxmlformats.org/officeDocument/2006/relationships/hyperlink" Target="https://www.bcra.gob.ar/Pdfs/comytexord/A5938.pdf" TargetMode="External"/><Relationship Id="rId212" Type="http://schemas.openxmlformats.org/officeDocument/2006/relationships/hyperlink" Target="https://www.regjeringen.no/en/whatsnew/news-and-press-releases/id2006120/" TargetMode="External"/><Relationship Id="rId233" Type="http://schemas.openxmlformats.org/officeDocument/2006/relationships/hyperlink" Target="https://www.norges-bank.no/en/news-events/news-publications/News-items/2023/2023-01-19-ccb/" TargetMode="External"/><Relationship Id="rId254" Type="http://schemas.openxmlformats.org/officeDocument/2006/relationships/hyperlink" Target="https://www.bankofengland.co.uk/financial-policy-summary-and-record/2021/december-2021" TargetMode="External"/><Relationship Id="rId28" Type="http://schemas.openxmlformats.org/officeDocument/2006/relationships/hyperlink" Target="https://www.bcb.gov.br/estabilidadefinanceira/exibenormativo?tipo=Comunicado&amp;numero=32139" TargetMode="External"/><Relationship Id="rId49" Type="http://schemas.openxmlformats.org/officeDocument/2006/relationships/hyperlink" Target="http://www.economie.gouv.fr/hcsf/coussin-fonds-propres-contra-cyclique" TargetMode="External"/><Relationship Id="rId114" Type="http://schemas.openxmlformats.org/officeDocument/2006/relationships/hyperlink" Target="http://data.legilux.public.lu/eli/etat/leg/rcsf/2022/06/30/a329/jo" TargetMode="External"/><Relationship Id="rId275" Type="http://schemas.openxmlformats.org/officeDocument/2006/relationships/hyperlink" Target="https://www.cba.am/EN/pmessagesannouncements/Cyclic%20buffer%20II.2019.pdf" TargetMode="External"/><Relationship Id="rId296" Type="http://schemas.openxmlformats.org/officeDocument/2006/relationships/hyperlink" Target="https://www.cssf.lu/fr/Document/reglement-cssf-n-24-03-du-28-mars-2024/" TargetMode="External"/><Relationship Id="rId300" Type="http://schemas.openxmlformats.org/officeDocument/2006/relationships/hyperlink" Target="https://www.bde.es/f/webbe/GAP/Secciones/SalaPrensa/NotasInformativas/24/presbe2024-52en.pdf" TargetMode="External"/><Relationship Id="rId60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81" Type="http://schemas.openxmlformats.org/officeDocument/2006/relationships/hyperlink" Target="https://www.bi.go.id/en/publikasi/ruang-media/news-release/Pages/sp_179715.aspx" TargetMode="External"/><Relationship Id="rId135" Type="http://schemas.openxmlformats.org/officeDocument/2006/relationships/hyperlink" Target="http://cbr.ru/eng/press/PR.aspx?file=29092016_170049NANT_E2016-09-29T17_00_03.htm" TargetMode="External"/><Relationship Id="rId156" Type="http://schemas.openxmlformats.org/officeDocument/2006/relationships/hyperlink" Target="https://www.mas.gov.sg/publications/financial-stability-review/2020/financial-stability-review-2020" TargetMode="External"/><Relationship Id="rId177" Type="http://schemas.openxmlformats.org/officeDocument/2006/relationships/hyperlink" Target="https://www.bde.es/f/webbde/GAP/Secciones/SalaPrensa/NotasInformativas/19/presbe2019_80en.pdf" TargetMode="External"/><Relationship Id="rId198" Type="http://schemas.openxmlformats.org/officeDocument/2006/relationships/hyperlink" Target="https://www.snb.ch/en/mmr/reference/ccb_20230221_basel_III_countercyclical_capital_buffer/source/ccb_20230221_basel_III_countercyclical_capital_buffer.en.pdf" TargetMode="External"/><Relationship Id="rId321" Type="http://schemas.openxmlformats.org/officeDocument/2006/relationships/hyperlink" Target="https://www.bancaditalia.it/compiti/stabilita-finanziaria/politica-macroprudenziale/ccyb-2-2020/index.html" TargetMode="External"/><Relationship Id="rId342" Type="http://schemas.openxmlformats.org/officeDocument/2006/relationships/hyperlink" Target="https://systemicriskcouncil.dk/news/2024/june/press-release-after-45-meeting" TargetMode="External"/><Relationship Id="rId202" Type="http://schemas.openxmlformats.org/officeDocument/2006/relationships/hyperlink" Target="http://www.toezicht.dnb.nl/en/2/51-234733.jsp" TargetMode="External"/><Relationship Id="rId223" Type="http://schemas.openxmlformats.org/officeDocument/2006/relationships/hyperlink" Target="https://www.regjeringen.no/en/aktuelt/countercyclical-buffer-unchanged3/id2572030/" TargetMode="External"/><Relationship Id="rId244" Type="http://schemas.openxmlformats.org/officeDocument/2006/relationships/hyperlink" Target="https://www.bi.go.id/en/publikasi/ruang-media/news-release/Pages/sp_2428522.aspx" TargetMode="External"/><Relationship Id="rId18" Type="http://schemas.openxmlformats.org/officeDocument/2006/relationships/hyperlink" Target="https://www.bcb.gov.br/estabilidadefinanceira/exibenormativo?tipo=Comunicado&amp;numero=31478" TargetMode="External"/><Relationship Id="rId39" Type="http://schemas.openxmlformats.org/officeDocument/2006/relationships/hyperlink" Target="http://www.pbc.gov.cn/en/3688110/3688172/4048269/4106897/index.html" TargetMode="External"/><Relationship Id="rId265" Type="http://schemas.openxmlformats.org/officeDocument/2006/relationships/hyperlink" Target="https://www.bankofengland.co.uk/financial-stability-report/2014/june-2014" TargetMode="External"/><Relationship Id="rId286" Type="http://schemas.openxmlformats.org/officeDocument/2006/relationships/hyperlink" Target="https://www.bcentral.cl/documents/33528/3536981/Comunicado_RPF_Nov23.pdf/118f69fc-d2c3-062d-4825-5983adefee47?version=1.0&amp;t=1699379157556" TargetMode="External"/><Relationship Id="rId50" Type="http://schemas.openxmlformats.org/officeDocument/2006/relationships/hyperlink" Target="https://www.economie.gouv.fr/files/files/directions_services/hcsf/HCSF_2022-09-15_PressRelease_eng.pdf" TargetMode="External"/><Relationship Id="rId104" Type="http://schemas.openxmlformats.org/officeDocument/2006/relationships/hyperlink" Target="http://data.legilux.public.lu/file/eli-etat-leg-rcsf-2019-06-28-a448-jo-fr-pdf.pdf" TargetMode="External"/><Relationship Id="rId125" Type="http://schemas.openxmlformats.org/officeDocument/2006/relationships/hyperlink" Target="https://www.regjeringen.no/en/aktuelt/countercyclical-buffer-at-1-pct/id747825/" TargetMode="External"/><Relationship Id="rId146" Type="http://schemas.openxmlformats.org/officeDocument/2006/relationships/hyperlink" Target="http://www.cbr.ru/eng/press/pr/?file=25062020_091852NANT_E2020-06-25T09_18_09.htm" TargetMode="External"/><Relationship Id="rId167" Type="http://schemas.openxmlformats.org/officeDocument/2006/relationships/hyperlink" Target="http://www.bde.es/f/webbde/GAP/Secciones/SalaPrensa/NotasInformativas/17/presbe2017_35en.pdf" TargetMode="External"/><Relationship Id="rId188" Type="http://schemas.openxmlformats.org/officeDocument/2006/relationships/hyperlink" Target="https://www.bde.es/f/webbde/GAP/Secciones/SalaPrensa/NotasInformativas/22/presbe2022_80en.pdf&#160;" TargetMode="External"/><Relationship Id="rId311" Type="http://schemas.openxmlformats.org/officeDocument/2006/relationships/hyperlink" Target="http://www.bancaditalia.it/compiti/stabilita-finanziaria/politica-macroprudenziale/ccyb-4-2017/index.html" TargetMode="External"/><Relationship Id="rId332" Type="http://schemas.openxmlformats.org/officeDocument/2006/relationships/hyperlink" Target="https://www.bancaditalia.it/compiti/stabilita-finanziaria/politica-macroprudenziale/ccyb-1-2023/index.html" TargetMode="External"/><Relationship Id="rId71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92" Type="http://schemas.openxmlformats.org/officeDocument/2006/relationships/hyperlink" Target="http://www.cssf.lu/fileadmin/files/Lois_reglements/Legislation/RG_CSSF/RCSSF_No16-02.pdf" TargetMode="External"/><Relationship Id="rId213" Type="http://schemas.openxmlformats.org/officeDocument/2006/relationships/hyperlink" Target="https://www.regjeringen.no/en/aktuelt/motsyklisk-kapitalbufferkrav-uendret/id2356320/" TargetMode="External"/><Relationship Id="rId234" Type="http://schemas.openxmlformats.org/officeDocument/2006/relationships/hyperlink" Target="https://www.norges-bank.no/en/news-events/news-publications/News-items/2023/2023-05-10-ccb/" TargetMode="External"/><Relationship Id="rId2" Type="http://schemas.openxmlformats.org/officeDocument/2006/relationships/hyperlink" Target="https://www.apra.gov.au/news-and-publications/apra-announces-countercyclical-capital-buffer-rate-for-adis" TargetMode="External"/><Relationship Id="rId29" Type="http://schemas.openxmlformats.org/officeDocument/2006/relationships/hyperlink" Target="https://www.nbb.be/doc/cp/eng/2018/20180629_bufferrate_2018q3.pdf" TargetMode="External"/><Relationship Id="rId255" Type="http://schemas.openxmlformats.org/officeDocument/2006/relationships/hyperlink" Target="https://www.bankofengland.co.uk/financial-policy-summary-and-record/2022/july-2022" TargetMode="External"/><Relationship Id="rId276" Type="http://schemas.openxmlformats.org/officeDocument/2006/relationships/hyperlink" Target="https://www.cba.am/EN/pmessagesannouncements/Cyclic%20buffer%20III.2019.pdf" TargetMode="External"/><Relationship Id="rId297" Type="http://schemas.openxmlformats.org/officeDocument/2006/relationships/hyperlink" Target="https://www.hkma.gov.hk/eng/news-and-media/press-releases/2024/05/20240503-6/" TargetMode="External"/><Relationship Id="rId40" Type="http://schemas.openxmlformats.org/officeDocument/2006/relationships/hyperlink" Target="http://www.economie.gouv.fr/hcsf/coussin-fonds-propres-contra-cyclique" TargetMode="External"/><Relationship Id="rId115" Type="http://schemas.openxmlformats.org/officeDocument/2006/relationships/hyperlink" Target="https://www.legilux.public.lu/eli/etat/leg/rcsf/2022/09/30/a508/jo" TargetMode="External"/><Relationship Id="rId136" Type="http://schemas.openxmlformats.org/officeDocument/2006/relationships/hyperlink" Target="http://cbr.ru/eng/press/PR.aspx?file=29122016_151211NANT_E2016-12-29T15_11_49.htm" TargetMode="External"/><Relationship Id="rId157" Type="http://schemas.openxmlformats.org/officeDocument/2006/relationships/hyperlink" Target="https://www.resbank.co.za/en/home/publications/publication-detail-pages/reviews/finstab-review/2015/6938" TargetMode="External"/><Relationship Id="rId178" Type="http://schemas.openxmlformats.org/officeDocument/2006/relationships/hyperlink" Target="https://www.bde.es/f/webbde/GAP/Secciones/SalaPrensa/NotasInformativas/20/presbe2020_29en.pdf" TargetMode="External"/><Relationship Id="rId301" Type="http://schemas.openxmlformats.org/officeDocument/2006/relationships/hyperlink" Target="https://www.fi.se/en/published/news/2024/fi-leaves-the-countercyclical-buffer-rate-unchanged2/" TargetMode="External"/><Relationship Id="rId322" Type="http://schemas.openxmlformats.org/officeDocument/2006/relationships/hyperlink" Target="https://www.bancaditalia.it/compiti/stabilita-finanziaria/politica-macroprudenziale/ccyb-3-2020/index.html" TargetMode="External"/><Relationship Id="rId343" Type="http://schemas.openxmlformats.org/officeDocument/2006/relationships/hyperlink" Target="https://www.centralbank.ie/docs/default-source/financial-system/financial-stability/macroprudential-policy/countercyclical-capital-buffer/ccyb-rate-announcement-august-2024.pdf" TargetMode="External"/><Relationship Id="rId61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82" Type="http://schemas.openxmlformats.org/officeDocument/2006/relationships/hyperlink" Target="https://www.bi.go.id/en/publikasi/ruang-media/news-release/Pages/sp_183916.aspx" TargetMode="External"/><Relationship Id="rId199" Type="http://schemas.openxmlformats.org/officeDocument/2006/relationships/hyperlink" Target="https://www.bddk.org.tr/Mevzuat/DokumanGetir/702" TargetMode="External"/><Relationship Id="rId203" Type="http://schemas.openxmlformats.org/officeDocument/2006/relationships/hyperlink" Target="http://www.toezicht.dnb.nl/en/2/51-234733.jsp" TargetMode="External"/><Relationship Id="rId19" Type="http://schemas.openxmlformats.org/officeDocument/2006/relationships/hyperlink" Target="https://www.nbb.be/doc/cp/eng/2017/20171227_bufferrate_2018q1.pdf" TargetMode="External"/><Relationship Id="rId224" Type="http://schemas.openxmlformats.org/officeDocument/2006/relationships/hyperlink" Target="https://www.regjeringen.no/en/aktuelt/countercyclical-buffer-unchanged4/id2582060/" TargetMode="External"/><Relationship Id="rId245" Type="http://schemas.openxmlformats.org/officeDocument/2006/relationships/hyperlink" Target="https://www.bi.go.id/en/publikasi/ruang-media/news-release/Pages/sp_2510223.aspx" TargetMode="External"/><Relationship Id="rId266" Type="http://schemas.openxmlformats.org/officeDocument/2006/relationships/hyperlink" Target="https://www.bankofengland.co.uk/financial-policy-summary-and-record/2019/october-2019" TargetMode="External"/><Relationship Id="rId287" Type="http://schemas.openxmlformats.org/officeDocument/2006/relationships/hyperlink" Target="https://www.bcentral.cl/documents/33528/133208/comunicado_rpf_23052023.pdf/3d86ceba-ce1d-a2e1-4dbb-c012fde3efb1?version=1.2&amp;t=1692808388033" TargetMode="External"/><Relationship Id="rId30" Type="http://schemas.openxmlformats.org/officeDocument/2006/relationships/hyperlink" Target="https://www.bcb.gov.br/estabilidadefinanceira/exibenormativo?tipo=Comunicado&amp;numero=30499" TargetMode="External"/><Relationship Id="rId105" Type="http://schemas.openxmlformats.org/officeDocument/2006/relationships/hyperlink" Target="http://data.legilux.public.lu/file/eli-etat-leg-rcsf-2019-10-01-a683-jo-fr-pdf.pdf" TargetMode="External"/><Relationship Id="rId126" Type="http://schemas.openxmlformats.org/officeDocument/2006/relationships/hyperlink" Target="https://www.regjeringen.no/en/aktuelt/countercyclical-buffer-at-1-pct/id747825/" TargetMode="External"/><Relationship Id="rId147" Type="http://schemas.openxmlformats.org/officeDocument/2006/relationships/hyperlink" Target="http://www.cbr.ru/eng/press/pr/?file=14082020_123042ENG_PP2020-08-14T12_29_48.htm" TargetMode="External"/><Relationship Id="rId168" Type="http://schemas.openxmlformats.org/officeDocument/2006/relationships/hyperlink" Target="https://www.bde.es/f/webbde/GAP/Secciones/SalaPrensa/NotasInformativas/17/presbe2017_51en.pdf" TargetMode="External"/><Relationship Id="rId312" Type="http://schemas.openxmlformats.org/officeDocument/2006/relationships/hyperlink" Target="http://www.bancaditalia.it/compiti/stabilita-finanziaria/politica-macroprudenziale/ccyb-1-2018/index.html" TargetMode="External"/><Relationship Id="rId333" Type="http://schemas.openxmlformats.org/officeDocument/2006/relationships/hyperlink" Target="https://www.bancaditalia.it/compiti/stabilita-finanziaria/politica-macroprudenziale/ccyb-2-2023/index.html" TargetMode="External"/><Relationship Id="rId51" Type="http://schemas.openxmlformats.org/officeDocument/2006/relationships/hyperlink" Target="https://www.economie.gouv.fr/files/files/directions_services/hcsf/HCSF_20220324_CP_eng.pdf?v=1652276048" TargetMode="External"/><Relationship Id="rId72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93" Type="http://schemas.openxmlformats.org/officeDocument/2006/relationships/hyperlink" Target="http://www.cssf.lu/fileadmin/files/Lois_reglements/Legislation/RG_CSSF/RCSSF_No16-03.pdf" TargetMode="External"/><Relationship Id="rId189" Type="http://schemas.openxmlformats.org/officeDocument/2006/relationships/hyperlink" Target="https://www.bde.es/f/webbde/GAP/Secciones/SalaPrensa/NotasInformativas/22/presbe2022_107en.pdf" TargetMode="External"/><Relationship Id="rId3" Type="http://schemas.openxmlformats.org/officeDocument/2006/relationships/hyperlink" Target="https://www.apra.gov.au/news-and-publications/apra-releases-annual-information-paper-on-countercyclical-capital-buffer" TargetMode="External"/><Relationship Id="rId214" Type="http://schemas.openxmlformats.org/officeDocument/2006/relationships/hyperlink" Target="https://www.regjeringen.no/en/aktuelt/countercyclical-buffer-increases-next-year/id2423198/" TargetMode="External"/><Relationship Id="rId235" Type="http://schemas.openxmlformats.org/officeDocument/2006/relationships/hyperlink" Target="https://www.norges-bank.no/en/news-events/news-publications/News-items/2023/2023-08-17-ccb/" TargetMode="External"/><Relationship Id="rId256" Type="http://schemas.openxmlformats.org/officeDocument/2006/relationships/hyperlink" Target="https://www.bankofengland.co.uk/statement/fpc/2015/financial-policy-committee-statement-march-2015" TargetMode="External"/><Relationship Id="rId277" Type="http://schemas.openxmlformats.org/officeDocument/2006/relationships/hyperlink" Target="https://www.cba.am/Storage/EN/finstability/Countercyclical-Capital-Buffer-I-2021.pdf" TargetMode="External"/><Relationship Id="rId298" Type="http://schemas.openxmlformats.org/officeDocument/2006/relationships/hyperlink" Target="https://www.bcentral.cl/c/document_library/get_file?uuid=bb1a132f-0cb1-c7d2-7cb2-45bb60ad2c08&amp;groupId=33528" TargetMode="External"/><Relationship Id="rId116" Type="http://schemas.openxmlformats.org/officeDocument/2006/relationships/hyperlink" Target="https://www.cssf.lu/fr/Document/reglement-cssf-n-23-01-du-31-mars-2023/" TargetMode="External"/><Relationship Id="rId137" Type="http://schemas.openxmlformats.org/officeDocument/2006/relationships/hyperlink" Target="http://cbr.ru/eng/press/PR.aspx?file=04042017_103634NANT_E2017-04-04T10_36_07.htm" TargetMode="External"/><Relationship Id="rId158" Type="http://schemas.openxmlformats.org/officeDocument/2006/relationships/hyperlink" Target="https://www.resbank.co.za/en/home/publications/publication-detail-pages/reviews/finstab-review/2017/7786" TargetMode="External"/><Relationship Id="rId302" Type="http://schemas.openxmlformats.org/officeDocument/2006/relationships/hyperlink" Target="https://www.centralbank.ie/macro-prudential-policies-for-bank-capital/countercyclical-capital-buffer" TargetMode="External"/><Relationship Id="rId323" Type="http://schemas.openxmlformats.org/officeDocument/2006/relationships/hyperlink" Target="https://www.bancaditalia.it/compiti/stabilita-finanziaria/politica-macroprudenziale/ccyb-4-2020/index.html" TargetMode="External"/><Relationship Id="rId344" Type="http://schemas.openxmlformats.org/officeDocument/2006/relationships/hyperlink" Target="https://www.bde.es/f/webbe/GAP/Secciones/SalaPrensa/NotasInformativas/24/presbe2024-78en.pdf" TargetMode="External"/><Relationship Id="rId20" Type="http://schemas.openxmlformats.org/officeDocument/2006/relationships/hyperlink" Target="https://www.bcb.gov.br/estabilidadefinanceira/exibenormativo?tipo=Comunicado&amp;numero=31752" TargetMode="External"/><Relationship Id="rId41" Type="http://schemas.openxmlformats.org/officeDocument/2006/relationships/hyperlink" Target="http://www.economie.gouv.fr/hcsf/coussin-fonds-propres-contra-cyclique" TargetMode="External"/><Relationship Id="rId62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83" Type="http://schemas.openxmlformats.org/officeDocument/2006/relationships/hyperlink" Target="https://www.bi.go.id/en/publikasi/ruang-media/news-release/Pages/sp_194117.aspx" TargetMode="External"/><Relationship Id="rId179" Type="http://schemas.openxmlformats.org/officeDocument/2006/relationships/hyperlink" Target="https://www.bde.es/f/webbde/GAP/Secciones/SalaPrensa/NotasInformativas/20/presbe2020_49en.pdf" TargetMode="External"/><Relationship Id="rId190" Type="http://schemas.openxmlformats.org/officeDocument/2006/relationships/hyperlink" Target="https://www.bde.es/f/webbde/GAP/Secciones/SalaPrensa/NotasInformativas/23/presbe2023-25en.pdf" TargetMode="External"/><Relationship Id="rId204" Type="http://schemas.openxmlformats.org/officeDocument/2006/relationships/hyperlink" Target="http://www.toezicht.dnb.nl/en/7/51-235828.jsp" TargetMode="External"/><Relationship Id="rId225" Type="http://schemas.openxmlformats.org/officeDocument/2006/relationships/hyperlink" Target="https://www.regjeringen.no/en/aktuelt/countercyclical-buffer-unchanged/id2593759/" TargetMode="External"/><Relationship Id="rId246" Type="http://schemas.openxmlformats.org/officeDocument/2006/relationships/hyperlink" Target="http://data.legilux.public.lu/file/eli-etat-leg-rcsf-2019-06-28-a448-jo-fr-pdf.pdf" TargetMode="External"/><Relationship Id="rId267" Type="http://schemas.openxmlformats.org/officeDocument/2006/relationships/hyperlink" Target="https://www.bankofengland.co.uk/news/2020/march/boe-measures-to-respond-to-the-economic-shock-from-covid-19" TargetMode="External"/><Relationship Id="rId288" Type="http://schemas.openxmlformats.org/officeDocument/2006/relationships/hyperlink" Target="https://www.bcentral.cl/documents/33528/3536981/comunicado_rpf_17052022.pdf/eca0345a-d072-6c9c-52e2-9b5dba616159?version=1.1&amp;t=1692814887003" TargetMode="External"/><Relationship Id="rId106" Type="http://schemas.openxmlformats.org/officeDocument/2006/relationships/hyperlink" Target="http://data.legilux.public.lu/file/eli-etat-leg-rcsf-2019-12-20-a897-jo-fr-pdf.pdf" TargetMode="External"/><Relationship Id="rId127" Type="http://schemas.openxmlformats.org/officeDocument/2006/relationships/hyperlink" Target="https://www.regjeringen.no/en/aktuelt/reduction-of-the-countercyclical-buffer/id2693388/" TargetMode="External"/><Relationship Id="rId313" Type="http://schemas.openxmlformats.org/officeDocument/2006/relationships/hyperlink" Target="http://www.bancaditalia.it/compiti/stabilita-finanziaria/politica-macroprudenziale/ccyb-2-2018/index.html" TargetMode="External"/><Relationship Id="rId10" Type="http://schemas.openxmlformats.org/officeDocument/2006/relationships/hyperlink" Target="https://www.nbb.be/doc/ts/publications/buffer_rate_quarterly_decision_april.pdf" TargetMode="External"/><Relationship Id="rId31" Type="http://schemas.openxmlformats.org/officeDocument/2006/relationships/hyperlink" Target="https://www.bcb.gov.br/estabilidadefinanceira/exibenormativo?tipo=Comunicado&amp;numero=32516" TargetMode="External"/><Relationship Id="rId52" Type="http://schemas.openxmlformats.org/officeDocument/2006/relationships/hyperlink" Target="https://www.economie.gouv.fr/files/files/directions_services/hcsf/HCSF_20200318_Communique_de_presse_de_seance.pdf" TargetMode="External"/><Relationship Id="rId73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94" Type="http://schemas.openxmlformats.org/officeDocument/2006/relationships/hyperlink" Target="http://www.cssf.lu/fileadmin/files/Lois_reglements/Legislation/RG_CSSF/RCSSF_No16-05eng.pdf" TargetMode="External"/><Relationship Id="rId148" Type="http://schemas.openxmlformats.org/officeDocument/2006/relationships/hyperlink" Target="http://www.cbr.ru/eng/press/PR/?file=18122020_143000ENG_PP24122020_091954.htm" TargetMode="External"/><Relationship Id="rId169" Type="http://schemas.openxmlformats.org/officeDocument/2006/relationships/hyperlink" Target="https://www.bde.es/f/webbde/GAP/Secciones/SalaPrensa/ComunicadosBCE/NotasInformativasBCE/17/presbe2017_72en.pdf" TargetMode="External"/><Relationship Id="rId334" Type="http://schemas.openxmlformats.org/officeDocument/2006/relationships/hyperlink" Target="https://www.bancaditalia.it/compiti/stabilita-finanziaria/politica-macroprudenziale/ccyb-3-2023/index.html" TargetMode="External"/><Relationship Id="rId4" Type="http://schemas.openxmlformats.org/officeDocument/2006/relationships/hyperlink" Target="https://www.apra.gov.au/news-and-publications/apra-releases-annual-paper-on-countercyclical-capital-buffer" TargetMode="External"/><Relationship Id="rId180" Type="http://schemas.openxmlformats.org/officeDocument/2006/relationships/hyperlink" Target="https://www.bde.es/f/webbde/GAP/Secciones/SalaPrensa/NotasInformativas/20/presbe2020_71en.pdf" TargetMode="External"/><Relationship Id="rId215" Type="http://schemas.openxmlformats.org/officeDocument/2006/relationships/hyperlink" Target="https://www.regjeringen.no/en/aktuelt/countercyclical-buffer-unchanged2/id2453952/" TargetMode="External"/><Relationship Id="rId236" Type="http://schemas.openxmlformats.org/officeDocument/2006/relationships/hyperlink" Target="https://www.mas.gov.sg/-/media/mas/resource/publications/fsr/financial-stability-review-2019.pdf" TargetMode="External"/><Relationship Id="rId257" Type="http://schemas.openxmlformats.org/officeDocument/2006/relationships/hyperlink" Target="https://www.bankofengland.co.uk/-/media/boe/files/statement/fpc/2016/financial-policy-committee-statement-march-2016.pdf" TargetMode="External"/><Relationship Id="rId278" Type="http://schemas.openxmlformats.org/officeDocument/2006/relationships/hyperlink" Target="https://www.cba.am/Storage/EN/finstability/Countercyclical-Capital-Buffer-III-2021.pdf" TargetMode="External"/><Relationship Id="rId303" Type="http://schemas.openxmlformats.org/officeDocument/2006/relationships/hyperlink" Target="https://www.centralbankmalta.org/en/countercyclical-capital-buffer" TargetMode="External"/><Relationship Id="rId42" Type="http://schemas.openxmlformats.org/officeDocument/2006/relationships/hyperlink" Target="http://www.economie.gouv.fr/hcsf/coussin-fonds-propres-contra-cyclique" TargetMode="External"/><Relationship Id="rId84" Type="http://schemas.openxmlformats.org/officeDocument/2006/relationships/hyperlink" Target="https://www.bi.go.id/en/publikasi/ruang-media/news-release/Pages/sp_198717.aspx" TargetMode="External"/><Relationship Id="rId138" Type="http://schemas.openxmlformats.org/officeDocument/2006/relationships/hyperlink" Target="http://cbr.ru/eng/press/PR.aspx?file=06072017_120629NANT_E2017-07-06T12_05_32.htm" TargetMode="External"/><Relationship Id="rId345" Type="http://schemas.openxmlformats.org/officeDocument/2006/relationships/hyperlink" Target="https://www.fi.se/en/published/news/2024/fi-leaves-the-countercyclical-buffer-rate-unchanged3/" TargetMode="External"/><Relationship Id="rId191" Type="http://schemas.openxmlformats.org/officeDocument/2006/relationships/hyperlink" Target="https://www.bde.es/f/webbe/GAP/Secciones/SalaPrensa/NotasInformativas/23/presbe2023-55en.pdf" TargetMode="External"/><Relationship Id="rId205" Type="http://schemas.openxmlformats.org/officeDocument/2006/relationships/hyperlink" Target="http://www.toezicht.dnb.nl/en/7/51-236229.jsp" TargetMode="External"/><Relationship Id="rId247" Type="http://schemas.openxmlformats.org/officeDocument/2006/relationships/hyperlink" Target="https://www.fi.se/en/published/news/2020/proposed-amendment-to-regulations-due-to-reduction-in-countercyclical-buffer-rate/" TargetMode="External"/><Relationship Id="rId107" Type="http://schemas.openxmlformats.org/officeDocument/2006/relationships/hyperlink" Target="https://data.legilux.public.lu/file/eli-etat-leg-rcsf-2020-04-15-a322-jo-fr-pdf.pdf" TargetMode="External"/><Relationship Id="rId289" Type="http://schemas.openxmlformats.org/officeDocument/2006/relationships/hyperlink" Target="https://www.bcentral.cl/documents/33528/3536981/comunicado_rpf_08112022.pdf/7e1f4586-34df-6fc6-b73a-7b051b013592?version=1.1&amp;t=1692813046326" TargetMode="External"/><Relationship Id="rId11" Type="http://schemas.openxmlformats.org/officeDocument/2006/relationships/hyperlink" Target="https://www.nbb.be/doc/ts/publications/buffer_rate_quarterly_decision_july.pdf" TargetMode="External"/><Relationship Id="rId53" Type="http://schemas.openxmlformats.org/officeDocument/2006/relationships/hyperlink" Target="http://www.economie.gouv.fr/hcsf/coussin-fonds-propres-contra-cyclique" TargetMode="External"/><Relationship Id="rId149" Type="http://schemas.openxmlformats.org/officeDocument/2006/relationships/hyperlink" Target="https://cbr.ru/eng/press/pr/?file=19032021_152647NANT_E24032021_103434.htm" TargetMode="External"/><Relationship Id="rId314" Type="http://schemas.openxmlformats.org/officeDocument/2006/relationships/hyperlink" Target="http://www.bancaditalia.it/compiti/stabilita-finanziaria/politica-macroprudenziale/ccyb-3-2018/index.html" TargetMode="External"/><Relationship Id="rId95" Type="http://schemas.openxmlformats.org/officeDocument/2006/relationships/hyperlink" Target="http://www.cssf.lu/fileadmin/files/Lois_reglements/Legislation/RG_CSSF/RCSSF_No16-15eng.pdf" TargetMode="External"/><Relationship Id="rId160" Type="http://schemas.openxmlformats.org/officeDocument/2006/relationships/hyperlink" Target="https://www.resbank.co.za/en/home/publications/publication-detail-pages/reviews/finstab-review/2018/8904" TargetMode="External"/><Relationship Id="rId216" Type="http://schemas.openxmlformats.org/officeDocument/2006/relationships/hyperlink" Target="https://www.regjeringen.no/en/aktuelt/countercyclical-buffer-unchanged3/id2467949/" TargetMode="External"/><Relationship Id="rId258" Type="http://schemas.openxmlformats.org/officeDocument/2006/relationships/hyperlink" Target="https://www.bankofengland.co.uk/financial-stability-report/2017/june-2017" TargetMode="External"/><Relationship Id="rId22" Type="http://schemas.openxmlformats.org/officeDocument/2006/relationships/hyperlink" Target="https://www.nbb.be/doc/cp/eng/2023/20240831_bufferrate_2023q4_en.pdf" TargetMode="External"/><Relationship Id="rId64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118" Type="http://schemas.openxmlformats.org/officeDocument/2006/relationships/hyperlink" Target="http://www.cnbv.gob.mx/SECTORES-SUPERVISADOS/BANCA-MULTIPLE/Paginas/Cargos-de-capital-contrac&#237;clico-vigentes.aspx" TargetMode="External"/><Relationship Id="rId325" Type="http://schemas.openxmlformats.org/officeDocument/2006/relationships/hyperlink" Target="https://www.bancaditalia.it/compiti/stabilita-finanziaria/politica-macroprudenziale/ccyb-2-2021/index.html" TargetMode="External"/><Relationship Id="rId171" Type="http://schemas.openxmlformats.org/officeDocument/2006/relationships/hyperlink" Target="https://www.bde.es/f/webbde/GAP/Secciones/SalaPrensa/NotasInformativas/18/presbe2018_30en.pdf" TargetMode="External"/><Relationship Id="rId227" Type="http://schemas.openxmlformats.org/officeDocument/2006/relationships/hyperlink" Target="https://www.regjeringen.no/en/aktuelt/countercyclical-buffer-unchanged3/id2611525/" TargetMode="External"/><Relationship Id="rId269" Type="http://schemas.openxmlformats.org/officeDocument/2006/relationships/hyperlink" Target="https://www.bankofengland.co.uk/financial-stability-report/2016/july-2016" TargetMode="External"/><Relationship Id="rId33" Type="http://schemas.openxmlformats.org/officeDocument/2006/relationships/hyperlink" Target="https://www.bcb.gov.br/estabilidadefinanceira/exibenormativo?tipo=Comunicado&amp;numero=32794" TargetMode="External"/><Relationship Id="rId129" Type="http://schemas.openxmlformats.org/officeDocument/2006/relationships/hyperlink" Target="http://www.federalreserve.gov/newsevents/press/bcreg/20161024a.htm" TargetMode="External"/><Relationship Id="rId280" Type="http://schemas.openxmlformats.org/officeDocument/2006/relationships/hyperlink" Target="https://www.cba.am/Storage/EN/finstability/Countercyclical-Capital-%20Buffer-II-2022.pdf" TargetMode="External"/><Relationship Id="rId336" Type="http://schemas.openxmlformats.org/officeDocument/2006/relationships/hyperlink" Target="https://www.bancaditalia.it/compiti/stabilita-finanziaria/politica-macroprudenziale/ccyb-1-2024/index.html" TargetMode="External"/><Relationship Id="rId75" Type="http://schemas.openxmlformats.org/officeDocument/2006/relationships/hyperlink" Target="https://www.hkma.gov.hk/eng/news-and-media/press-releases/2023/02/20230208-3/" TargetMode="External"/><Relationship Id="rId140" Type="http://schemas.openxmlformats.org/officeDocument/2006/relationships/hyperlink" Target="http://cbr.ru/press/PR.aspx?file=26122017_190354NANT2017-12-26T19_02_51.htm" TargetMode="External"/><Relationship Id="rId182" Type="http://schemas.openxmlformats.org/officeDocument/2006/relationships/hyperlink" Target="https://www.bde.es/f/webbde/GAP/Secciones/SalaPrensa/NotasInformativas/21/presbe2021_24en.pdf" TargetMode="External"/><Relationship Id="rId6" Type="http://schemas.openxmlformats.org/officeDocument/2006/relationships/hyperlink" Target="https://www.apra.gov.au/sites/default/files/2021-12/Information%20paper%20-%20Countercyclical%20capital%20buffer%20December%202021.pdf" TargetMode="External"/><Relationship Id="rId238" Type="http://schemas.openxmlformats.org/officeDocument/2006/relationships/hyperlink" Target="https://www.bi.go.id/en/publikasi/ruang-media/news-release/Pages/SP_218219.aspx" TargetMode="External"/><Relationship Id="rId291" Type="http://schemas.openxmlformats.org/officeDocument/2006/relationships/hyperlink" Target="https://www.rbi.org.in/Scripts/BS_PressReleaseDisplay.aspx?prid=55543" TargetMode="External"/><Relationship Id="rId305" Type="http://schemas.openxmlformats.org/officeDocument/2006/relationships/hyperlink" Target="http://www.bancaditalia.it/compiti/stabilita-finanziaria/politica-macroprudenziale/ccyb-2-2016/index.html" TargetMode="External"/><Relationship Id="rId347" Type="http://schemas.openxmlformats.org/officeDocument/2006/relationships/printerSettings" Target="../printerSettings/printerSettings2.bin"/><Relationship Id="rId44" Type="http://schemas.openxmlformats.org/officeDocument/2006/relationships/hyperlink" Target="http://www.economie.gouv.fr/hcsf/coussin-fonds-propres-contra-cyclique" TargetMode="External"/><Relationship Id="rId86" Type="http://schemas.openxmlformats.org/officeDocument/2006/relationships/hyperlink" Target="https://www.bi.go.id/en/publikasi/ruang-media/news-release/Pages/sp_208718.aspx" TargetMode="External"/><Relationship Id="rId151" Type="http://schemas.openxmlformats.org/officeDocument/2006/relationships/hyperlink" Target="http://www.sama.gov.sa/en-US/Laws/Documents/3.%20SAMA%20Basel%20III%20Program/8.%20Applicabilty%20of%20Countercylical%20Captital%20Buffer%20(CCYB)%20in%20Saudi%20Arabia.pdf" TargetMode="External"/><Relationship Id="rId193" Type="http://schemas.openxmlformats.org/officeDocument/2006/relationships/hyperlink" Target="http://www.snb.ch/n/mmr/reference/CCB_communication_2016/source/CCB_communication_2016.n.pdf" TargetMode="External"/><Relationship Id="rId207" Type="http://schemas.openxmlformats.org/officeDocument/2006/relationships/hyperlink" Target="http://www.toezicht.dnb.nl/en/7/51-236655.jsp" TargetMode="External"/><Relationship Id="rId249" Type="http://schemas.openxmlformats.org/officeDocument/2006/relationships/hyperlink" Target="https://www.fi.se/en/published/news/2021/2021/fi-raises-the-countercyclical-buffer-rate-to-1-per-cent/" TargetMode="External"/><Relationship Id="rId13" Type="http://schemas.openxmlformats.org/officeDocument/2006/relationships/hyperlink" Target="https://www.nbb.be/doc/cp/eng/2017/20170329_bufferrate_2017q2.pdf" TargetMode="External"/><Relationship Id="rId109" Type="http://schemas.openxmlformats.org/officeDocument/2006/relationships/hyperlink" Target="https://data.legilux.public.lu/file/eli-etat-leg-rcsf-2020-09-30-a803-jo-fr-pdf.pdf" TargetMode="External"/><Relationship Id="rId260" Type="http://schemas.openxmlformats.org/officeDocument/2006/relationships/hyperlink" Target="https://www.bankofengland.co.uk/statement/fpc/2018/financial-policy-committee-statement-march-2018" TargetMode="External"/><Relationship Id="rId316" Type="http://schemas.openxmlformats.org/officeDocument/2006/relationships/hyperlink" Target="http://www.bancaditalia.it/compiti/stabilita-finanziaria/politica-macroprudenziale/ccyb-1-2019/index.html" TargetMode="External"/><Relationship Id="rId55" Type="http://schemas.openxmlformats.org/officeDocument/2006/relationships/hyperlink" Target="http://www.economie.gouv.fr/hcsf/coussin-fonds-propres-contra-cyclique" TargetMode="External"/><Relationship Id="rId97" Type="http://schemas.openxmlformats.org/officeDocument/2006/relationships/hyperlink" Target="http://www.cssf.lu/fileadmin/files/Lois_reglements/Legislation/RG_CSSF/RCSSF_No17-02.pdf" TargetMode="External"/><Relationship Id="rId120" Type="http://schemas.openxmlformats.org/officeDocument/2006/relationships/hyperlink" Target="http://www.toezicht.dnb.nl/en/7/51-237355.jsp" TargetMode="External"/><Relationship Id="rId162" Type="http://schemas.openxmlformats.org/officeDocument/2006/relationships/hyperlink" Target="http://www.bde.es/f/webbde/INF/MenuVertical/EstabilidadFinanciera/Relacionados/2016_03_21_presbe2016_13_en_cba2.pdf" TargetMode="External"/><Relationship Id="rId218" Type="http://schemas.openxmlformats.org/officeDocument/2006/relationships/hyperlink" Target="https://www.regjeringen.no/en/aktuelt/countercyclical-buffer-unchanged2/id2505702/" TargetMode="External"/><Relationship Id="rId271" Type="http://schemas.openxmlformats.org/officeDocument/2006/relationships/hyperlink" Target="https://www.bde.es/f/webbe/GAP/Secciones/SalaPrensa/NotasInformativas/23/presbe2023-101en.pdf" TargetMode="External"/><Relationship Id="rId24" Type="http://schemas.openxmlformats.org/officeDocument/2006/relationships/hyperlink" Target="https://www.nbb.be/en/articles/nbb-keeps-ccyb-rate-0-0" TargetMode="External"/><Relationship Id="rId66" Type="http://schemas.openxmlformats.org/officeDocument/2006/relationships/hyperlink" Target="http://www.hkma.gov.hk/eng/key-information/press-releases/2016/20160114-4.shtml" TargetMode="External"/><Relationship Id="rId131" Type="http://schemas.openxmlformats.org/officeDocument/2006/relationships/hyperlink" Target="https://www.norges-bank.no/en/news-events/news-publications/Press-releases/2022/2022-03-24-ccb/" TargetMode="External"/><Relationship Id="rId327" Type="http://schemas.openxmlformats.org/officeDocument/2006/relationships/hyperlink" Target="https://www.bancaditalia.it/compiti/stabilita-finanziaria/politica-macroprudenziale/ccyb-4-2021/index.html" TargetMode="External"/><Relationship Id="rId173" Type="http://schemas.openxmlformats.org/officeDocument/2006/relationships/hyperlink" Target="https://www.bde.es/f/webbde/GAP/Secciones/SalaPrensa/NotasInformativas/18/presbe2018_69en.pdf" TargetMode="External"/><Relationship Id="rId229" Type="http://schemas.openxmlformats.org/officeDocument/2006/relationships/hyperlink" Target="https://www.norges-bank.no/en/news-events/news-publications/Press-releases/2021/2021-12-16-ccb/" TargetMode="External"/><Relationship Id="rId240" Type="http://schemas.openxmlformats.org/officeDocument/2006/relationships/hyperlink" Target="https://www.bi.go.id/en/publikasi/ruang-media/news-release/Pages/sp_228720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ssf.lu/fileadmin/files/Lois_reglements/Legislation/RG_CSSF/RCSSF_No15-04.pdf" TargetMode="External"/><Relationship Id="rId21" Type="http://schemas.openxmlformats.org/officeDocument/2006/relationships/hyperlink" Target="https://www.legislation.gov.au/Details/F2015L02076" TargetMode="External"/><Relationship Id="rId42" Type="http://schemas.openxmlformats.org/officeDocument/2006/relationships/hyperlink" Target="https://www.bcra.gob.ar/Pdfs/Texord/t-disres.pdf" TargetMode="External"/><Relationship Id="rId47" Type="http://schemas.openxmlformats.org/officeDocument/2006/relationships/hyperlink" Target="https://www.cssf.lu/wp-content/uploads/files/Lois_reglements/Legislation/RG_CSSF/RCSSF_No15-05.pdf" TargetMode="External"/><Relationship Id="rId63" Type="http://schemas.openxmlformats.org/officeDocument/2006/relationships/hyperlink" Target="https://www.ecfr.gov/current/title-12/chapter-III/subchapter-B/part-324/subpart-B/section-324.11" TargetMode="External"/><Relationship Id="rId68" Type="http://schemas.openxmlformats.org/officeDocument/2006/relationships/hyperlink" Target="https://www.retsinformation.dk/eli/lta/2023/1731" TargetMode="External"/><Relationship Id="rId84" Type="http://schemas.openxmlformats.org/officeDocument/2006/relationships/hyperlink" Target="https://www.bcentral.cl/contenido/-/detalle/politica-financiera-del-banco-central-de-chile" TargetMode="External"/><Relationship Id="rId16" Type="http://schemas.openxmlformats.org/officeDocument/2006/relationships/hyperlink" Target="http://www.fsa.go.jp/news/27/syouken/20151126-1.html" TargetMode="External"/><Relationship Id="rId11" Type="http://schemas.openxmlformats.org/officeDocument/2006/relationships/hyperlink" Target="http://www.ecfr.gov/cgi-bin/text-idx?SID=4abb1bb4e289c52baf2d18d0124a7277&amp;mc=true&amp;node=se12.1.3_111&amp;rgn=div8" TargetMode="External"/><Relationship Id="rId32" Type="http://schemas.openxmlformats.org/officeDocument/2006/relationships/hyperlink" Target="http://wetten.overheid.nl/BWBR0020420/Hoofdstuk10a/10a1/Artikel105/geldigheidsdatum_03-07-2015%20and%20http:/wetten.overheid.nl/BWBR0020420/Hoofdstuk10a/10a1/Artikel105b/geldigheidsdatum_03-07-2015" TargetMode="External"/><Relationship Id="rId37" Type="http://schemas.openxmlformats.org/officeDocument/2006/relationships/hyperlink" Target="https://www.rbi.org.in/Scripts/NotificationUser.aspx?Mode=0&amp;Id=9546" TargetMode="External"/><Relationship Id="rId53" Type="http://schemas.openxmlformats.org/officeDocument/2006/relationships/hyperlink" Target="https://www.resbank.co.za/Lists/News%20and%20Publications/Attachments/7005/C8%20of%202015.pdf" TargetMode="External"/><Relationship Id="rId58" Type="http://schemas.openxmlformats.org/officeDocument/2006/relationships/hyperlink" Target="https://www.mevzuat.gov.tr/mevzuat?MevzuatNo=18991&amp;MevzuatTur=7&amp;MevzuatTertip=5" TargetMode="External"/><Relationship Id="rId74" Type="http://schemas.openxmlformats.org/officeDocument/2006/relationships/hyperlink" Target="https://www.cba.am/EN/pperiodicals/Stability_Report_2022.pdf" TargetMode="External"/><Relationship Id="rId79" Type="http://schemas.openxmlformats.org/officeDocument/2006/relationships/hyperlink" Target="https://www.osfi-bsif.gc.ca/en/guidance/guidance-library/capital-adequacy-requirements-car-2024-chapter-1-overview-risk-based-capital-requirements" TargetMode="External"/><Relationship Id="rId5" Type="http://schemas.openxmlformats.org/officeDocument/2006/relationships/hyperlink" Target="http://www.legislation.gov.uk/uksi/2014/894/pdfs/uksi_20140894_en.pdf" TargetMode="External"/><Relationship Id="rId19" Type="http://schemas.openxmlformats.org/officeDocument/2006/relationships/hyperlink" Target="http://www.bcb.gov.br/ingles/norms/brprudential/Resolution4193.pdf" TargetMode="External"/><Relationship Id="rId14" Type="http://schemas.openxmlformats.org/officeDocument/2006/relationships/hyperlink" Target="https://www.osfi-bsif.gc.ca/en/guidance/guidance-library/capital-adequacy-requirements-car-2024-chapter-1-overview-risk-based-capital-requirements" TargetMode="External"/><Relationship Id="rId22" Type="http://schemas.openxmlformats.org/officeDocument/2006/relationships/hyperlink" Target="https://www.nbb.be/doc/cp/moniteur/2015/20151228_kb_tier1.pdf" TargetMode="External"/><Relationship Id="rId27" Type="http://schemas.openxmlformats.org/officeDocument/2006/relationships/hyperlink" Target="http://www.resbank.co.za/Lists/News%20and%20Publications/Attachments/7005/C8%20of%202015.pdf" TargetMode="External"/><Relationship Id="rId30" Type="http://schemas.openxmlformats.org/officeDocument/2006/relationships/hyperlink" Target="https://www.esrb.europa.eu/news/pr/2014/html/pr140630.en.html" TargetMode="External"/><Relationship Id="rId35" Type="http://schemas.openxmlformats.org/officeDocument/2006/relationships/hyperlink" Target="http://www.sama.gov.sa/en-US/Laws/Documents/3.%20SAMA%20Basel%20III%20Program/8.%20Applicabilty%20of%20Countercylical%20Captital%20Buffer%20(CCYB)%20in%20Saudi%20Arabia.pdf" TargetMode="External"/><Relationship Id="rId43" Type="http://schemas.openxmlformats.org/officeDocument/2006/relationships/hyperlink" Target="https://www.bancaditalia.it/compiti/vigilanza/normativa/archivio-norme/circolari/c285/Circ_285_pub.pdf" TargetMode="External"/><Relationship Id="rId48" Type="http://schemas.openxmlformats.org/officeDocument/2006/relationships/hyperlink" Target="https://finance.ec.europa.eu/banking/banking-regulation_en" TargetMode="External"/><Relationship Id="rId56" Type="http://schemas.openxmlformats.org/officeDocument/2006/relationships/hyperlink" Target="https://www.fi.se/contentassets/91a11ceca3f54525a4a0a24dbb514cf5/kapitalkrav-svenska-banker-140910enny.pdf" TargetMode="External"/><Relationship Id="rId64" Type="http://schemas.openxmlformats.org/officeDocument/2006/relationships/hyperlink" Target="https://www.cnb.cz/export/sites/cnb/en/legislation/.galleries/acts/act_on_banks.pdf" TargetMode="External"/><Relationship Id="rId69" Type="http://schemas.openxmlformats.org/officeDocument/2006/relationships/hyperlink" Target="https://www.cba.am/Storage/EN/finstability/CCyB%20methodology.pdf" TargetMode="External"/><Relationship Id="rId77" Type="http://schemas.openxmlformats.org/officeDocument/2006/relationships/hyperlink" Target="https://www.bsp.gov.ph/Regulations/Issuances/2018/c1024.pdf" TargetMode="External"/><Relationship Id="rId8" Type="http://schemas.openxmlformats.org/officeDocument/2006/relationships/hyperlink" Target="http://www.cbrc.gov.cn/EngdocView.do?docID=86EC2D338BB24111B3AC5D7C5C4F1B28" TargetMode="External"/><Relationship Id="rId51" Type="http://schemas.openxmlformats.org/officeDocument/2006/relationships/hyperlink" Target="https://www.sama.gov.sa/en-US/Laws/Documents/3.%20SAMA%20Basel%20III%20Program/8.%20Applicabilty%20of%20Countercylical%20Captital%20Buffer%20(CCYB)%20in%20Saudi%20Arabia.pdf" TargetMode="External"/><Relationship Id="rId72" Type="http://schemas.openxmlformats.org/officeDocument/2006/relationships/hyperlink" Target="https://www.cba.am/AM/laregulations/Capital%20buffers.pdf" TargetMode="External"/><Relationship Id="rId80" Type="http://schemas.openxmlformats.org/officeDocument/2006/relationships/hyperlink" Target="https://www.bcn.cl/leychile/navegar?idNorma=83135&amp;idParte=9988537" TargetMode="External"/><Relationship Id="rId85" Type="http://schemas.openxmlformats.org/officeDocument/2006/relationships/hyperlink" Target="https://www.bcentral.cl/contenido/-/detalle/requerimiento-de-capital-contraciclico-rcc" TargetMode="External"/><Relationship Id="rId3" Type="http://schemas.openxmlformats.org/officeDocument/2006/relationships/hyperlink" Target="https://www.fi.se/en/our-registers/search-fffs/2014/201433/" TargetMode="External"/><Relationship Id="rId12" Type="http://schemas.openxmlformats.org/officeDocument/2006/relationships/hyperlink" Target="http://www.ecfr.gov/cgi-bin/text-idx?SID=817c0c00bd90e7e42e41f9f93a7a49dc&amp;mc=true&amp;node=se12.5.324_111&amp;rgn=div8" TargetMode="External"/><Relationship Id="rId17" Type="http://schemas.openxmlformats.org/officeDocument/2006/relationships/hyperlink" Target="http://www.cssf.lu/fileadmin/files/Lois_reglements/Legislation/RG_CSSF/RCSSF_No15-05.pdf" TargetMode="External"/><Relationship Id="rId25" Type="http://schemas.openxmlformats.org/officeDocument/2006/relationships/hyperlink" Target="https://www.federalreserve.gov/newsevents/pressreleases/bcreg20160908b.htm" TargetMode="External"/><Relationship Id="rId33" Type="http://schemas.openxmlformats.org/officeDocument/2006/relationships/hyperlink" Target="https://www.fsc.go.kr/po040301/view?noticeId=3123&amp;curPage=81&amp;srchKey=&amp;srchText=&amp;srchBeginDt=&amp;srchEndDt=" TargetMode="External"/><Relationship Id="rId38" Type="http://schemas.openxmlformats.org/officeDocument/2006/relationships/hyperlink" Target="http://cbr.ru/Queries/UniDbQuery/File/50883?fileId=324" TargetMode="External"/><Relationship Id="rId46" Type="http://schemas.openxmlformats.org/officeDocument/2006/relationships/hyperlink" Target="https://www.cssf.lu/wp-content/uploads/files/Lois_reglements/Legislation/RG_CSSF/RCSSF_No15-04.pdf" TargetMode="External"/><Relationship Id="rId59" Type="http://schemas.openxmlformats.org/officeDocument/2006/relationships/hyperlink" Target="https://www.legislation.gov.uk/uksi/2014/894/pdfs/uksi_20140894_en.pdf" TargetMode="External"/><Relationship Id="rId67" Type="http://schemas.openxmlformats.org/officeDocument/2006/relationships/hyperlink" Target="https://www.cnb.cz/en/financial-stability/macroprudential-policy/the-countercyclical-capital-buffer/" TargetMode="External"/><Relationship Id="rId20" Type="http://schemas.openxmlformats.org/officeDocument/2006/relationships/hyperlink" Target="http://www.bafin.de/SharedDocs/Downloads/EN/Aufsichtsrecht/dl_kwg_en.html?nn=2821360" TargetMode="External"/><Relationship Id="rId41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54" Type="http://schemas.openxmlformats.org/officeDocument/2006/relationships/hyperlink" Target="https://www.fi.se/en/our-registers/fffs/search-fffs/2021/202132/" TargetMode="External"/><Relationship Id="rId62" Type="http://schemas.openxmlformats.org/officeDocument/2006/relationships/hyperlink" Target="https://www.ecfr.gov/current/title-12/chapter-I/part-3/subpart-B/section-3.11" TargetMode="External"/><Relationship Id="rId70" Type="http://schemas.openxmlformats.org/officeDocument/2006/relationships/hyperlink" Target="https://www.cba.am/EN/pperiodicals/Stability_Report_2022.pdf" TargetMode="External"/><Relationship Id="rId75" Type="http://schemas.openxmlformats.org/officeDocument/2006/relationships/hyperlink" Target="https://www.bog.gov.gh/wp-content/uploads/2022/05/Basel-II-BOG-CRD-Final-27-June-2018-Basel-Committee-BSD.pdf" TargetMode="External"/><Relationship Id="rId83" Type="http://schemas.openxmlformats.org/officeDocument/2006/relationships/hyperlink" Target="https://www.bcentral.cl/contenido/-/detalle/requerimiento-de-capital-contraciclico-rcc" TargetMode="External"/><Relationship Id="rId88" Type="http://schemas.openxmlformats.org/officeDocument/2006/relationships/printerSettings" Target="../printerSettings/printerSettings4.bin"/><Relationship Id="rId1" Type="http://schemas.openxmlformats.org/officeDocument/2006/relationships/hyperlink" Target="https://www.fi.se/en/our-registers/fffs/search-fffs/2021/202132/" TargetMode="External"/><Relationship Id="rId6" Type="http://schemas.openxmlformats.org/officeDocument/2006/relationships/hyperlink" Target="https://lovdata.no/dokument/NL/lov/1988-06-10-40" TargetMode="External"/><Relationship Id="rId15" Type="http://schemas.openxmlformats.org/officeDocument/2006/relationships/hyperlink" Target="https://www.admin.ch/opc/de/classified-compilation/20121146/index.html" TargetMode="External"/><Relationship Id="rId23" Type="http://schemas.openxmlformats.org/officeDocument/2006/relationships/hyperlink" Target="http://www.bddk.org.tr/WebSitesi/turkce/Mevzuat/Bankacilik_Kanununa_Iliskin_Duzenlemeler/12493sermayetamponu.pdf" TargetMode="External"/><Relationship Id="rId28" Type="http://schemas.openxmlformats.org/officeDocument/2006/relationships/hyperlink" Target="http://www.bcra.gov.ar/Pdfs/Texord/t-disres.pdf" TargetMode="External"/><Relationship Id="rId36" Type="http://schemas.openxmlformats.org/officeDocument/2006/relationships/hyperlink" Target="https://www.bancaditalia.it/compiti/vigilanza/normativa/archivio-norme/circolari/c285/Circ_285_pub.pdf" TargetMode="External"/><Relationship Id="rId49" Type="http://schemas.openxmlformats.org/officeDocument/2006/relationships/hyperlink" Target="https://wetten.overheid.nl/BWBR0020368/2015-07-09" TargetMode="External"/><Relationship Id="rId57" Type="http://schemas.openxmlformats.org/officeDocument/2006/relationships/hyperlink" Target="https://www.fedlex.admin.ch/eli/cc/2012/629/de" TargetMode="External"/><Relationship Id="rId10" Type="http://schemas.openxmlformats.org/officeDocument/2006/relationships/hyperlink" Target="http://www.ecfr.gov/cgi-bin/text-idx?SID=ebb550a9331eca6dad737f899b6d4d71&amp;mc=true&amp;node=pt12.2.217&amp;rgn=div5" TargetMode="External"/><Relationship Id="rId31" Type="http://schemas.openxmlformats.org/officeDocument/2006/relationships/hyperlink" Target="http://wetten.overheid.nl/BWBR0020368/3/Hoofdstuk33/Afdeling336a/336a1/Artikel362a/geldigheidsdatum_13-07-2015" TargetMode="External"/><Relationship Id="rId44" Type="http://schemas.openxmlformats.org/officeDocument/2006/relationships/hyperlink" Target="https://www.fsa.go.jp/news/27/syouken/20151126-1.html" TargetMode="External"/><Relationship Id="rId52" Type="http://schemas.openxmlformats.org/officeDocument/2006/relationships/hyperlink" Target="https://www.mas.gov.sg/regulation/notices/notice-637" TargetMode="External"/><Relationship Id="rId60" Type="http://schemas.openxmlformats.org/officeDocument/2006/relationships/hyperlink" Target="https://www.ecfr.gov/current/title-12/chapter-II/subchapter-A/part-217" TargetMode="External"/><Relationship Id="rId65" Type="http://schemas.openxmlformats.org/officeDocument/2006/relationships/hyperlink" Target="https://www.cnb.cz/export/sites/cnb/en/financial-stability/.galleries/macroprudential_policy/countercyclical_capital_buffer/ccyb_methodology.pdf" TargetMode="External"/><Relationship Id="rId73" Type="http://schemas.openxmlformats.org/officeDocument/2006/relationships/hyperlink" Target="https://www.cba.am/Storage/EN/finstability/CCyB%20methodology.pdf" TargetMode="External"/><Relationship Id="rId78" Type="http://schemas.openxmlformats.org/officeDocument/2006/relationships/hyperlink" Target="https://www.bsp.gov.ph/Regulations/Issuances/2018/c1024.pdf" TargetMode="External"/><Relationship Id="rId81" Type="http://schemas.openxmlformats.org/officeDocument/2006/relationships/hyperlink" Target="https://www.cmfchile.cl/portal/principal/613/articles-29887_doc_pdf.pdf" TargetMode="External"/><Relationship Id="rId86" Type="http://schemas.openxmlformats.org/officeDocument/2006/relationships/hyperlink" Target="https://www.cmfchile.cl/portal/principal/613/articles-29887_doc_pdf.pdf" TargetMode="External"/><Relationship Id="rId4" Type="http://schemas.openxmlformats.org/officeDocument/2006/relationships/hyperlink" Target="http://www.bankofengland.co.uk/financialstability/Documents/fpc/policystatement140113.pdf" TargetMode="External"/><Relationship Id="rId9" Type="http://schemas.openxmlformats.org/officeDocument/2006/relationships/hyperlink" Target="http://www.cbrc.gov.cn/chinese/home/docDOC_ReadView/79B4B184117B47A59CB9C47D0C199341.html" TargetMode="External"/><Relationship Id="rId13" Type="http://schemas.openxmlformats.org/officeDocument/2006/relationships/hyperlink" Target="https://lovdata.no/dokument/SF/forskrift/2013-12-12-1440" TargetMode="External"/><Relationship Id="rId18" Type="http://schemas.openxmlformats.org/officeDocument/2006/relationships/hyperlink" Target="https://www.mas.gov.sg/regulation/notices/notice-637" TargetMode="External"/><Relationship Id="rId39" Type="http://schemas.openxmlformats.org/officeDocument/2006/relationships/hyperlink" Target="http://www.mevzuat.gov.tr/Metin.Aspx?MevzuatKod=7.5.18991&amp;MevzuatIliski=0&amp;sourceXmlSearch=sermaye%20koruma" TargetMode="External"/><Relationship Id="rId34" Type="http://schemas.openxmlformats.org/officeDocument/2006/relationships/hyperlink" Target="http://www.cnbv.gob.mx/Normatividad/Disposiciones%20de%20car&#225;cter%20general%20aplicables%20a%20las%20instituciones%20de%20cr&#233;dito.pdf" TargetMode="External"/><Relationship Id="rId50" Type="http://schemas.openxmlformats.org/officeDocument/2006/relationships/hyperlink" Target="https://wetten.overheid.nl/BWBR0020420/2015-02-07" TargetMode="External"/><Relationship Id="rId55" Type="http://schemas.openxmlformats.org/officeDocument/2006/relationships/hyperlink" Target="https://www.fi.se/en/our-registers/search-fffs/2014/201433/" TargetMode="External"/><Relationship Id="rId76" Type="http://schemas.openxmlformats.org/officeDocument/2006/relationships/hyperlink" Target="../../Downloads/Basel-II-BOG-CRD-Final-27-June-2018-Basel-Committee-BSD.pdf" TargetMode="External"/><Relationship Id="rId7" Type="http://schemas.openxmlformats.org/officeDocument/2006/relationships/hyperlink" Target="http://www.norges-bank.no/en/about/Mandate-and-core-responsibilities/Countercyclical-capital-buffer/Regulation-on-the-countercyclical-capital-buffer/" TargetMode="External"/><Relationship Id="rId71" Type="http://schemas.openxmlformats.org/officeDocument/2006/relationships/hyperlink" Target="https://www.cba.am/AM/laregulations/Capital%20buffers.pdf" TargetMode="External"/><Relationship Id="rId2" Type="http://schemas.openxmlformats.org/officeDocument/2006/relationships/hyperlink" Target="https://www.fi.se/contentassets/91a11ceca3f54525a4a0a24dbb514cf5/kapitalkrav-svenska-banker-140910enny.pdf" TargetMode="External"/><Relationship Id="rId29" Type="http://schemas.openxmlformats.org/officeDocument/2006/relationships/hyperlink" Target="http://ec.europa.eu/finance/bank/regcapital/legislation-in-force/index_en.htm" TargetMode="External"/><Relationship Id="rId24" Type="http://schemas.openxmlformats.org/officeDocument/2006/relationships/hyperlink" Target="http://cbr.ru/Content/Document/File/48705/03.pdf" TargetMode="External"/><Relationship Id="rId40" Type="http://schemas.openxmlformats.org/officeDocument/2006/relationships/hyperlink" Target="https://www.bi.go.id/id/publikasi/peraturan/Documents/pbi_172215_f.pdf" TargetMode="External"/><Relationship Id="rId45" Type="http://schemas.openxmlformats.org/officeDocument/2006/relationships/hyperlink" Target="https://www.fsc.go.kr/po040301/view?noticeId=3123&amp;curPage=81&amp;srchKey=&amp;srchText=&amp;srchBeginDt=&amp;srchEndDt=" TargetMode="External"/><Relationship Id="rId66" Type="http://schemas.openxmlformats.org/officeDocument/2006/relationships/hyperlink" Target="https://www.cnb.cz/en/financial-stability/macroprudential-policy/the-countercyclical-capital-buffer/provision-of-a-general-nature-on-setting-the-countercyclical-capital-buffer-rate/Provision-of-a-general-nature-III-2023/" TargetMode="External"/><Relationship Id="rId87" Type="http://schemas.openxmlformats.org/officeDocument/2006/relationships/hyperlink" Target="https://www.bcn.cl/leychile/navegar?idNorma=83135&amp;idParte=9988537" TargetMode="External"/><Relationship Id="rId61" Type="http://schemas.openxmlformats.org/officeDocument/2006/relationships/hyperlink" Target="https://www.federalreserve.gov/newsevents/pressreleases/bcreg20160908b.htm" TargetMode="External"/><Relationship Id="rId82" Type="http://schemas.openxmlformats.org/officeDocument/2006/relationships/hyperlink" Target="https://www.bcentral.cl/contenido/-/detalle/politica-financiera-del-banco-central-de-chil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data.legilux.public.lu/file/eli-etat-leg-rcsf-2019-12-20-a897-jo-fr-pdf.pdf" TargetMode="External"/><Relationship Id="rId21" Type="http://schemas.openxmlformats.org/officeDocument/2006/relationships/hyperlink" Target="https://www.nbb.be/doc/cp/eng/2019/20190628_bufferrate_2019q3.pdf" TargetMode="External"/><Relationship Id="rId42" Type="http://schemas.openxmlformats.org/officeDocument/2006/relationships/hyperlink" Target="http://www.economie.gouv.fr/hcsf/coussin-fonds-propres-contra-cyclique" TargetMode="External"/><Relationship Id="rId63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84" Type="http://schemas.openxmlformats.org/officeDocument/2006/relationships/hyperlink" Target="https://www.bi.go.id/id/ruang-media/siaran-pers/Pages/sp_204418.aspx" TargetMode="External"/><Relationship Id="rId138" Type="http://schemas.openxmlformats.org/officeDocument/2006/relationships/hyperlink" Target="http://cbr.ru/eng/press/PR/?file=10072018_131300NANT_E2018-07-10T13_12_08.htm" TargetMode="External"/><Relationship Id="rId159" Type="http://schemas.openxmlformats.org/officeDocument/2006/relationships/hyperlink" Target="https://www.mas.gov.sg/publications/financial-stability-review/2020/financial-stability-review-2020" TargetMode="External"/><Relationship Id="rId170" Type="http://schemas.openxmlformats.org/officeDocument/2006/relationships/hyperlink" Target="http://www.bde.es/f/webbde/GAP/Secciones/SalaPrensa/NotasInformativas/17/presbe2017_35en.pdf" TargetMode="External"/><Relationship Id="rId191" Type="http://schemas.openxmlformats.org/officeDocument/2006/relationships/hyperlink" Target="https://www.bde.es/f/webbde/GAP/Secciones/SalaPrensa/NotasInformativas/22/presbe2022_80en.pdf&#160;" TargetMode="External"/><Relationship Id="rId205" Type="http://schemas.openxmlformats.org/officeDocument/2006/relationships/hyperlink" Target="https://www.snb.ch/en/mmr/reference/ccb_20200207_basel_III_countercyclical_capital_buffer/source/ccb_20200207_basel_III_countercyclical_capital_buffer.en.pdf" TargetMode="External"/><Relationship Id="rId226" Type="http://schemas.openxmlformats.org/officeDocument/2006/relationships/vmlDrawing" Target="../drawings/vmlDrawing1.vml"/><Relationship Id="rId107" Type="http://schemas.openxmlformats.org/officeDocument/2006/relationships/hyperlink" Target="http://www.cssf.lu/fileadmin/files/Lois_reglements/Legislation/RG_CSSF/RCSSF_No17_01eng.pdf" TargetMode="External"/><Relationship Id="rId11" Type="http://schemas.openxmlformats.org/officeDocument/2006/relationships/hyperlink" Target="https://www.nbb.be/doc/cp/eng/2016/20161223_bufferrate_2017q1.pdf" TargetMode="External"/><Relationship Id="rId32" Type="http://schemas.openxmlformats.org/officeDocument/2006/relationships/hyperlink" Target="https://www.bcb.gov.br/acessoinformacao/legado?url=https:%2F%2Fwww.bcb.gov.br%2Fpre%2Fnormativos%2Fbusca%2Fnormativo.asp%3Fnumero%3D31752%26tipo%3DComunicado%26data%3D8%2F3%2F2018" TargetMode="External"/><Relationship Id="rId53" Type="http://schemas.openxmlformats.org/officeDocument/2006/relationships/hyperlink" Target="https://www.economie.gouv.fr/files/files/directions_services/hcsf/HCSF_20200318_Communique_de_presse_de_seance.pdf" TargetMode="External"/><Relationship Id="rId74" Type="http://schemas.openxmlformats.org/officeDocument/2006/relationships/hyperlink" Target="https://www.rbi.org.in/scripts/FS_Notification.aspx?Id=9546&amp;fn=2&amp;Mode=0" TargetMode="External"/><Relationship Id="rId128" Type="http://schemas.openxmlformats.org/officeDocument/2006/relationships/hyperlink" Target="http://www.cnbv.gob.mx/SECTORES-SUPERVISADOS/BANCA-MULTIPLE/Paginas/Cargos-de-capital-contrac&#237;clico-vigentes.aspx" TargetMode="External"/><Relationship Id="rId149" Type="http://schemas.openxmlformats.org/officeDocument/2006/relationships/hyperlink" Target="http://www.toezicht.dnb.nl/en/7/51-237355.jsp" TargetMode="External"/><Relationship Id="rId5" Type="http://schemas.openxmlformats.org/officeDocument/2006/relationships/hyperlink" Target="https://www.apra.gov.au/news-and-publications/apra-keeps-countercyclical-capital-buffer-on-hold-releases-assessment-of" TargetMode="External"/><Relationship Id="rId95" Type="http://schemas.openxmlformats.org/officeDocument/2006/relationships/hyperlink" Target="http://www.bancaditalia.it/compiti/stabilita-finanziaria/politica-macroprudenziale/ccyb-1-2018/index.html" TargetMode="External"/><Relationship Id="rId160" Type="http://schemas.openxmlformats.org/officeDocument/2006/relationships/hyperlink" Target="http://www.resbank.co.za/Lists/News%20and%20Publications/Attachments/6938/FSR%20September%202015.pdf" TargetMode="External"/><Relationship Id="rId181" Type="http://schemas.openxmlformats.org/officeDocument/2006/relationships/hyperlink" Target="https://www.bde.es/f/webbde/GAP/Secciones/SalaPrensa/NotasInformativas/20/presbe2020_29en.pdf" TargetMode="External"/><Relationship Id="rId216" Type="http://schemas.openxmlformats.org/officeDocument/2006/relationships/hyperlink" Target="https://www.bde.es/f/webbe/GAP/Secciones/SalaPrensa/NotasInformativas/23/presbe2023-55en.pdf" TargetMode="External"/><Relationship Id="rId22" Type="http://schemas.openxmlformats.org/officeDocument/2006/relationships/hyperlink" Target="https://www.nbb.be/doc/cp/eng/2020/20200327_bufferrate_2020q2.pdf" TargetMode="External"/><Relationship Id="rId43" Type="http://schemas.openxmlformats.org/officeDocument/2006/relationships/hyperlink" Target="http://www.economie.gouv.fr/hcsf/coussin-fonds-propres-contra-cyclique" TargetMode="External"/><Relationship Id="rId64" Type="http://schemas.openxmlformats.org/officeDocument/2006/relationships/hyperlink" Target="http://www.hkma.gov.hk/eng/key-information/press-releases/2015/20150127-4.shtml" TargetMode="External"/><Relationship Id="rId118" Type="http://schemas.openxmlformats.org/officeDocument/2006/relationships/hyperlink" Target="https://data.legilux.public.lu/file/eli-etat-leg-rcsf-2020-04-15-a322-jo-fr-pdf.pdf" TargetMode="External"/><Relationship Id="rId139" Type="http://schemas.openxmlformats.org/officeDocument/2006/relationships/hyperlink" Target="http://cbr.ru/eng/press/PR/?file=03102018_143601NANT_E2018-10-03T14_24_27.htm" TargetMode="External"/><Relationship Id="rId85" Type="http://schemas.openxmlformats.org/officeDocument/2006/relationships/hyperlink" Target="https://www.bi.go.id/en/ruang-media/siaran-pers/Pages/sp_208718.aspx" TargetMode="External"/><Relationship Id="rId150" Type="http://schemas.openxmlformats.org/officeDocument/2006/relationships/hyperlink" Target="https://www.toezicht.dnb.nl/en/7/51-237444.jsp" TargetMode="External"/><Relationship Id="rId171" Type="http://schemas.openxmlformats.org/officeDocument/2006/relationships/hyperlink" Target="https://www.bde.es/f/webbde/GAP/Secciones/SalaPrensa/NotasInformativas/17/presbe2017_51en.pdf" TargetMode="External"/><Relationship Id="rId192" Type="http://schemas.openxmlformats.org/officeDocument/2006/relationships/hyperlink" Target="https://www.bde.es/f/webbde/GAP/Secciones/SalaPrensa/NotasInformativas/22/presbe2022_107en.pdf" TargetMode="External"/><Relationship Id="rId206" Type="http://schemas.openxmlformats.org/officeDocument/2006/relationships/hyperlink" Target="https://www.snb.ch/en/mmr/reference/ccb_20230221_basel_III_countercyclical_capital_buffer/source/ccb_20230221_basel_III_countercyclical_capital_buffer.en.pdf" TargetMode="External"/><Relationship Id="rId227" Type="http://schemas.openxmlformats.org/officeDocument/2006/relationships/comments" Target="../comments1.xml"/><Relationship Id="rId12" Type="http://schemas.openxmlformats.org/officeDocument/2006/relationships/hyperlink" Target="https://www.nbb.be/doc/cp/eng/2017/20170329_bufferrate_2017q2.pdf" TargetMode="External"/><Relationship Id="rId33" Type="http://schemas.openxmlformats.org/officeDocument/2006/relationships/hyperlink" Target="https://www.bcb.gov.br/acessoinformacao/legado?url=https:%2F%2Fwww.bcb.gov.br%2Fpre%2Fnormativos%2Fbusca%2Fnormativo.asp%3Fnumero%3D32139%26tipo%3DComunicado%26data%3D7%2F6%2F2018" TargetMode="External"/><Relationship Id="rId108" Type="http://schemas.openxmlformats.org/officeDocument/2006/relationships/hyperlink" Target="http://www.cssf.lu/fileadmin/files/Lois_reglements/Legislation/RG_CSSF/RCSSF_No17-02.pdf" TargetMode="External"/><Relationship Id="rId129" Type="http://schemas.openxmlformats.org/officeDocument/2006/relationships/hyperlink" Target="http://cbr.ru/eng/press/PR.aspx?file=11012016_125758eng2016-01-11T12_33_35.htm" TargetMode="External"/><Relationship Id="rId54" Type="http://schemas.openxmlformats.org/officeDocument/2006/relationships/hyperlink" Target="https://www.economie.gouv.fr/files/files/directions_services/hcsf/HCSF_20220324_CP_eng.pdf?v=1652276048" TargetMode="External"/><Relationship Id="rId75" Type="http://schemas.openxmlformats.org/officeDocument/2006/relationships/hyperlink" Target="https://rbi.org.in/Scripts/BS_PressReleaseDisplay.aspx?prid=33628" TargetMode="External"/><Relationship Id="rId96" Type="http://schemas.openxmlformats.org/officeDocument/2006/relationships/hyperlink" Target="http://www.bancaditalia.it/compiti/stabilita-finanziaria/politica-macroprudenziale/ccyb-2-2018/index.html" TargetMode="External"/><Relationship Id="rId140" Type="http://schemas.openxmlformats.org/officeDocument/2006/relationships/hyperlink" Target="http://cbr.ru/eng/press/PR/?file=27122018_164749NANT_E2018-12-27T16_47_02.htm" TargetMode="External"/><Relationship Id="rId161" Type="http://schemas.openxmlformats.org/officeDocument/2006/relationships/hyperlink" Target="http://www.resbank.co.za/Lists/News%20and%20Publications/Attachments/7786/First%20edition%20FSR%20April%202017.pdf" TargetMode="External"/><Relationship Id="rId182" Type="http://schemas.openxmlformats.org/officeDocument/2006/relationships/hyperlink" Target="https://www.bde.es/f/webbde/GAP/Secciones/SalaPrensa/NotasInformativas/20/presbe2020_49en.pdf" TargetMode="External"/><Relationship Id="rId217" Type="http://schemas.openxmlformats.org/officeDocument/2006/relationships/hyperlink" Target="https://www.bde.es/f/webbe/GAP/Secciones/SalaPrensa/NotasInformativas/23/presbe2023-77en.pdf" TargetMode="External"/><Relationship Id="rId6" Type="http://schemas.openxmlformats.org/officeDocument/2006/relationships/hyperlink" Target="https://www.apra.gov.au/sites/default/files/2021-12/Information%20paper%20-%20Countercyclical%20capital%20buffer%20December%202021.pdf" TargetMode="External"/><Relationship Id="rId23" Type="http://schemas.openxmlformats.org/officeDocument/2006/relationships/hyperlink" Target="https://www.nbb.be/doc/cp/eng/2020/200630_bufferrate_2020q3.pdf" TargetMode="External"/><Relationship Id="rId119" Type="http://schemas.openxmlformats.org/officeDocument/2006/relationships/hyperlink" Target="http://data.legilux.public.lu/file/eli-etat-leg-rcsf-2020-06-30-a566-jo-fr-pdf.pdf" TargetMode="External"/><Relationship Id="rId44" Type="http://schemas.openxmlformats.org/officeDocument/2006/relationships/hyperlink" Target="http://www.economie.gouv.fr/hcsf/coussin-fonds-propres-contra-cyclique" TargetMode="External"/><Relationship Id="rId65" Type="http://schemas.openxmlformats.org/officeDocument/2006/relationships/hyperlink" Target="http://www.hkma.gov.hk/eng/key-information/press-releases/2016/20160114-4.shtml" TargetMode="External"/><Relationship Id="rId86" Type="http://schemas.openxmlformats.org/officeDocument/2006/relationships/hyperlink" Target="https://www.bi.go.id/en/ruang-media/siaran-pers/Pages/sp_213719.aspx" TargetMode="External"/><Relationship Id="rId130" Type="http://schemas.openxmlformats.org/officeDocument/2006/relationships/hyperlink" Target="http://www.cbr.ru/eng/press/PR.aspx?file=25022016_095305eng2016-02-25T09_53_57.htm" TargetMode="External"/><Relationship Id="rId151" Type="http://schemas.openxmlformats.org/officeDocument/2006/relationships/hyperlink" Target="https://www.toezicht.dnb.nl/en/7/50-237581.jsp" TargetMode="External"/><Relationship Id="rId172" Type="http://schemas.openxmlformats.org/officeDocument/2006/relationships/hyperlink" Target="https://www.bde.es/f/webbde/GAP/Secciones/SalaPrensa/ComunicadosBCE/NotasInformativasBCE/17/presbe2017_72en.pdf" TargetMode="External"/><Relationship Id="rId193" Type="http://schemas.openxmlformats.org/officeDocument/2006/relationships/hyperlink" Target="https://www.bde.es/f/webbde/GAP/Secciones/SalaPrensa/NotasInformativas/23/presbe2023-25en.pdf" TargetMode="External"/><Relationship Id="rId207" Type="http://schemas.openxmlformats.org/officeDocument/2006/relationships/hyperlink" Target="http://www.bddk.org.tr/WebSitesi/turkce/Duyurular/BDDK_Kurul_Kararlari/147696619.pdf" TargetMode="External"/><Relationship Id="rId13" Type="http://schemas.openxmlformats.org/officeDocument/2006/relationships/hyperlink" Target="https://www.nbb.be/doc/cp/eng/2017/20170628_bufferrate_2017q3.pdf" TargetMode="External"/><Relationship Id="rId109" Type="http://schemas.openxmlformats.org/officeDocument/2006/relationships/hyperlink" Target="http://www.cssf.lu/fileadmin/files/Lois_reglements/Legislation/RG_CSSF/RCSSF_No17-03.pdf" TargetMode="External"/><Relationship Id="rId34" Type="http://schemas.openxmlformats.org/officeDocument/2006/relationships/hyperlink" Target="https://www.bcb.gov.br/acessoinformacao/legado?url=https:%2F%2Fwww.bcb.gov.br%2Fpre%2Fnormativos%2Fbusca%2Fnormativo.asp%3Fnumero%3D32516%26tipo%3DComunicado%26data%3D4%2F9%2F2018" TargetMode="External"/><Relationship Id="rId55" Type="http://schemas.openxmlformats.org/officeDocument/2006/relationships/hyperlink" Target="https://www.economie.gouv.fr/files/files/directions_services/hcsf/HCSF_2022-09-15_PressRelease_eng.pdf" TargetMode="External"/><Relationship Id="rId76" Type="http://schemas.openxmlformats.org/officeDocument/2006/relationships/hyperlink" Target="https://rbi.org.in/Scripts/BS_PressReleaseDisplay.aspx?prid=36654" TargetMode="External"/><Relationship Id="rId97" Type="http://schemas.openxmlformats.org/officeDocument/2006/relationships/hyperlink" Target="http://www.bancaditalia.it/compiti/stabilita-finanziaria/politica-macroprudenziale/ccyb-3-2018/index.html" TargetMode="External"/><Relationship Id="rId120" Type="http://schemas.openxmlformats.org/officeDocument/2006/relationships/hyperlink" Target="https://data.legilux.public.lu/file/eli-etat-leg-rcsf-2020-09-30-a803-jo-fr-pdf.pdf" TargetMode="External"/><Relationship Id="rId141" Type="http://schemas.openxmlformats.org/officeDocument/2006/relationships/hyperlink" Target="http://cbr.ru/eng/press/PR/?file=30082019_173454NANT_E2019-08-30T17_23_12.htm" TargetMode="External"/><Relationship Id="rId7" Type="http://schemas.openxmlformats.org/officeDocument/2006/relationships/hyperlink" Target="https://www.apra.gov.au/news-and-publications/apra-issues-annual-update-on-countercyclical-capital-buffer-setting" TargetMode="External"/><Relationship Id="rId162" Type="http://schemas.openxmlformats.org/officeDocument/2006/relationships/hyperlink" Target="http://www.resbank.co.za/Lists/News%20and%20Publications/Attachments/8073/Second%20Edition%20FSR%20Oct%202017.pdf" TargetMode="External"/><Relationship Id="rId183" Type="http://schemas.openxmlformats.org/officeDocument/2006/relationships/hyperlink" Target="https://www.bde.es/f/webbde/GAP/Secciones/SalaPrensa/NotasInformativas/20/presbe2020_71en.pdf" TargetMode="External"/><Relationship Id="rId218" Type="http://schemas.openxmlformats.org/officeDocument/2006/relationships/hyperlink" Target="https://www.fsc.go.kr/eng/pr010101/80048" TargetMode="External"/><Relationship Id="rId24" Type="http://schemas.openxmlformats.org/officeDocument/2006/relationships/hyperlink" Target="https://www.nbb.be/en/articles/nbb-keeps-ccyb-rate-0-0" TargetMode="External"/><Relationship Id="rId45" Type="http://schemas.openxmlformats.org/officeDocument/2006/relationships/hyperlink" Target="http://www.economie.gouv.fr/hcsf/coussin-fonds-propres-contra-cyclique" TargetMode="External"/><Relationship Id="rId66" Type="http://schemas.openxmlformats.org/officeDocument/2006/relationships/hyperlink" Target="http://www.hkma.gov.hk/eng/key-information/press-releases/2017/20170127-8.shtml" TargetMode="External"/><Relationship Id="rId87" Type="http://schemas.openxmlformats.org/officeDocument/2006/relationships/hyperlink" Target="http://www.bancaditalia.it/compiti/stabilita-finanziaria/politica-macroprudenziale/documenti/en_CCyB_2016Q1.pdf?language_id=1" TargetMode="External"/><Relationship Id="rId110" Type="http://schemas.openxmlformats.org/officeDocument/2006/relationships/hyperlink" Target="http://www.cssf.lu/fileadmin/files/Lois_reglements/Legislation/RG_CSSF/RCSSF_No17-05.pdf" TargetMode="External"/><Relationship Id="rId131" Type="http://schemas.openxmlformats.org/officeDocument/2006/relationships/hyperlink" Target="http://www.cbr.ru/eng/press/PR.aspx?file=03062016_170908eng2016-06-03T17_08_34.htm" TargetMode="External"/><Relationship Id="rId152" Type="http://schemas.openxmlformats.org/officeDocument/2006/relationships/hyperlink" Target="https://www.dnb.nl/en/sector-news/2022/dnb-increases-countercyclical-capital-buffer-to-1-may-2022/" TargetMode="External"/><Relationship Id="rId173" Type="http://schemas.openxmlformats.org/officeDocument/2006/relationships/hyperlink" Target="https://www.bde.es/f/webbde/GAP/Secciones/SalaPrensa/NotasInformativas/18/presbe2018_14en.pdf" TargetMode="External"/><Relationship Id="rId194" Type="http://schemas.openxmlformats.org/officeDocument/2006/relationships/hyperlink" Target="http://www.fi.se/upload/90_English/20_Publications/20_Miscellanous/2014/ccb_eng_20141208.pdf" TargetMode="External"/><Relationship Id="rId208" Type="http://schemas.openxmlformats.org/officeDocument/2006/relationships/hyperlink" Target="http://www.federalreserve.gov/newsevents/press/bcreg/20161024a.htm" TargetMode="External"/><Relationship Id="rId14" Type="http://schemas.openxmlformats.org/officeDocument/2006/relationships/hyperlink" Target="https://www.nbb.be/doc/cp/eng/2017/20170928_bufferrate_2017q4.pdf" TargetMode="External"/><Relationship Id="rId35" Type="http://schemas.openxmlformats.org/officeDocument/2006/relationships/hyperlink" Target="https://www.bcb.gov.br/acessoinformacao/legado?url=https:%2F%2Fwww.bcb.gov.br%2Fpre%2Fnormativos%2Fbusca%2Fnormativo.asp%3Fnumero%3D32794%26tipo%3DComunicado%26data%3D22%2F11%2F2018" TargetMode="External"/><Relationship Id="rId56" Type="http://schemas.openxmlformats.org/officeDocument/2006/relationships/hyperlink" Target="http://www.bafin.de/SharedDocs/Veroeffentlichungen/DE/Meldung/2015/meldung_151215_antizyklischer_kapitalpuffer.html" TargetMode="External"/><Relationship Id="rId77" Type="http://schemas.openxmlformats.org/officeDocument/2006/relationships/hyperlink" Target="https://rbi.org.in/Scripts/BS_PressReleaseDisplay.aspx?prid=40071" TargetMode="External"/><Relationship Id="rId100" Type="http://schemas.openxmlformats.org/officeDocument/2006/relationships/hyperlink" Target="http://www.fsa.go.jp/news/27/syouken/20151126-1.html" TargetMode="External"/><Relationship Id="rId8" Type="http://schemas.openxmlformats.org/officeDocument/2006/relationships/hyperlink" Target="https://www.nbb.be/doc/ts/publications/buffer_rate_quarterly_decision.pdf" TargetMode="External"/><Relationship Id="rId98" Type="http://schemas.openxmlformats.org/officeDocument/2006/relationships/hyperlink" Target="http://www.bancaditalia.it/compiti/stabilita-finanziaria/politica-macroprudenziale/ccyb-4-trim-2018/index.html" TargetMode="External"/><Relationship Id="rId121" Type="http://schemas.openxmlformats.org/officeDocument/2006/relationships/hyperlink" Target="https://data.legilux.public.lu/file/eli-etat-leg-rcsf-2020-12-29-a1093-jo-fr-pdf.pdf" TargetMode="External"/><Relationship Id="rId142" Type="http://schemas.openxmlformats.org/officeDocument/2006/relationships/hyperlink" Target="http://cbr.ru/eng/press/pr/?file=20122019_100852NANT_E2019-12-20T10_07_40.htm" TargetMode="External"/><Relationship Id="rId163" Type="http://schemas.openxmlformats.org/officeDocument/2006/relationships/hyperlink" Target="http://www.resbank.co.za/Lists/News%20and%20Publications/Attachments/8904/Second%20edition%202018%20FSR.pdf" TargetMode="External"/><Relationship Id="rId184" Type="http://schemas.openxmlformats.org/officeDocument/2006/relationships/hyperlink" Target="https://www.bde.es/f/webbde/GAP/Secciones/SalaPrensa/NotasInformativas/20/presbe2020_102en.pdf" TargetMode="External"/><Relationship Id="rId219" Type="http://schemas.openxmlformats.org/officeDocument/2006/relationships/hyperlink" Target="https://www.bankofengland.co.uk/financial-policy-summary-and-record/2022/july-2022" TargetMode="External"/><Relationship Id="rId3" Type="http://schemas.openxmlformats.org/officeDocument/2006/relationships/hyperlink" Target="https://www.apra.gov.au/news-and-publications/apra-releases-annual-information-paper-on-countercyclical-capital-buffer" TargetMode="External"/><Relationship Id="rId214" Type="http://schemas.openxmlformats.org/officeDocument/2006/relationships/hyperlink" Target="https://www.regjeringen.no/en/historical-archive/solbergs-government/Ministries/fin/press-releases/2021/countercyclical-buffer-increases/id2861445/" TargetMode="External"/><Relationship Id="rId25" Type="http://schemas.openxmlformats.org/officeDocument/2006/relationships/hyperlink" Target="https://www.nbb.be/en/articles/nbb-keeps-ccyb-rate-0-1" TargetMode="External"/><Relationship Id="rId46" Type="http://schemas.openxmlformats.org/officeDocument/2006/relationships/hyperlink" Target="http://www.economie.gouv.fr/hcsf/coussin-fonds-propres-contra-cyclique" TargetMode="External"/><Relationship Id="rId67" Type="http://schemas.openxmlformats.org/officeDocument/2006/relationships/hyperlink" Target="http://www.hkma.gov.hk/eng/key-information/press-releases/2018/20180110-4.shtml" TargetMode="External"/><Relationship Id="rId116" Type="http://schemas.openxmlformats.org/officeDocument/2006/relationships/hyperlink" Target="http://data.legilux.public.lu/file/eli-etat-leg-rcsf-2019-10-01-a683-jo-fr-pdf.pdf" TargetMode="External"/><Relationship Id="rId137" Type="http://schemas.openxmlformats.org/officeDocument/2006/relationships/hyperlink" Target="http://cbr.ru/press/PR.aspx?file=26122017_190354NANT2017-12-26T19_02_51.htm" TargetMode="External"/><Relationship Id="rId158" Type="http://schemas.openxmlformats.org/officeDocument/2006/relationships/hyperlink" Target="https://www.mas.gov.sg/-/media/MAS/resource/publications/fsr/FSR-2018.pdf" TargetMode="External"/><Relationship Id="rId20" Type="http://schemas.openxmlformats.org/officeDocument/2006/relationships/hyperlink" Target="https://www.nbb.be/doc/cp/eng/2019/20190329_bufferrate_2019q2.pdf" TargetMode="External"/><Relationship Id="rId41" Type="http://schemas.openxmlformats.org/officeDocument/2006/relationships/hyperlink" Target="http://www.economie.gouv.fr/hcsf/coussin-fonds-propres-contra-cyclique" TargetMode="External"/><Relationship Id="rId62" Type="http://schemas.openxmlformats.org/officeDocument/2006/relationships/hyperlink" Target="https://www.bafin.de/SharedDocs/Veroeffentlichungen/EN/Aufsichtsrecht/Verfuegung/vf_200331_allgvfg_antizykl_kapitalpuffer_en.html?nn=19591106" TargetMode="External"/><Relationship Id="rId83" Type="http://schemas.openxmlformats.org/officeDocument/2006/relationships/hyperlink" Target="https://www.bi.go.id/id/ruang-media/siaran-pers/Pages/sp_198717.aspx" TargetMode="External"/><Relationship Id="rId88" Type="http://schemas.openxmlformats.org/officeDocument/2006/relationships/hyperlink" Target="http://www.bancaditalia.it/compiti/stabilita-finanziaria/politica-macroprudenziale/ccyb-2-2016/index.html" TargetMode="External"/><Relationship Id="rId111" Type="http://schemas.openxmlformats.org/officeDocument/2006/relationships/hyperlink" Target="http://data.legilux.public.lu/file/eli-etat-leg-rcsf-2018-03-27-a232-jo-fr-pdf.pdf" TargetMode="External"/><Relationship Id="rId132" Type="http://schemas.openxmlformats.org/officeDocument/2006/relationships/hyperlink" Target="http://cbr.ru/eng/press/PR.aspx?file=29092016_170049NANT_E2016-09-29T17_00_03.htm" TargetMode="External"/><Relationship Id="rId153" Type="http://schemas.openxmlformats.org/officeDocument/2006/relationships/hyperlink" Target="https://www.dnb.nl/en/sector-news/supervision-2023/dnb-raises-countercyclical-capital-buffer-ccyb-from-1-0-to-2-0/" TargetMode="External"/><Relationship Id="rId174" Type="http://schemas.openxmlformats.org/officeDocument/2006/relationships/hyperlink" Target="https://www.bde.es/f/webbde/GAP/Secciones/SalaPrensa/NotasInformativas/18/presbe2018_30en.pdf" TargetMode="External"/><Relationship Id="rId179" Type="http://schemas.openxmlformats.org/officeDocument/2006/relationships/hyperlink" Target="https://www.bde.es/f/webbde/GAP/Secciones/SalaPrensa/NotasInformativas/19/presbe2019_62en.pdf" TargetMode="External"/><Relationship Id="rId195" Type="http://schemas.openxmlformats.org/officeDocument/2006/relationships/hyperlink" Target="http://www.fi.se/Folder-EN/Startpage/Supervision/Miscellaneous/Listan/Proposal-to-amend-the-regulations-on-the-countercyclical-capital-buffer/" TargetMode="External"/><Relationship Id="rId209" Type="http://schemas.openxmlformats.org/officeDocument/2006/relationships/hyperlink" Target="http://www.federalreserve.gov/newsevents/press/bcreg/20161024a.htm" TargetMode="External"/><Relationship Id="rId190" Type="http://schemas.openxmlformats.org/officeDocument/2006/relationships/hyperlink" Target="https://www.bde.es/f/webbde/GAP/Secciones/SalaPrensa/NotasInformativas/22/presbe2022_53en.pdf" TargetMode="External"/><Relationship Id="rId204" Type="http://schemas.openxmlformats.org/officeDocument/2006/relationships/hyperlink" Target="https://www.snb.ch/en/mmr/reference/ccb_20190207_basel_III_countercyclical_capital_buffer/source/ccb_20190207_basel_III_countercyclical_capital_buffer.en.pdf" TargetMode="External"/><Relationship Id="rId220" Type="http://schemas.openxmlformats.org/officeDocument/2006/relationships/hyperlink" Target="https://www.bankofengland.co.uk/financial-policy-summary-and-record/2021/december-2021" TargetMode="External"/><Relationship Id="rId225" Type="http://schemas.openxmlformats.org/officeDocument/2006/relationships/printerSettings" Target="../printerSettings/printerSettings5.bin"/><Relationship Id="rId15" Type="http://schemas.openxmlformats.org/officeDocument/2006/relationships/hyperlink" Target="https://www.nbb.be/doc/cp/eng/2017/20171227_bufferrate_2018q1.pdf" TargetMode="External"/><Relationship Id="rId36" Type="http://schemas.openxmlformats.org/officeDocument/2006/relationships/hyperlink" Target="https://www.osfi-bsif.gc.ca/Eng/fi-if/rg-ro/gdn-ort/gl-ld/Pages/CAR19_chpt1.aspx" TargetMode="External"/><Relationship Id="rId57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106" Type="http://schemas.openxmlformats.org/officeDocument/2006/relationships/hyperlink" Target="http://www.cssf.lu/fileadmin/files/Lois_reglements/Legislation/RG_CSSF/RCSSF_No16-15eng.pdf" TargetMode="External"/><Relationship Id="rId127" Type="http://schemas.openxmlformats.org/officeDocument/2006/relationships/hyperlink" Target="https://www.cssf.lu/fr/Document/reglement-cssf-n-23-01-du-31-mars-2023/" TargetMode="External"/><Relationship Id="rId10" Type="http://schemas.openxmlformats.org/officeDocument/2006/relationships/hyperlink" Target="https://www.nbb.be/doc/ts/publications/buffer_rate_quarterly_decision_july.pdf" TargetMode="External"/><Relationship Id="rId31" Type="http://schemas.openxmlformats.org/officeDocument/2006/relationships/hyperlink" Target="https://www.bcb.gov.br/acessoinformacao/legado?url=https:%2F%2Fwww.bcb.gov.br%2Fpre%2Fnormativos%2Fbusca%2Fnormativo.asp%3Fnumero%3D31478%26tipo%3DComunicado%26data%3D14%2F12%2F2017" TargetMode="External"/><Relationship Id="rId52" Type="http://schemas.openxmlformats.org/officeDocument/2006/relationships/hyperlink" Target="http://www.economie.gouv.fr/hcsf/coussin-fonds-propres-contra-cyclique" TargetMode="External"/><Relationship Id="rId73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78" Type="http://schemas.openxmlformats.org/officeDocument/2006/relationships/hyperlink" Target="https://rbi.org.in/Scripts/BS_PressReleaseDisplay.aspx?prid=43574" TargetMode="External"/><Relationship Id="rId94" Type="http://schemas.openxmlformats.org/officeDocument/2006/relationships/hyperlink" Target="http://www.bancaditalia.it/compiti/stabilita-finanziaria/politica-macroprudenziale/ccyb-4-2017/index.html" TargetMode="External"/><Relationship Id="rId99" Type="http://schemas.openxmlformats.org/officeDocument/2006/relationships/hyperlink" Target="http://www.bancaditalia.it/compiti/stabilita-finanziaria/politica-macroprudenziale/ccyb-1-2019/index.html" TargetMode="External"/><Relationship Id="rId101" Type="http://schemas.openxmlformats.org/officeDocument/2006/relationships/hyperlink" Target="http://www.fsc.go.kr/info/ntc_news_view.jsp?bbsid=BBS0030&amp;page=1&amp;sch1=subject&amp;sword=&#44221;&#44592;&#45824;&#51025;&amp;r_url=&amp;menu=7210100&amp;no=31046" TargetMode="External"/><Relationship Id="rId122" Type="http://schemas.openxmlformats.org/officeDocument/2006/relationships/hyperlink" Target="https://data.legilux.public.lu/file/eli-etat-leg-rcsf-2021-03-31-a273-jo-fr-pdf.pdf" TargetMode="External"/><Relationship Id="rId143" Type="http://schemas.openxmlformats.org/officeDocument/2006/relationships/hyperlink" Target="http://www.cbr.ru/eng/press/pr/?file=25062020_091852NANT_E2020-06-25T09_18_09.htm" TargetMode="External"/><Relationship Id="rId148" Type="http://schemas.openxmlformats.org/officeDocument/2006/relationships/hyperlink" Target="http://www.toezicht.dnb.nl/en/7/51-237232.jsp" TargetMode="External"/><Relationship Id="rId164" Type="http://schemas.openxmlformats.org/officeDocument/2006/relationships/hyperlink" Target="http://www.bde.es/f/webbde/GAP/Secciones/SalaPrensa/NotasInformativas/15/Arc/Fic/presbe2015_57en.pdf" TargetMode="External"/><Relationship Id="rId169" Type="http://schemas.openxmlformats.org/officeDocument/2006/relationships/hyperlink" Target="http://www.bde.es/f/webbde/GAP/Secciones/SalaPrensa/NotasInformativas/17/presbe2017_19en.pdf" TargetMode="External"/><Relationship Id="rId185" Type="http://schemas.openxmlformats.org/officeDocument/2006/relationships/hyperlink" Target="https://www.bde.es/f/webbde/GAP/Secciones/SalaPrensa/NotasInformativas/21/presbe2021_24en.pdf" TargetMode="External"/><Relationship Id="rId4" Type="http://schemas.openxmlformats.org/officeDocument/2006/relationships/hyperlink" Target="https://www.apra.gov.au/media-centre/media-releases/apra-releases-annual-paper-countercyclical-capital-buffer" TargetMode="External"/><Relationship Id="rId9" Type="http://schemas.openxmlformats.org/officeDocument/2006/relationships/hyperlink" Target="https://www.nbb.be/doc/ts/publications/buffer_rate_quarterly_decision_april.pdf" TargetMode="External"/><Relationship Id="rId180" Type="http://schemas.openxmlformats.org/officeDocument/2006/relationships/hyperlink" Target="https://www.bde.es/f/webbde/GAP/Secciones/SalaPrensa/NotasInformativas/19/presbe2019_80en.pdf" TargetMode="External"/><Relationship Id="rId210" Type="http://schemas.openxmlformats.org/officeDocument/2006/relationships/hyperlink" Target="https://www.federalreserve.gov/newsevents/pressreleases/bcreg20190306c.htm" TargetMode="External"/><Relationship Id="rId215" Type="http://schemas.openxmlformats.org/officeDocument/2006/relationships/hyperlink" Target="https://www.norges-bank.no/en/news-events/news-publications/Press-releases/2022/2022-03-24-ccb/" TargetMode="External"/><Relationship Id="rId26" Type="http://schemas.openxmlformats.org/officeDocument/2006/relationships/hyperlink" Target="https://www.nbb.be/doc/cp/eng/2019/20190628_bufferrate_2019q3.pdf" TargetMode="External"/><Relationship Id="rId47" Type="http://schemas.openxmlformats.org/officeDocument/2006/relationships/hyperlink" Target="http://www.economie.gouv.fr/hcsf/coussin-fonds-propres-contra-cyclique" TargetMode="External"/><Relationship Id="rId68" Type="http://schemas.openxmlformats.org/officeDocument/2006/relationships/hyperlink" Target="https://www.hkma.gov.hk/eng/key-information/press-releases/2019/20190416-4.shtml" TargetMode="External"/><Relationship Id="rId89" Type="http://schemas.openxmlformats.org/officeDocument/2006/relationships/hyperlink" Target="http://www.bancaditalia.it/compiti/stabilita-finanziaria/politica-macroprudenziale/ccyb-3-2016/index.html" TargetMode="External"/><Relationship Id="rId112" Type="http://schemas.openxmlformats.org/officeDocument/2006/relationships/hyperlink" Target="http://data.legilux.public.lu/file/eli-etat-leg-rcsf-2018-06-25-a554-jo-fr-pdf.pdf" TargetMode="External"/><Relationship Id="rId133" Type="http://schemas.openxmlformats.org/officeDocument/2006/relationships/hyperlink" Target="http://cbr.ru/eng/press/PR.aspx?file=29122016_151211NANT_E2016-12-29T15_11_49.htm" TargetMode="External"/><Relationship Id="rId154" Type="http://schemas.openxmlformats.org/officeDocument/2006/relationships/hyperlink" Target="http://www.sama.gov.sa/en-US/Laws/Documents/3.%20SAMA%20Basel%20III%20Program/8.%20Applicabilty%20of%20Countercylical%20Captital%20Buffer%20(CCYB)%20in%20Saudi%20Arabia.pdf" TargetMode="External"/><Relationship Id="rId175" Type="http://schemas.openxmlformats.org/officeDocument/2006/relationships/hyperlink" Target="https://www.bde.es/f/webbde/GAP/Secciones/SalaPrensa/NotasInformativas/18/presbe2018_52en.pdf" TargetMode="External"/><Relationship Id="rId196" Type="http://schemas.openxmlformats.org/officeDocument/2006/relationships/hyperlink" Target="http://www.fi.se/upload/90_English/30_Regulations/1_Regulatory%20code/2016/fffs_2016_15_eng.pdf" TargetMode="External"/><Relationship Id="rId200" Type="http://schemas.openxmlformats.org/officeDocument/2006/relationships/hyperlink" Target="https://www.fi.se/en/published/press-releases/2022/the-countercyclical-buffer-rate-will-be-raised/" TargetMode="External"/><Relationship Id="rId16" Type="http://schemas.openxmlformats.org/officeDocument/2006/relationships/hyperlink" Target="https://www.nbb.be/doc/cp/eng/2018/20180329_bufferrate_2018q2.pdf" TargetMode="External"/><Relationship Id="rId221" Type="http://schemas.openxmlformats.org/officeDocument/2006/relationships/hyperlink" Target="https://www.bankofengland.co.uk/financial-policy-summary-and-record/2020/march-2020" TargetMode="External"/><Relationship Id="rId37" Type="http://schemas.openxmlformats.org/officeDocument/2006/relationships/hyperlink" Target="http://www.cbrc.gov.cn/EngdocView.do?docID=86EC2D338BB24111B3AC5D7C5C4F1B28" TargetMode="External"/><Relationship Id="rId58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79" Type="http://schemas.openxmlformats.org/officeDocument/2006/relationships/hyperlink" Target="http://www.bi.go.id/id/ruang-media/siaran-pers/Pages/sp_179715.aspx" TargetMode="External"/><Relationship Id="rId102" Type="http://schemas.openxmlformats.org/officeDocument/2006/relationships/hyperlink" Target="http://www.cssf.lu/fileadmin/files/Lois_reglements/Legislation/RG_CSSF/RCSSF_No15-04.pdf" TargetMode="External"/><Relationship Id="rId123" Type="http://schemas.openxmlformats.org/officeDocument/2006/relationships/hyperlink" Target="https://www.cssf.lu/fr/Document/reglement-cssf-n-21-02-du-30-juin-2021/" TargetMode="External"/><Relationship Id="rId144" Type="http://schemas.openxmlformats.org/officeDocument/2006/relationships/hyperlink" Target="http://www.cbr.ru/eng/press/pr/?file=14082020_123042ENG_PP2020-08-14T12_29_48.htm" TargetMode="External"/><Relationship Id="rId90" Type="http://schemas.openxmlformats.org/officeDocument/2006/relationships/hyperlink" Target="http://www.bancaditalia.it/compiti/stabilita-finanziaria/politica-macroprudenziale/ccyb-4-2016-/index.html" TargetMode="External"/><Relationship Id="rId165" Type="http://schemas.openxmlformats.org/officeDocument/2006/relationships/hyperlink" Target="http://www.bde.es/f/webbde/INF/MenuVertical/EstabilidadFinanciera/Relacionados/2016_03_21_presbe2016_13_en_cba2.pdf" TargetMode="External"/><Relationship Id="rId186" Type="http://schemas.openxmlformats.org/officeDocument/2006/relationships/hyperlink" Target="https://app.bde.es/pmk/id?a=/bde/en/areas/estabilidad/politica-macropr/Fijacion_del_po_abd79f06544b261.html" TargetMode="External"/><Relationship Id="rId211" Type="http://schemas.openxmlformats.org/officeDocument/2006/relationships/hyperlink" Target="https://www.regjeringen.no/en/aktuelt/countercyclical-buffer-at-1-pct/id747825/" TargetMode="External"/><Relationship Id="rId27" Type="http://schemas.openxmlformats.org/officeDocument/2006/relationships/hyperlink" Target="http://www.bcb.gov.br/ingles/norms/brprudential/Circular3769.pdf" TargetMode="External"/><Relationship Id="rId48" Type="http://schemas.openxmlformats.org/officeDocument/2006/relationships/hyperlink" Target="http://www.economie.gouv.fr/hcsf/coussin-fonds-propres-contra-cyclique" TargetMode="External"/><Relationship Id="rId69" Type="http://schemas.openxmlformats.org/officeDocument/2006/relationships/hyperlink" Target="https://www.hkma.gov.hk/eng/key-information/press-releases/2019/20190709-4.shtml" TargetMode="External"/><Relationship Id="rId113" Type="http://schemas.openxmlformats.org/officeDocument/2006/relationships/hyperlink" Target="http://data.legilux.public.lu/file/eli-etat-leg-rcsf-2018-09-28-a922-jo-fr-pdf.pdf" TargetMode="External"/><Relationship Id="rId134" Type="http://schemas.openxmlformats.org/officeDocument/2006/relationships/hyperlink" Target="http://cbr.ru/eng/press/PR.aspx?file=04042017_103634NANT_E2017-04-04T10_36_07.htm" TargetMode="External"/><Relationship Id="rId80" Type="http://schemas.openxmlformats.org/officeDocument/2006/relationships/hyperlink" Target="http://www.bi.go.id/en/ruang-media/siaran-pers/Pages/SP_183916.aspx" TargetMode="External"/><Relationship Id="rId155" Type="http://schemas.openxmlformats.org/officeDocument/2006/relationships/hyperlink" Target="http://www.mas.gov.sg/~/media/resource/publications/fsr/FSR%202015.pdf" TargetMode="External"/><Relationship Id="rId176" Type="http://schemas.openxmlformats.org/officeDocument/2006/relationships/hyperlink" Target="https://www.bde.es/f/webbde/GAP/Secciones/SalaPrensa/NotasInformativas/18/presbe2018_69en.pdf" TargetMode="External"/><Relationship Id="rId197" Type="http://schemas.openxmlformats.org/officeDocument/2006/relationships/hyperlink" Target="https://www.fi.se/en/our-registers/search-fffs/2014/201433/fffs-201817/" TargetMode="External"/><Relationship Id="rId201" Type="http://schemas.openxmlformats.org/officeDocument/2006/relationships/hyperlink" Target="http://www.snb.ch/n/mmr/reference/CCB_communication_2016/source/CCB_communication_2016.n.pdf" TargetMode="External"/><Relationship Id="rId222" Type="http://schemas.openxmlformats.org/officeDocument/2006/relationships/hyperlink" Target="https://www.nbb.be/doc/cp/eng/2023/20240831_bufferrate_2023q4_en.pdf" TargetMode="External"/><Relationship Id="rId17" Type="http://schemas.openxmlformats.org/officeDocument/2006/relationships/hyperlink" Target="https://www.nbb.be/doc/cp/eng/2018/20180629_bufferrate_2018q3.pdf" TargetMode="External"/><Relationship Id="rId38" Type="http://schemas.openxmlformats.org/officeDocument/2006/relationships/hyperlink" Target="http://www.pbc.gov.cn/en/3688110/3688172/4048269/4106897/index.html" TargetMode="External"/><Relationship Id="rId59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103" Type="http://schemas.openxmlformats.org/officeDocument/2006/relationships/hyperlink" Target="http://www.cssf.lu/fileadmin/files/Lois_reglements/Legislation/RG_CSSF/RCSSF_No16-02.pdf" TargetMode="External"/><Relationship Id="rId124" Type="http://schemas.openxmlformats.org/officeDocument/2006/relationships/hyperlink" Target="https://data.legilux.public.lu/file/eli-etat-leg-rcsf-2022-03-31-a153-jo-fr-pdf.pdf" TargetMode="External"/><Relationship Id="rId70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91" Type="http://schemas.openxmlformats.org/officeDocument/2006/relationships/hyperlink" Target="http://www.bancaditalia.it/compiti/stabilita-finanziaria/politica-macroprudenziale/ccyb-1-2017/index.html" TargetMode="External"/><Relationship Id="rId145" Type="http://schemas.openxmlformats.org/officeDocument/2006/relationships/hyperlink" Target="http://www.cbr.ru/eng/press/PR/?file=18122020_143000ENG_PP24122020_091954.htm" TargetMode="External"/><Relationship Id="rId166" Type="http://schemas.openxmlformats.org/officeDocument/2006/relationships/hyperlink" Target="http://www.bde.es/f/webbde/GAP/Secciones/SalaPrensa/NotasInformativas/16/Arc/Fic/presbe2016_28en.pdf" TargetMode="External"/><Relationship Id="rId187" Type="http://schemas.openxmlformats.org/officeDocument/2006/relationships/hyperlink" Target="https://www.bde.es/bde/en/areas/estabilidad/herramientas-macroprudenciales/colchon-de-capital-anticiclico/fijacion_del_po_abd79f06544b261.html" TargetMode="External"/><Relationship Id="rId1" Type="http://schemas.openxmlformats.org/officeDocument/2006/relationships/hyperlink" Target="https://www.bcra.gob.ar/Pdfs/comytexord/A5938.pdf" TargetMode="External"/><Relationship Id="rId212" Type="http://schemas.openxmlformats.org/officeDocument/2006/relationships/hyperlink" Target="https://www.regjeringen.no/en/aktuelt/countercyclical-buffer-at-1-pct/id747825/" TargetMode="External"/><Relationship Id="rId28" Type="http://schemas.openxmlformats.org/officeDocument/2006/relationships/hyperlink" Target="https://www.bcb.gov.br/acessoinformacao/legado?url=https:%2F%2Fwww.bcb.gov.br%2Fpre%2Fnormativos%2Fbusca%2Fnormativo.asp%3Fnumero%3D30499%26tipo%3DComunicado%26data%3D9%2F3%2F2017" TargetMode="External"/><Relationship Id="rId49" Type="http://schemas.openxmlformats.org/officeDocument/2006/relationships/hyperlink" Target="http://www.economie.gouv.fr/hcsf/coussin-fonds-propres-contra-cyclique" TargetMode="External"/><Relationship Id="rId114" Type="http://schemas.openxmlformats.org/officeDocument/2006/relationships/hyperlink" Target="http://data.legilux.public.lu/file/eli-etat-leg-rcsf-2018-12-31-a1200-jo-fr-pdf.pdf" TargetMode="External"/><Relationship Id="rId60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81" Type="http://schemas.openxmlformats.org/officeDocument/2006/relationships/hyperlink" Target="http://www.bi.go.id/id/ruang-media/siaran-pers/Pages/sp_189516.aspx" TargetMode="External"/><Relationship Id="rId135" Type="http://schemas.openxmlformats.org/officeDocument/2006/relationships/hyperlink" Target="http://cbr.ru/eng/press/PR.aspx?file=06072017_120629NANT_E2017-07-06T12_05_32.htm" TargetMode="External"/><Relationship Id="rId156" Type="http://schemas.openxmlformats.org/officeDocument/2006/relationships/hyperlink" Target="http://www.mas.gov.sg/~/media/resource/publications/fsr/FSR%202016.pdf" TargetMode="External"/><Relationship Id="rId177" Type="http://schemas.openxmlformats.org/officeDocument/2006/relationships/hyperlink" Target="https://www.bde.es/f/webbde/GAP/Secciones/SalaPrensa/NotasInformativas/19/presbe2019_14en.pdf" TargetMode="External"/><Relationship Id="rId198" Type="http://schemas.openxmlformats.org/officeDocument/2006/relationships/hyperlink" Target="https://www.fi.se/en/published/news/2020/proposed-amendment-to-regulations-due-to-reduction-in-countercyclical-buffer-rate/" TargetMode="External"/><Relationship Id="rId202" Type="http://schemas.openxmlformats.org/officeDocument/2006/relationships/hyperlink" Target="http://www.snb.ch/en/mmr/reference/ccb_20170224_basel_III_countercyclical_capital_buffer/source/ccb_20170224_basel_III_countercyclical_capital_buffer.en.pdf" TargetMode="External"/><Relationship Id="rId223" Type="http://schemas.openxmlformats.org/officeDocument/2006/relationships/hyperlink" Target="https://www.nbb.be/doc/cp/eng/2023/20240831_bufferrate_2023q4_en.pdf" TargetMode="External"/><Relationship Id="rId18" Type="http://schemas.openxmlformats.org/officeDocument/2006/relationships/hyperlink" Target="https://www.nbb.be/doc/cp/eng/2018/20180925_bufferrate_2018q4.pdf" TargetMode="External"/><Relationship Id="rId39" Type="http://schemas.openxmlformats.org/officeDocument/2006/relationships/hyperlink" Target="http://www.economie.gouv.fr/hcsf/coussin-fonds-propres-contra-cyclique" TargetMode="External"/><Relationship Id="rId50" Type="http://schemas.openxmlformats.org/officeDocument/2006/relationships/hyperlink" Target="http://www.economie.gouv.fr/hcsf/coussin-fonds-propres-contra-cyclique" TargetMode="External"/><Relationship Id="rId104" Type="http://schemas.openxmlformats.org/officeDocument/2006/relationships/hyperlink" Target="http://www.cssf.lu/fileadmin/files/Lois_reglements/Legislation/RG_CSSF/RCSSF_No16-03.pdf" TargetMode="External"/><Relationship Id="rId125" Type="http://schemas.openxmlformats.org/officeDocument/2006/relationships/hyperlink" Target="http://data.legilux.public.lu/eli/etat/leg/rcsf/2022/06/30/a329/jo" TargetMode="External"/><Relationship Id="rId146" Type="http://schemas.openxmlformats.org/officeDocument/2006/relationships/hyperlink" Target="https://cbr.ru/eng/press/pr/?file=19032021_152647NANT_E24032021_103434.htm" TargetMode="External"/><Relationship Id="rId167" Type="http://schemas.openxmlformats.org/officeDocument/2006/relationships/hyperlink" Target="http://www.bde.es/f/webbde/GAP/Secciones/SalaPrensa/NotasInformativas/16/Arc/Fic/presbe2016_42en.pdf" TargetMode="External"/><Relationship Id="rId188" Type="http://schemas.openxmlformats.org/officeDocument/2006/relationships/hyperlink" Target="https://www.bde.es/bde/en/areas/estabilidad/herramientas-macroprudenciales/colchon-de-capital-anticiclico/fijacion_del_po_abd79f06544b261.html" TargetMode="External"/><Relationship Id="rId71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92" Type="http://schemas.openxmlformats.org/officeDocument/2006/relationships/hyperlink" Target="http://www.bancaditalia.it/compiti/stabilita-finanziaria/politica-macroprudenziale/ccyb-2-2017/index.html" TargetMode="External"/><Relationship Id="rId213" Type="http://schemas.openxmlformats.org/officeDocument/2006/relationships/hyperlink" Target="https://www.regjeringen.no/en/aktuelt/reduction-of-the-countercyclical-buffer/id2693388/" TargetMode="External"/><Relationship Id="rId2" Type="http://schemas.openxmlformats.org/officeDocument/2006/relationships/hyperlink" Target="https://www.apra.gov.au/news-and-publications/apra-announces-countercyclical-capital-buffer-rate-for-adis" TargetMode="External"/><Relationship Id="rId29" Type="http://schemas.openxmlformats.org/officeDocument/2006/relationships/hyperlink" Target="https://www.bcb.gov.br/acessoinformacao/legado?url=https:%2F%2Fwww.bcb.gov.br%2Fpre%2Fnormativos%2Fbusca%2Fnormativo.asp%3Fnumero%3D30848%26tipo%3DComunicado%26data%3D8%2F6%2F2017" TargetMode="External"/><Relationship Id="rId40" Type="http://schemas.openxmlformats.org/officeDocument/2006/relationships/hyperlink" Target="http://www.economie.gouv.fr/hcsf/coussin-fonds-propres-contra-cyclique" TargetMode="External"/><Relationship Id="rId115" Type="http://schemas.openxmlformats.org/officeDocument/2006/relationships/hyperlink" Target="http://data.legilux.public.lu/file/eli-etat-leg-rcsf-2019-06-28-a448-jo-fr-pdf.pdf" TargetMode="External"/><Relationship Id="rId136" Type="http://schemas.openxmlformats.org/officeDocument/2006/relationships/hyperlink" Target="http://cbr.ru/eng/press/PR/?file=06102017_165434eng2017-10-06T16_54_01.htm" TargetMode="External"/><Relationship Id="rId157" Type="http://schemas.openxmlformats.org/officeDocument/2006/relationships/hyperlink" Target="http://www.mas.gov.sg/~/media/resource/publications/fsr/FSR%202017.pdf" TargetMode="External"/><Relationship Id="rId178" Type="http://schemas.openxmlformats.org/officeDocument/2006/relationships/hyperlink" Target="https://www.bde.es/f/webbde/GAP/Secciones/SalaPrensa/NotasInformativas/19/presbe2019_38en.pdf" TargetMode="External"/><Relationship Id="rId61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82" Type="http://schemas.openxmlformats.org/officeDocument/2006/relationships/hyperlink" Target="http://www.bi.go.id/id/ruang-media/siaran-pers/Pages/sp_194117.aspx" TargetMode="External"/><Relationship Id="rId199" Type="http://schemas.openxmlformats.org/officeDocument/2006/relationships/hyperlink" Target="https://www.fi.se/en/published/press-releases/2021/fi-raises-the-countercyclical-buffer-rate-to-1-per-cent/" TargetMode="External"/><Relationship Id="rId203" Type="http://schemas.openxmlformats.org/officeDocument/2006/relationships/hyperlink" Target="https://www.snb.ch/en/mmr/reference/ccb_20180228_basel_III_countercyclical_capital_buffer/source/ccb_20180228_basel_III_countercyclical_capital_buffer.en.pdf" TargetMode="External"/><Relationship Id="rId19" Type="http://schemas.openxmlformats.org/officeDocument/2006/relationships/hyperlink" Target="https://www.nbb.be/doc/cp/eng/2019/20181228_bufferrate_2019q1.pdf" TargetMode="External"/><Relationship Id="rId224" Type="http://schemas.openxmlformats.org/officeDocument/2006/relationships/hyperlink" Target="https://www.hkma.gov.hk/eng/news-and-media/press-releases/2023/02/20230208-3/" TargetMode="External"/><Relationship Id="rId30" Type="http://schemas.openxmlformats.org/officeDocument/2006/relationships/hyperlink" Target="https://www.bcb.gov.br/acessoinformacao/legado?url=https:%2F%2Fwww.bcb.gov.br%2Fpre%2Fnormativos%2Fbusca%2Fnormativo.asp%3Fnumero%3D31188%26tipo%3DComunicado%26data%3D14%2F9%2F2017" TargetMode="External"/><Relationship Id="rId105" Type="http://schemas.openxmlformats.org/officeDocument/2006/relationships/hyperlink" Target="http://www.cssf.lu/fileadmin/files/Lois_reglements/Legislation/RG_CSSF/RCSSF_No16-05eng.pdf" TargetMode="External"/><Relationship Id="rId126" Type="http://schemas.openxmlformats.org/officeDocument/2006/relationships/hyperlink" Target="https://www.legilux.public.lu/eli/etat/leg/rcsf/2022/09/30/a508/jo" TargetMode="External"/><Relationship Id="rId147" Type="http://schemas.openxmlformats.org/officeDocument/2006/relationships/hyperlink" Target="http://www.cbr.ru/eng/press/pr/?id=33249" TargetMode="External"/><Relationship Id="rId168" Type="http://schemas.openxmlformats.org/officeDocument/2006/relationships/hyperlink" Target="http://www.bde.es/f/webbde/GAP/Secciones/SalaPrensa/ComunicadosBCE/NotasInformativasBCE/16/Arc/Fic/presbe2016_57en.pdf" TargetMode="External"/><Relationship Id="rId51" Type="http://schemas.openxmlformats.org/officeDocument/2006/relationships/hyperlink" Target="http://www.economie.gouv.fr/hcsf/coussin-fonds-propres-contra-cyclique" TargetMode="External"/><Relationship Id="rId72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93" Type="http://schemas.openxmlformats.org/officeDocument/2006/relationships/hyperlink" Target="http://www.bancaditalia.it/compiti/stabilita-finanziaria/politica-macroprudenziale/ccyb-2017-3/index.html" TargetMode="External"/><Relationship Id="rId189" Type="http://schemas.openxmlformats.org/officeDocument/2006/relationships/hyperlink" Target="https://www.bde.es/bde/en/areas/estabilidad/herramientas-macroprudenciales/colchon-de-capital-anticiclico/fijacion_del_po_abd79f06544b2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771E-02BD-42A5-B770-0DFC7A3B889B}">
  <dimension ref="B3:B6"/>
  <sheetViews>
    <sheetView workbookViewId="0">
      <selection activeCell="B8" sqref="B8"/>
    </sheetView>
  </sheetViews>
  <sheetFormatPr defaultRowHeight="14.25" x14ac:dyDescent="0.45"/>
  <cols>
    <col min="2" max="2" width="28.1328125" bestFit="1" customWidth="1"/>
  </cols>
  <sheetData>
    <row r="3" spans="2:2" x14ac:dyDescent="0.45">
      <c r="B3" t="s">
        <v>2</v>
      </c>
    </row>
    <row r="4" spans="2:2" x14ac:dyDescent="0.45">
      <c r="B4" t="s">
        <v>3</v>
      </c>
    </row>
    <row r="5" spans="2:2" x14ac:dyDescent="0.45">
      <c r="B5" t="s">
        <v>4</v>
      </c>
    </row>
    <row r="6" spans="2:2" x14ac:dyDescent="0.45">
      <c r="B6" t="s">
        <v>6</v>
      </c>
    </row>
  </sheetData>
  <pageMargins left="0.7" right="0.7" top="0.75" bottom="0.75" header="0.3" footer="0.3"/>
  <pageSetup paperSize="9" orientation="portrait" verticalDpi="0" r:id="rId1"/>
  <headerFooter>
    <oddHeader>&amp;R&amp;"Calibri"&amp;9&amp;K000000Restricted&amp;1#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4F04-40F6-40B6-8E5D-A659B287C877}">
  <dimension ref="A3:MM40"/>
  <sheetViews>
    <sheetView zoomScale="94" workbookViewId="0">
      <selection activeCell="A3" sqref="A3:MM40"/>
      <pivotSelection pane="bottomRight" showHeader="1" activeRow="2" click="1" r:id="rId1">
        <pivotArea type="all" dataOnly="0" outline="0" fieldPosition="0"/>
      </pivotSelection>
    </sheetView>
  </sheetViews>
  <sheetFormatPr defaultRowHeight="14.25" x14ac:dyDescent="0.45"/>
  <cols>
    <col min="1" max="1" width="17.86328125" bestFit="1" customWidth="1"/>
    <col min="2" max="2" width="14.73046875" bestFit="1" customWidth="1"/>
    <col min="3" max="5" width="9.796875" bestFit="1" customWidth="1"/>
    <col min="6" max="6" width="10.33203125" bestFit="1" customWidth="1"/>
    <col min="7" max="7" width="9.796875" bestFit="1" customWidth="1"/>
    <col min="8" max="9" width="10.33203125" bestFit="1" customWidth="1"/>
    <col min="10" max="10" width="9.796875" bestFit="1" customWidth="1"/>
    <col min="11" max="11" width="10.33203125" bestFit="1" customWidth="1"/>
    <col min="12" max="12" width="8.33203125" bestFit="1" customWidth="1"/>
    <col min="13" max="17" width="9.33203125" bestFit="1" customWidth="1"/>
    <col min="18" max="19" width="10.33203125" bestFit="1" customWidth="1"/>
    <col min="20" max="22" width="9.33203125" bestFit="1" customWidth="1"/>
    <col min="23" max="23" width="8.33203125" bestFit="1" customWidth="1"/>
    <col min="24" max="26" width="9.33203125" bestFit="1" customWidth="1"/>
    <col min="27" max="27" width="8.33203125" bestFit="1" customWidth="1"/>
    <col min="28" max="30" width="9.33203125" bestFit="1" customWidth="1"/>
    <col min="31" max="31" width="8.33203125" bestFit="1" customWidth="1"/>
    <col min="32" max="33" width="9.33203125" bestFit="1" customWidth="1"/>
    <col min="34" max="37" width="10.33203125" bestFit="1" customWidth="1"/>
    <col min="38" max="38" width="9.33203125" bestFit="1" customWidth="1"/>
    <col min="39" max="44" width="10.33203125" bestFit="1" customWidth="1"/>
    <col min="45" max="45" width="8.33203125" bestFit="1" customWidth="1"/>
    <col min="46" max="46" width="9.33203125" bestFit="1" customWidth="1"/>
    <col min="47" max="47" width="8.33203125" bestFit="1" customWidth="1"/>
    <col min="48" max="56" width="9.33203125" bestFit="1" customWidth="1"/>
    <col min="57" max="59" width="8.33203125" bestFit="1" customWidth="1"/>
    <col min="60" max="62" width="9.33203125" bestFit="1" customWidth="1"/>
    <col min="63" max="63" width="8.33203125" bestFit="1" customWidth="1"/>
    <col min="64" max="69" width="9.33203125" bestFit="1" customWidth="1"/>
    <col min="70" max="70" width="8.33203125" bestFit="1" customWidth="1"/>
    <col min="71" max="71" width="9.33203125" bestFit="1" customWidth="1"/>
    <col min="72" max="72" width="8.33203125" bestFit="1" customWidth="1"/>
    <col min="73" max="79" width="9.33203125" bestFit="1" customWidth="1"/>
    <col min="80" max="83" width="10.33203125" bestFit="1" customWidth="1"/>
    <col min="84" max="84" width="9.33203125" bestFit="1" customWidth="1"/>
    <col min="85" max="91" width="10.33203125" bestFit="1" customWidth="1"/>
    <col min="92" max="94" width="9.33203125" bestFit="1" customWidth="1"/>
    <col min="95" max="96" width="8.33203125" bestFit="1" customWidth="1"/>
    <col min="97" max="103" width="9.33203125" bestFit="1" customWidth="1"/>
    <col min="104" max="105" width="8.33203125" bestFit="1" customWidth="1"/>
    <col min="106" max="107" width="9.33203125" bestFit="1" customWidth="1"/>
    <col min="108" max="108" width="8.33203125" bestFit="1" customWidth="1"/>
    <col min="109" max="125" width="9.33203125" bestFit="1" customWidth="1"/>
    <col min="126" max="129" width="10.33203125" bestFit="1" customWidth="1"/>
    <col min="130" max="132" width="9.33203125" bestFit="1" customWidth="1"/>
    <col min="133" max="140" width="10.33203125" bestFit="1" customWidth="1"/>
    <col min="141" max="142" width="9.33203125" bestFit="1" customWidth="1"/>
    <col min="143" max="144" width="8.33203125" bestFit="1" customWidth="1"/>
    <col min="145" max="150" width="9.33203125" bestFit="1" customWidth="1"/>
    <col min="151" max="151" width="8.33203125" bestFit="1" customWidth="1"/>
    <col min="152" max="152" width="9.33203125" bestFit="1" customWidth="1"/>
    <col min="153" max="153" width="8.33203125" bestFit="1" customWidth="1"/>
    <col min="154" max="160" width="9.33203125" bestFit="1" customWidth="1"/>
    <col min="161" max="162" width="8.33203125" bestFit="1" customWidth="1"/>
    <col min="163" max="163" width="9.33203125" bestFit="1" customWidth="1"/>
    <col min="164" max="164" width="8.33203125" bestFit="1" customWidth="1"/>
    <col min="165" max="167" width="9.33203125" bestFit="1" customWidth="1"/>
    <col min="168" max="168" width="11.73046875" bestFit="1" customWidth="1"/>
    <col min="169" max="171" width="9.33203125" bestFit="1" customWidth="1"/>
    <col min="172" max="180" width="10.33203125" bestFit="1" customWidth="1"/>
    <col min="181" max="181" width="8.33203125" bestFit="1" customWidth="1"/>
    <col min="182" max="182" width="9.33203125" bestFit="1" customWidth="1"/>
    <col min="183" max="185" width="8.33203125" bestFit="1" customWidth="1"/>
    <col min="186" max="189" width="9.33203125" bestFit="1" customWidth="1"/>
    <col min="190" max="191" width="8.33203125" bestFit="1" customWidth="1"/>
    <col min="192" max="198" width="9.33203125" bestFit="1" customWidth="1"/>
    <col min="199" max="200" width="8.33203125" bestFit="1" customWidth="1"/>
    <col min="201" max="210" width="9.33203125" bestFit="1" customWidth="1"/>
    <col min="211" max="212" width="10.33203125" bestFit="1" customWidth="1"/>
    <col min="213" max="213" width="11.73046875" bestFit="1" customWidth="1"/>
    <col min="214" max="216" width="10.33203125" bestFit="1" customWidth="1"/>
    <col min="217" max="217" width="8.33203125" bestFit="1" customWidth="1"/>
    <col min="218" max="218" width="9.33203125" bestFit="1" customWidth="1"/>
    <col min="219" max="219" width="8.33203125" bestFit="1" customWidth="1"/>
    <col min="220" max="221" width="9.33203125" bestFit="1" customWidth="1"/>
    <col min="222" max="222" width="11.73046875" bestFit="1" customWidth="1"/>
    <col min="223" max="233" width="9.33203125" bestFit="1" customWidth="1"/>
    <col min="234" max="236" width="8.33203125" bestFit="1" customWidth="1"/>
    <col min="237" max="242" width="9.33203125" bestFit="1" customWidth="1"/>
    <col min="243" max="245" width="10.33203125" bestFit="1" customWidth="1"/>
    <col min="246" max="246" width="9.33203125" bestFit="1" customWidth="1"/>
    <col min="247" max="251" width="10.33203125" bestFit="1" customWidth="1"/>
    <col min="252" max="252" width="9.33203125" bestFit="1" customWidth="1"/>
    <col min="253" max="253" width="8.33203125" bestFit="1" customWidth="1"/>
    <col min="254" max="256" width="9.33203125" bestFit="1" customWidth="1"/>
    <col min="257" max="257" width="8.33203125" bestFit="1" customWidth="1"/>
    <col min="258" max="263" width="9.33203125" bestFit="1" customWidth="1"/>
    <col min="264" max="264" width="8.33203125" bestFit="1" customWidth="1"/>
    <col min="265" max="265" width="9.33203125" bestFit="1" customWidth="1"/>
    <col min="266" max="266" width="8.33203125" bestFit="1" customWidth="1"/>
    <col min="267" max="270" width="9.33203125" bestFit="1" customWidth="1"/>
    <col min="271" max="273" width="10.33203125" bestFit="1" customWidth="1"/>
    <col min="274" max="274" width="9.33203125" bestFit="1" customWidth="1"/>
    <col min="275" max="278" width="10.33203125" bestFit="1" customWidth="1"/>
    <col min="279" max="295" width="9.33203125" bestFit="1" customWidth="1"/>
    <col min="296" max="296" width="8.33203125" bestFit="1" customWidth="1"/>
    <col min="297" max="299" width="9.33203125" bestFit="1" customWidth="1"/>
    <col min="300" max="300" width="11.73046875" bestFit="1" customWidth="1"/>
    <col min="301" max="308" width="10.33203125" bestFit="1" customWidth="1"/>
    <col min="309" max="310" width="9.33203125" bestFit="1" customWidth="1"/>
    <col min="311" max="311" width="8.33203125" bestFit="1" customWidth="1"/>
    <col min="312" max="312" width="9.33203125" bestFit="1" customWidth="1"/>
    <col min="313" max="313" width="8.33203125" bestFit="1" customWidth="1"/>
    <col min="314" max="320" width="9.33203125" bestFit="1" customWidth="1"/>
    <col min="321" max="322" width="8.33203125" bestFit="1" customWidth="1"/>
    <col min="323" max="331" width="9.33203125" bestFit="1" customWidth="1"/>
    <col min="332" max="335" width="10.33203125" bestFit="1" customWidth="1"/>
    <col min="336" max="336" width="9.33203125" bestFit="1" customWidth="1"/>
    <col min="337" max="337" width="8.33203125" bestFit="1" customWidth="1"/>
    <col min="338" max="341" width="9.33203125" bestFit="1" customWidth="1"/>
    <col min="342" max="344" width="8.33203125" bestFit="1" customWidth="1"/>
    <col min="345" max="348" width="9.33203125" bestFit="1" customWidth="1"/>
    <col min="349" max="349" width="8.33203125" bestFit="1" customWidth="1"/>
    <col min="350" max="350" width="9.33203125" bestFit="1" customWidth="1"/>
    <col min="351" max="351" width="11.73046875" bestFit="1" customWidth="1"/>
  </cols>
  <sheetData>
    <row r="3" spans="1:351" x14ac:dyDescent="0.45">
      <c r="A3" s="199" t="s">
        <v>605</v>
      </c>
      <c r="B3" s="199" t="s">
        <v>604</v>
      </c>
    </row>
    <row r="4" spans="1:351" x14ac:dyDescent="0.45">
      <c r="A4" s="199" t="s">
        <v>602</v>
      </c>
      <c r="B4" t="s">
        <v>537</v>
      </c>
      <c r="C4" t="s">
        <v>532</v>
      </c>
      <c r="D4" t="s">
        <v>527</v>
      </c>
      <c r="E4" t="s">
        <v>519</v>
      </c>
      <c r="F4" t="s">
        <v>590</v>
      </c>
      <c r="G4" t="s">
        <v>530</v>
      </c>
      <c r="H4" t="s">
        <v>598</v>
      </c>
      <c r="I4" t="s">
        <v>600</v>
      </c>
      <c r="J4" t="s">
        <v>534</v>
      </c>
      <c r="K4" s="44">
        <v>41620</v>
      </c>
      <c r="L4" s="44">
        <v>41733</v>
      </c>
      <c r="M4" s="44">
        <v>41816</v>
      </c>
      <c r="N4" s="44">
        <v>41817</v>
      </c>
      <c r="O4" s="44">
        <v>41879</v>
      </c>
      <c r="P4" s="44">
        <v>41908</v>
      </c>
      <c r="Q4" s="44">
        <v>41977</v>
      </c>
      <c r="R4" s="44">
        <v>41983</v>
      </c>
      <c r="S4" s="44">
        <v>41992</v>
      </c>
      <c r="T4" s="44">
        <v>42016</v>
      </c>
      <c r="U4" s="44">
        <v>42024</v>
      </c>
      <c r="V4" s="44">
        <v>42031</v>
      </c>
      <c r="W4" s="44">
        <v>42040</v>
      </c>
      <c r="X4" s="44">
        <v>42081</v>
      </c>
      <c r="Y4" s="44">
        <v>42089</v>
      </c>
      <c r="Z4" s="44">
        <v>42090</v>
      </c>
      <c r="AA4" s="44">
        <v>42101</v>
      </c>
      <c r="AB4" s="44">
        <v>42145</v>
      </c>
      <c r="AC4" s="44">
        <v>42150</v>
      </c>
      <c r="AD4" s="44">
        <v>42173</v>
      </c>
      <c r="AE4" s="44">
        <v>42250</v>
      </c>
      <c r="AF4" s="44">
        <v>42271</v>
      </c>
      <c r="AG4" s="44">
        <v>42277</v>
      </c>
      <c r="AH4" s="44">
        <v>42305</v>
      </c>
      <c r="AI4" s="44">
        <v>42306</v>
      </c>
      <c r="AJ4" s="44">
        <v>42337</v>
      </c>
      <c r="AK4" s="44">
        <v>42338</v>
      </c>
      <c r="AL4" s="44">
        <v>42341</v>
      </c>
      <c r="AM4" s="44">
        <v>42353</v>
      </c>
      <c r="AN4" s="44">
        <v>42355</v>
      </c>
      <c r="AO4" s="44">
        <v>42362</v>
      </c>
      <c r="AP4" s="44">
        <v>42366</v>
      </c>
      <c r="AQ4" s="44">
        <v>42368</v>
      </c>
      <c r="AR4" s="44">
        <v>42369</v>
      </c>
      <c r="AS4" s="44">
        <v>42373</v>
      </c>
      <c r="AT4" s="44">
        <v>42383</v>
      </c>
      <c r="AU4" s="44">
        <v>42405</v>
      </c>
      <c r="AV4" s="44">
        <v>42416</v>
      </c>
      <c r="AW4" s="44">
        <v>42424</v>
      </c>
      <c r="AX4" s="44">
        <v>42445</v>
      </c>
      <c r="AY4" s="44">
        <v>42446</v>
      </c>
      <c r="AZ4" s="44">
        <v>42450</v>
      </c>
      <c r="BA4" s="44">
        <v>42454</v>
      </c>
      <c r="BB4" s="44">
        <v>42458</v>
      </c>
      <c r="BC4" s="44">
        <v>42459</v>
      </c>
      <c r="BD4" s="44">
        <v>42460</v>
      </c>
      <c r="BE4" s="44">
        <v>42461</v>
      </c>
      <c r="BF4" s="44">
        <v>42465</v>
      </c>
      <c r="BG4" s="44">
        <v>42467</v>
      </c>
      <c r="BH4" s="44">
        <v>42472</v>
      </c>
      <c r="BI4" s="44">
        <v>42509</v>
      </c>
      <c r="BJ4" s="44">
        <v>42513</v>
      </c>
      <c r="BK4" s="44">
        <v>42522</v>
      </c>
      <c r="BL4" s="44">
        <v>42542</v>
      </c>
      <c r="BM4" s="44">
        <v>42544</v>
      </c>
      <c r="BN4" s="44">
        <v>42545</v>
      </c>
      <c r="BO4" s="44">
        <v>42548</v>
      </c>
      <c r="BP4" s="44">
        <v>42549</v>
      </c>
      <c r="BQ4" s="44">
        <v>42551</v>
      </c>
      <c r="BR4" s="44">
        <v>42556</v>
      </c>
      <c r="BS4" s="44">
        <v>42573</v>
      </c>
      <c r="BT4" s="44">
        <v>42614</v>
      </c>
      <c r="BU4" s="44">
        <v>42634</v>
      </c>
      <c r="BV4" s="44">
        <v>42635</v>
      </c>
      <c r="BW4" s="44">
        <v>42636</v>
      </c>
      <c r="BX4" s="44">
        <v>42639</v>
      </c>
      <c r="BY4" s="44">
        <v>42641</v>
      </c>
      <c r="BZ4" s="44">
        <v>42642</v>
      </c>
      <c r="CA4" s="44">
        <v>42644</v>
      </c>
      <c r="CB4" s="44">
        <v>42667</v>
      </c>
      <c r="CC4" s="44">
        <v>42674</v>
      </c>
      <c r="CD4" s="44">
        <v>42695</v>
      </c>
      <c r="CE4" s="44">
        <v>42703</v>
      </c>
      <c r="CF4" s="44">
        <v>42712</v>
      </c>
      <c r="CG4" s="44">
        <v>42718</v>
      </c>
      <c r="CH4" s="44">
        <v>42719</v>
      </c>
      <c r="CI4" s="44">
        <v>42720</v>
      </c>
      <c r="CJ4" s="44">
        <v>42723</v>
      </c>
      <c r="CK4" s="44">
        <v>42725</v>
      </c>
      <c r="CL4" s="44">
        <v>42727</v>
      </c>
      <c r="CM4" s="44">
        <v>42734</v>
      </c>
      <c r="CN4" s="44">
        <v>42751</v>
      </c>
      <c r="CO4" s="44">
        <v>42762</v>
      </c>
      <c r="CP4" s="44">
        <v>42790</v>
      </c>
      <c r="CQ4" s="44">
        <v>42799</v>
      </c>
      <c r="CR4" s="44">
        <v>42803</v>
      </c>
      <c r="CS4" s="44">
        <v>42810</v>
      </c>
      <c r="CT4" s="44">
        <v>42817</v>
      </c>
      <c r="CU4" s="44">
        <v>42818</v>
      </c>
      <c r="CV4" s="44">
        <v>42821</v>
      </c>
      <c r="CW4" s="44">
        <v>42823</v>
      </c>
      <c r="CX4" s="44">
        <v>42824</v>
      </c>
      <c r="CY4" s="44">
        <v>42825</v>
      </c>
      <c r="CZ4" s="44">
        <v>42831</v>
      </c>
      <c r="DA4" s="44">
        <v>42856</v>
      </c>
      <c r="DB4" s="44">
        <v>42874</v>
      </c>
      <c r="DC4" s="44">
        <v>42880</v>
      </c>
      <c r="DD4" s="44">
        <v>42894</v>
      </c>
      <c r="DE4" s="44">
        <v>42901</v>
      </c>
      <c r="DF4" s="44">
        <v>42907</v>
      </c>
      <c r="DG4" s="44">
        <v>42908</v>
      </c>
      <c r="DH4" s="44">
        <v>42909</v>
      </c>
      <c r="DI4" s="44">
        <v>42912</v>
      </c>
      <c r="DJ4" s="44">
        <v>42913</v>
      </c>
      <c r="DK4" s="44">
        <v>42914</v>
      </c>
      <c r="DL4" s="44">
        <v>42916</v>
      </c>
      <c r="DM4" s="44">
        <v>42968</v>
      </c>
      <c r="DN4" s="44">
        <v>42978</v>
      </c>
      <c r="DO4" s="44">
        <v>42992</v>
      </c>
      <c r="DP4" s="44">
        <v>42999</v>
      </c>
      <c r="DQ4" s="44">
        <v>43000</v>
      </c>
      <c r="DR4" s="44">
        <v>43003</v>
      </c>
      <c r="DS4" s="44">
        <v>43006</v>
      </c>
      <c r="DT4" s="44">
        <v>43008</v>
      </c>
      <c r="DU4" s="44">
        <v>43014</v>
      </c>
      <c r="DV4" s="44">
        <v>43055</v>
      </c>
      <c r="DW4" s="44">
        <v>43062</v>
      </c>
      <c r="DX4" s="44">
        <v>43067</v>
      </c>
      <c r="DY4" s="44">
        <v>43069</v>
      </c>
      <c r="DZ4" s="44">
        <v>43070</v>
      </c>
      <c r="EA4" s="44">
        <v>43075</v>
      </c>
      <c r="EB4" s="44">
        <v>43076</v>
      </c>
      <c r="EC4" s="44">
        <v>43083</v>
      </c>
      <c r="ED4" s="44">
        <v>43089</v>
      </c>
      <c r="EE4" s="44">
        <v>43090</v>
      </c>
      <c r="EF4" s="44">
        <v>43091</v>
      </c>
      <c r="EG4" s="44">
        <v>43095</v>
      </c>
      <c r="EH4" s="44">
        <v>43096</v>
      </c>
      <c r="EI4" s="44">
        <v>43097</v>
      </c>
      <c r="EJ4" s="44">
        <v>43098</v>
      </c>
      <c r="EK4" s="44">
        <v>43110</v>
      </c>
      <c r="EL4" s="44">
        <v>43159</v>
      </c>
      <c r="EM4" s="44">
        <v>43161</v>
      </c>
      <c r="EN4" s="44">
        <v>43167</v>
      </c>
      <c r="EO4" s="44">
        <v>43173</v>
      </c>
      <c r="EP4" s="44">
        <v>43174</v>
      </c>
      <c r="EQ4" s="44">
        <v>43175</v>
      </c>
      <c r="ER4" s="44">
        <v>43182</v>
      </c>
      <c r="ES4" s="44">
        <v>43186</v>
      </c>
      <c r="ET4" s="44">
        <v>43188</v>
      </c>
      <c r="EU4" s="44">
        <v>43195</v>
      </c>
      <c r="EV4" s="44">
        <v>43237</v>
      </c>
      <c r="EW4" s="44">
        <v>43258</v>
      </c>
      <c r="EX4" s="44">
        <v>43265</v>
      </c>
      <c r="EY4" s="44">
        <v>43272</v>
      </c>
      <c r="EZ4" s="44">
        <v>43273</v>
      </c>
      <c r="FA4" s="44">
        <v>43276</v>
      </c>
      <c r="FB4" s="44">
        <v>43277</v>
      </c>
      <c r="FC4" s="44">
        <v>43278</v>
      </c>
      <c r="FD4" s="44">
        <v>43280</v>
      </c>
      <c r="FE4" s="44">
        <v>43282</v>
      </c>
      <c r="FF4" s="44">
        <v>43285</v>
      </c>
      <c r="FG4" s="44">
        <v>43342</v>
      </c>
      <c r="FH4" s="44">
        <v>43347</v>
      </c>
      <c r="FI4" s="44">
        <v>43362</v>
      </c>
      <c r="FJ4" s="44">
        <v>43363</v>
      </c>
      <c r="FK4" s="44">
        <v>43364</v>
      </c>
      <c r="FL4" s="44">
        <v>43368</v>
      </c>
      <c r="FM4" s="44">
        <v>43371</v>
      </c>
      <c r="FN4" s="44">
        <v>43374</v>
      </c>
      <c r="FO4" s="44">
        <v>43382</v>
      </c>
      <c r="FP4" s="44">
        <v>43419</v>
      </c>
      <c r="FQ4" s="44">
        <v>43426</v>
      </c>
      <c r="FR4" s="44">
        <v>43432</v>
      </c>
      <c r="FS4" s="44">
        <v>43433</v>
      </c>
      <c r="FT4" s="44">
        <v>43447</v>
      </c>
      <c r="FU4" s="44">
        <v>43452</v>
      </c>
      <c r="FV4" s="44">
        <v>43454</v>
      </c>
      <c r="FW4" s="44">
        <v>43455</v>
      </c>
      <c r="FX4" s="44">
        <v>43462</v>
      </c>
      <c r="FY4" s="44">
        <v>43466</v>
      </c>
      <c r="FZ4" s="44">
        <v>43494</v>
      </c>
      <c r="GA4" s="44">
        <v>43529</v>
      </c>
      <c r="GB4" s="44">
        <v>43530</v>
      </c>
      <c r="GC4" s="44">
        <v>43531</v>
      </c>
      <c r="GD4" s="44">
        <v>43546</v>
      </c>
      <c r="GE4" s="44">
        <v>43549</v>
      </c>
      <c r="GF4" s="44">
        <v>43550</v>
      </c>
      <c r="GG4" s="44">
        <v>43552</v>
      </c>
      <c r="GH4" s="44">
        <v>43556</v>
      </c>
      <c r="GI4" s="44">
        <v>43558</v>
      </c>
      <c r="GJ4" s="44">
        <v>43601</v>
      </c>
      <c r="GK4" s="44">
        <v>43606</v>
      </c>
      <c r="GL4" s="44">
        <v>43608</v>
      </c>
      <c r="GM4" s="44">
        <v>43629</v>
      </c>
      <c r="GN4" s="44">
        <v>43635</v>
      </c>
      <c r="GO4" s="44">
        <v>43637</v>
      </c>
      <c r="GP4" s="44">
        <v>43644</v>
      </c>
      <c r="GQ4" s="44">
        <v>43647</v>
      </c>
      <c r="GR4" s="44">
        <v>43650</v>
      </c>
      <c r="GS4" s="44">
        <v>43657</v>
      </c>
      <c r="GT4" s="44">
        <v>43676</v>
      </c>
      <c r="GU4" s="44">
        <v>43706</v>
      </c>
      <c r="GV4" s="44">
        <v>43724</v>
      </c>
      <c r="GW4" s="44">
        <v>43728</v>
      </c>
      <c r="GX4" s="44">
        <v>43732</v>
      </c>
      <c r="GY4" s="44">
        <v>43738</v>
      </c>
      <c r="GZ4" s="44">
        <v>43739</v>
      </c>
      <c r="HA4" s="44">
        <v>43741</v>
      </c>
      <c r="HB4" s="44">
        <v>43747</v>
      </c>
      <c r="HC4" s="44">
        <v>43761</v>
      </c>
      <c r="HD4" s="44">
        <v>43797</v>
      </c>
      <c r="HE4" s="44">
        <v>43815</v>
      </c>
      <c r="HF4" s="44">
        <v>43819</v>
      </c>
      <c r="HG4" s="44">
        <v>43826</v>
      </c>
      <c r="HH4" s="44">
        <v>43830</v>
      </c>
      <c r="HI4" s="44">
        <v>43831</v>
      </c>
      <c r="HJ4" s="44">
        <v>43871</v>
      </c>
      <c r="HK4" s="44">
        <v>43895</v>
      </c>
      <c r="HL4" s="44">
        <v>43901</v>
      </c>
      <c r="HM4" s="44">
        <v>43902</v>
      </c>
      <c r="HN4" s="44">
        <v>43903</v>
      </c>
      <c r="HO4" s="44">
        <v>43906</v>
      </c>
      <c r="HP4" s="44">
        <v>43908</v>
      </c>
      <c r="HQ4" s="44">
        <v>43916</v>
      </c>
      <c r="HR4" s="44">
        <v>43917</v>
      </c>
      <c r="HS4" s="44">
        <v>43921</v>
      </c>
      <c r="HT4" s="44">
        <v>43944</v>
      </c>
      <c r="HU4" s="44">
        <v>43970</v>
      </c>
      <c r="HV4" s="44">
        <v>44000</v>
      </c>
      <c r="HW4" s="44">
        <v>44001</v>
      </c>
      <c r="HX4" s="44">
        <v>44006</v>
      </c>
      <c r="HY4" s="44">
        <v>44008</v>
      </c>
      <c r="HZ4" s="44">
        <v>44013</v>
      </c>
      <c r="IA4" s="44">
        <v>44014</v>
      </c>
      <c r="IB4" s="44">
        <v>44015</v>
      </c>
      <c r="IC4" s="44">
        <v>44043</v>
      </c>
      <c r="ID4" s="44">
        <v>44053</v>
      </c>
      <c r="IE4" s="44">
        <v>44070</v>
      </c>
      <c r="IF4" s="44">
        <v>44099</v>
      </c>
      <c r="IG4" s="44">
        <v>44104</v>
      </c>
      <c r="IH4" s="44">
        <v>44109</v>
      </c>
      <c r="II4" s="44">
        <v>44123</v>
      </c>
      <c r="IJ4" s="44">
        <v>44131</v>
      </c>
      <c r="IK4" s="44">
        <v>44161</v>
      </c>
      <c r="IL4" s="44">
        <v>44166</v>
      </c>
      <c r="IM4" s="44">
        <v>44182</v>
      </c>
      <c r="IN4" s="44">
        <v>44183</v>
      </c>
      <c r="IO4" s="44">
        <v>44186</v>
      </c>
      <c r="IP4" s="44">
        <v>44188</v>
      </c>
      <c r="IQ4" s="44">
        <v>44194</v>
      </c>
      <c r="IR4" s="44">
        <v>44217</v>
      </c>
      <c r="IS4" s="44">
        <v>44259</v>
      </c>
      <c r="IT4" s="44">
        <v>44274</v>
      </c>
      <c r="IU4" s="44">
        <v>44279</v>
      </c>
      <c r="IV4" s="44">
        <v>44281</v>
      </c>
      <c r="IW4" s="44">
        <v>44292</v>
      </c>
      <c r="IX4" s="44">
        <v>44302</v>
      </c>
      <c r="IY4" s="44">
        <v>44306</v>
      </c>
      <c r="IZ4" s="44">
        <v>44343</v>
      </c>
      <c r="JA4" s="44">
        <v>44364</v>
      </c>
      <c r="JB4" s="44">
        <v>44370</v>
      </c>
      <c r="JC4" s="44">
        <v>44372</v>
      </c>
      <c r="JD4" s="44">
        <v>44379</v>
      </c>
      <c r="JE4" s="44">
        <v>44399</v>
      </c>
      <c r="JF4" s="44">
        <v>44413</v>
      </c>
      <c r="JG4" s="44">
        <v>44434</v>
      </c>
      <c r="JH4" s="44">
        <v>44463</v>
      </c>
      <c r="JI4" s="44">
        <v>44467</v>
      </c>
      <c r="JJ4" s="44">
        <v>44468</v>
      </c>
      <c r="JK4" s="44">
        <v>44487</v>
      </c>
      <c r="JL4" s="44">
        <v>44488</v>
      </c>
      <c r="JM4" s="44">
        <v>44525</v>
      </c>
      <c r="JN4" s="44">
        <v>44531</v>
      </c>
      <c r="JO4" s="44">
        <v>44543</v>
      </c>
      <c r="JP4" s="44">
        <v>44545</v>
      </c>
      <c r="JQ4" s="44">
        <v>44546</v>
      </c>
      <c r="JR4" s="44">
        <v>44547</v>
      </c>
      <c r="JS4" s="44">
        <v>44588</v>
      </c>
      <c r="JT4" s="44">
        <v>44592</v>
      </c>
      <c r="JU4" s="44">
        <v>44630</v>
      </c>
      <c r="JV4" s="44">
        <v>44644</v>
      </c>
      <c r="JW4" s="44">
        <v>44645</v>
      </c>
      <c r="JX4" s="44">
        <v>44650</v>
      </c>
      <c r="JY4" s="44">
        <v>44651</v>
      </c>
      <c r="JZ4" s="44">
        <v>44670</v>
      </c>
      <c r="KA4" s="44">
        <v>44672</v>
      </c>
      <c r="KB4" s="44">
        <v>44706</v>
      </c>
      <c r="KC4" s="44">
        <v>44727</v>
      </c>
      <c r="KD4" s="44">
        <v>44728</v>
      </c>
      <c r="KE4" s="44">
        <v>44734</v>
      </c>
      <c r="KF4" s="44">
        <v>44735</v>
      </c>
      <c r="KG4" s="44">
        <v>44736</v>
      </c>
      <c r="KH4" s="44">
        <v>44741</v>
      </c>
      <c r="KI4" s="44">
        <v>44742</v>
      </c>
      <c r="KJ4" s="44">
        <v>44747</v>
      </c>
      <c r="KK4" s="44">
        <v>44755</v>
      </c>
      <c r="KL4" s="44">
        <v>44819</v>
      </c>
      <c r="KM4" s="44">
        <v>44826</v>
      </c>
      <c r="KN4" s="44">
        <v>44834</v>
      </c>
      <c r="KO4" s="44">
        <v>44854</v>
      </c>
      <c r="KP4" s="44">
        <v>44858</v>
      </c>
      <c r="KQ4" s="44">
        <v>44889</v>
      </c>
      <c r="KR4" s="44">
        <v>44895</v>
      </c>
      <c r="KS4" s="44">
        <v>44909</v>
      </c>
      <c r="KT4" s="44">
        <v>44910</v>
      </c>
      <c r="KU4" s="44">
        <v>44911</v>
      </c>
      <c r="KV4" s="44">
        <v>44916</v>
      </c>
      <c r="KW4" s="44">
        <v>44945</v>
      </c>
      <c r="KX4" s="44">
        <v>44950</v>
      </c>
      <c r="KY4" s="44">
        <v>44965</v>
      </c>
      <c r="KZ4" s="44">
        <v>44978</v>
      </c>
      <c r="LA4" s="44">
        <v>44994</v>
      </c>
      <c r="LB4" s="44">
        <v>45009</v>
      </c>
      <c r="LC4" s="44">
        <v>45016</v>
      </c>
      <c r="LD4" s="44">
        <v>45034</v>
      </c>
      <c r="LE4" s="44">
        <v>45036</v>
      </c>
      <c r="LF4" s="44">
        <v>45056</v>
      </c>
      <c r="LG4" s="44">
        <v>45071</v>
      </c>
      <c r="LH4" s="44">
        <v>45077</v>
      </c>
      <c r="LI4" s="44">
        <v>45078</v>
      </c>
      <c r="LJ4" s="44">
        <v>45084</v>
      </c>
      <c r="LK4" s="44">
        <v>45100</v>
      </c>
      <c r="LL4" s="44">
        <v>45105</v>
      </c>
      <c r="LM4" s="44">
        <v>45107</v>
      </c>
      <c r="LN4" s="44">
        <v>45132</v>
      </c>
      <c r="LO4" s="44">
        <v>45155</v>
      </c>
      <c r="LP4" s="44">
        <v>45183</v>
      </c>
      <c r="LQ4" s="44">
        <v>45191</v>
      </c>
      <c r="LR4" s="44">
        <v>45196</v>
      </c>
      <c r="LS4" s="44">
        <v>45200</v>
      </c>
      <c r="LT4" s="44">
        <v>45216</v>
      </c>
      <c r="LU4" s="44">
        <v>45259</v>
      </c>
      <c r="LV4" s="44">
        <v>45273</v>
      </c>
      <c r="LW4" s="44">
        <v>45282</v>
      </c>
      <c r="LX4" s="44">
        <v>45335</v>
      </c>
      <c r="LY4" s="44">
        <v>45358</v>
      </c>
      <c r="LZ4" s="44">
        <v>45364</v>
      </c>
      <c r="MA4" s="44">
        <v>45372</v>
      </c>
      <c r="MB4" s="44">
        <v>45373</v>
      </c>
      <c r="MC4" s="44">
        <v>45379</v>
      </c>
      <c r="MD4" s="44">
        <v>45415</v>
      </c>
      <c r="ME4" s="44">
        <v>45448</v>
      </c>
      <c r="MF4" s="44">
        <v>45449</v>
      </c>
      <c r="MG4" s="44">
        <v>45462</v>
      </c>
      <c r="MH4" s="44">
        <v>45464</v>
      </c>
      <c r="MI4" s="44">
        <v>45470</v>
      </c>
      <c r="MJ4" s="44">
        <v>45471</v>
      </c>
      <c r="MK4" s="44">
        <v>45506</v>
      </c>
      <c r="ML4" s="44">
        <v>45566</v>
      </c>
      <c r="MM4" t="s">
        <v>603</v>
      </c>
    </row>
    <row r="5" spans="1:351" x14ac:dyDescent="0.45">
      <c r="A5" s="36" t="s">
        <v>21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>
        <v>0</v>
      </c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  <c r="BS5" s="200"/>
      <c r="BT5" s="200"/>
      <c r="BU5" s="200"/>
      <c r="BV5" s="200"/>
      <c r="BW5" s="200"/>
      <c r="BX5" s="200"/>
      <c r="BY5" s="200"/>
      <c r="BZ5" s="200"/>
      <c r="CA5" s="200"/>
      <c r="CB5" s="200"/>
      <c r="CC5" s="200"/>
      <c r="CD5" s="200"/>
      <c r="CE5" s="200"/>
      <c r="CF5" s="200"/>
      <c r="CG5" s="200"/>
      <c r="CH5" s="200"/>
      <c r="CI5" s="200"/>
      <c r="CJ5" s="200"/>
      <c r="CK5" s="200"/>
      <c r="CL5" s="200"/>
      <c r="CM5" s="200"/>
      <c r="CN5" s="200"/>
      <c r="CO5" s="200"/>
      <c r="CP5" s="200"/>
      <c r="CQ5" s="200"/>
      <c r="CR5" s="200"/>
      <c r="CS5" s="200"/>
      <c r="CT5" s="200"/>
      <c r="CU5" s="200"/>
      <c r="CV5" s="200"/>
      <c r="CW5" s="200"/>
      <c r="CX5" s="200"/>
      <c r="CY5" s="200"/>
      <c r="CZ5" s="200"/>
      <c r="DA5" s="200"/>
      <c r="DB5" s="200"/>
      <c r="DC5" s="200"/>
      <c r="DD5" s="200"/>
      <c r="DE5" s="200"/>
      <c r="DF5" s="200"/>
      <c r="DG5" s="200"/>
      <c r="DH5" s="200"/>
      <c r="DI5" s="200"/>
      <c r="DJ5" s="200"/>
      <c r="DK5" s="200"/>
      <c r="DL5" s="200"/>
      <c r="DM5" s="200"/>
      <c r="DN5" s="200"/>
      <c r="DO5" s="200"/>
      <c r="DP5" s="200"/>
      <c r="DQ5" s="200"/>
      <c r="DR5" s="200"/>
      <c r="DS5" s="200"/>
      <c r="DT5" s="200"/>
      <c r="DU5" s="200"/>
      <c r="DV5" s="200"/>
      <c r="DW5" s="200"/>
      <c r="DX5" s="200"/>
      <c r="DY5" s="200"/>
      <c r="DZ5" s="200"/>
      <c r="EA5" s="200"/>
      <c r="EB5" s="200"/>
      <c r="EC5" s="200"/>
      <c r="ED5" s="200"/>
      <c r="EE5" s="200"/>
      <c r="EF5" s="200"/>
      <c r="EG5" s="200"/>
      <c r="EH5" s="200"/>
      <c r="EI5" s="200"/>
      <c r="EJ5" s="200"/>
      <c r="EK5" s="200"/>
      <c r="EL5" s="200"/>
      <c r="EM5" s="200"/>
      <c r="EN5" s="200"/>
      <c r="EO5" s="200"/>
      <c r="EP5" s="200"/>
      <c r="EQ5" s="200"/>
      <c r="ER5" s="200"/>
      <c r="ES5" s="200"/>
      <c r="ET5" s="200"/>
      <c r="EU5" s="200"/>
      <c r="EV5" s="200"/>
      <c r="EW5" s="200"/>
      <c r="EX5" s="200"/>
      <c r="EY5" s="200"/>
      <c r="EZ5" s="200"/>
      <c r="FA5" s="200"/>
      <c r="FB5" s="200"/>
      <c r="FC5" s="200"/>
      <c r="FD5" s="200"/>
      <c r="FE5" s="200"/>
      <c r="FF5" s="200"/>
      <c r="FG5" s="200"/>
      <c r="FH5" s="200"/>
      <c r="FI5" s="200"/>
      <c r="FJ5" s="200"/>
      <c r="FK5" s="200"/>
      <c r="FL5" s="200"/>
      <c r="FM5" s="200"/>
      <c r="FN5" s="200"/>
      <c r="FO5" s="200"/>
      <c r="FP5" s="200"/>
      <c r="FQ5" s="200"/>
      <c r="FR5" s="200"/>
      <c r="FS5" s="200"/>
      <c r="FT5" s="200"/>
      <c r="FU5" s="200"/>
      <c r="FV5" s="200"/>
      <c r="FW5" s="200"/>
      <c r="FX5" s="200"/>
      <c r="FY5" s="200"/>
      <c r="FZ5" s="200"/>
      <c r="GA5" s="200"/>
      <c r="GB5" s="200"/>
      <c r="GC5" s="200"/>
      <c r="GD5" s="200"/>
      <c r="GE5" s="200"/>
      <c r="GF5" s="200"/>
      <c r="GG5" s="200"/>
      <c r="GH5" s="200"/>
      <c r="GI5" s="200"/>
      <c r="GJ5" s="200"/>
      <c r="GK5" s="200"/>
      <c r="GL5" s="200"/>
      <c r="GM5" s="200"/>
      <c r="GN5" s="200"/>
      <c r="GO5" s="200"/>
      <c r="GP5" s="200"/>
      <c r="GQ5" s="200"/>
      <c r="GR5" s="200"/>
      <c r="GS5" s="200"/>
      <c r="GT5" s="200"/>
      <c r="GU5" s="200"/>
      <c r="GV5" s="200"/>
      <c r="GW5" s="200"/>
      <c r="GX5" s="200"/>
      <c r="GY5" s="200"/>
      <c r="GZ5" s="200"/>
      <c r="HA5" s="200"/>
      <c r="HB5" s="200"/>
      <c r="HC5" s="200"/>
      <c r="HD5" s="200"/>
      <c r="HE5" s="200"/>
      <c r="HF5" s="200"/>
      <c r="HG5" s="200"/>
      <c r="HH5" s="200"/>
      <c r="HI5" s="200"/>
      <c r="HJ5" s="200"/>
      <c r="HK5" s="200"/>
      <c r="HL5" s="200"/>
      <c r="HM5" s="200"/>
      <c r="HN5" s="200"/>
      <c r="HO5" s="200"/>
      <c r="HP5" s="200"/>
      <c r="HQ5" s="200"/>
      <c r="HR5" s="200"/>
      <c r="HS5" s="200"/>
      <c r="HT5" s="200"/>
      <c r="HU5" s="200"/>
      <c r="HV5" s="200"/>
      <c r="HW5" s="200"/>
      <c r="HX5" s="200"/>
      <c r="HY5" s="200"/>
      <c r="HZ5" s="200"/>
      <c r="IA5" s="200"/>
      <c r="IB5" s="200"/>
      <c r="IC5" s="200"/>
      <c r="ID5" s="200"/>
      <c r="IE5" s="200"/>
      <c r="IF5" s="200"/>
      <c r="IG5" s="200"/>
      <c r="IH5" s="200"/>
      <c r="II5" s="200"/>
      <c r="IJ5" s="200"/>
      <c r="IK5" s="200"/>
      <c r="IL5" s="200"/>
      <c r="IM5" s="200"/>
      <c r="IN5" s="200"/>
      <c r="IO5" s="200"/>
      <c r="IP5" s="200"/>
      <c r="IQ5" s="200"/>
      <c r="IR5" s="200"/>
      <c r="IS5" s="200"/>
      <c r="IT5" s="200"/>
      <c r="IU5" s="200"/>
      <c r="IV5" s="200"/>
      <c r="IW5" s="200"/>
      <c r="IX5" s="200"/>
      <c r="IY5" s="200"/>
      <c r="IZ5" s="200"/>
      <c r="JA5" s="200"/>
      <c r="JB5" s="200"/>
      <c r="JC5" s="200"/>
      <c r="JD5" s="200"/>
      <c r="JE5" s="200"/>
      <c r="JF5" s="200"/>
      <c r="JG5" s="200"/>
      <c r="JH5" s="200"/>
      <c r="JI5" s="200"/>
      <c r="JJ5" s="200"/>
      <c r="JK5" s="200"/>
      <c r="JL5" s="200"/>
      <c r="JM5" s="200"/>
      <c r="JN5" s="200"/>
      <c r="JO5" s="200"/>
      <c r="JP5" s="200"/>
      <c r="JQ5" s="200"/>
      <c r="JR5" s="200"/>
      <c r="JS5" s="200"/>
      <c r="JT5" s="200"/>
      <c r="JU5" s="200"/>
      <c r="JV5" s="200"/>
      <c r="JW5" s="200"/>
      <c r="JX5" s="200"/>
      <c r="JY5" s="200"/>
      <c r="JZ5" s="200"/>
      <c r="KA5" s="200"/>
      <c r="KB5" s="200"/>
      <c r="KC5" s="200"/>
      <c r="KD5" s="200"/>
      <c r="KE5" s="200"/>
      <c r="KF5" s="200"/>
      <c r="KG5" s="200"/>
      <c r="KH5" s="200"/>
      <c r="KI5" s="200"/>
      <c r="KJ5" s="200"/>
      <c r="KK5" s="200"/>
      <c r="KL5" s="200"/>
      <c r="KM5" s="200"/>
      <c r="KN5" s="200"/>
      <c r="KO5" s="200"/>
      <c r="KP5" s="200"/>
      <c r="KQ5" s="200"/>
      <c r="KR5" s="200"/>
      <c r="KS5" s="200"/>
      <c r="KT5" s="200"/>
      <c r="KU5" s="200"/>
      <c r="KV5" s="200"/>
      <c r="KW5" s="200"/>
      <c r="KX5" s="200"/>
      <c r="KY5" s="200"/>
      <c r="KZ5" s="200"/>
      <c r="LA5" s="200"/>
      <c r="LB5" s="200"/>
      <c r="LC5" s="200"/>
      <c r="LD5" s="200"/>
      <c r="LE5" s="200"/>
      <c r="LF5" s="200"/>
      <c r="LG5" s="200"/>
      <c r="LH5" s="200"/>
      <c r="LI5" s="200"/>
      <c r="LJ5" s="200"/>
      <c r="LK5" s="200"/>
      <c r="LL5" s="200"/>
      <c r="LM5" s="200"/>
      <c r="LN5" s="200"/>
      <c r="LO5" s="200"/>
      <c r="LP5" s="200"/>
      <c r="LQ5" s="200"/>
      <c r="LR5" s="200"/>
      <c r="LS5" s="200"/>
      <c r="LT5" s="200"/>
      <c r="LU5" s="200"/>
      <c r="LV5" s="200"/>
      <c r="LW5" s="200"/>
      <c r="LX5" s="200"/>
      <c r="LY5" s="200"/>
      <c r="LZ5" s="200"/>
      <c r="MA5" s="200"/>
      <c r="MB5" s="200"/>
      <c r="MC5" s="200"/>
      <c r="MD5" s="200"/>
      <c r="ME5" s="200"/>
      <c r="MF5" s="200"/>
      <c r="MG5" s="200"/>
      <c r="MH5" s="200"/>
      <c r="MI5" s="200"/>
      <c r="MJ5" s="200"/>
      <c r="MK5" s="200"/>
      <c r="ML5" s="200"/>
      <c r="MM5" s="200">
        <v>0</v>
      </c>
    </row>
    <row r="6" spans="1:351" x14ac:dyDescent="0.45">
      <c r="A6" s="36" t="s">
        <v>489</v>
      </c>
      <c r="B6" s="200"/>
      <c r="C6" s="200"/>
      <c r="D6" s="200"/>
      <c r="E6" s="200"/>
      <c r="F6" s="200">
        <v>1.4999999999999999E-2</v>
      </c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  <c r="AF6" s="200"/>
      <c r="AG6" s="200"/>
      <c r="AH6" s="200"/>
      <c r="AI6" s="200"/>
      <c r="AJ6" s="200"/>
      <c r="AK6" s="200"/>
      <c r="AL6" s="200"/>
      <c r="AM6" s="200"/>
      <c r="AN6" s="200"/>
      <c r="AO6" s="200"/>
      <c r="AP6" s="200"/>
      <c r="AQ6" s="200"/>
      <c r="AR6" s="200"/>
      <c r="AS6" s="200"/>
      <c r="AT6" s="200"/>
      <c r="AU6" s="200"/>
      <c r="AV6" s="200"/>
      <c r="AW6" s="200"/>
      <c r="AX6" s="200"/>
      <c r="AY6" s="200"/>
      <c r="AZ6" s="200"/>
      <c r="BA6" s="200"/>
      <c r="BB6" s="200"/>
      <c r="BC6" s="200"/>
      <c r="BD6" s="200"/>
      <c r="BE6" s="200"/>
      <c r="BF6" s="200"/>
      <c r="BG6" s="200"/>
      <c r="BH6" s="200"/>
      <c r="BI6" s="200"/>
      <c r="BJ6" s="200"/>
      <c r="BK6" s="200"/>
      <c r="BL6" s="200"/>
      <c r="BM6" s="200"/>
      <c r="BN6" s="200"/>
      <c r="BO6" s="200"/>
      <c r="BP6" s="200"/>
      <c r="BQ6" s="200"/>
      <c r="BR6" s="200"/>
      <c r="BS6" s="200"/>
      <c r="BT6" s="200"/>
      <c r="BU6" s="200"/>
      <c r="BV6" s="200"/>
      <c r="BW6" s="200"/>
      <c r="BX6" s="200"/>
      <c r="BY6" s="200"/>
      <c r="BZ6" s="200"/>
      <c r="CA6" s="200"/>
      <c r="CB6" s="200"/>
      <c r="CC6" s="200"/>
      <c r="CD6" s="200"/>
      <c r="CE6" s="200"/>
      <c r="CF6" s="200"/>
      <c r="CG6" s="200"/>
      <c r="CH6" s="200"/>
      <c r="CI6" s="200"/>
      <c r="CJ6" s="200"/>
      <c r="CK6" s="200"/>
      <c r="CL6" s="200"/>
      <c r="CM6" s="200"/>
      <c r="CN6" s="200"/>
      <c r="CO6" s="200"/>
      <c r="CP6" s="200"/>
      <c r="CQ6" s="200"/>
      <c r="CR6" s="200"/>
      <c r="CS6" s="200"/>
      <c r="CT6" s="200"/>
      <c r="CU6" s="200"/>
      <c r="CV6" s="200"/>
      <c r="CW6" s="200"/>
      <c r="CX6" s="200"/>
      <c r="CY6" s="200"/>
      <c r="CZ6" s="200"/>
      <c r="DA6" s="200"/>
      <c r="DB6" s="200"/>
      <c r="DC6" s="200"/>
      <c r="DD6" s="200"/>
      <c r="DE6" s="200"/>
      <c r="DF6" s="200"/>
      <c r="DG6" s="200"/>
      <c r="DH6" s="200"/>
      <c r="DI6" s="200"/>
      <c r="DJ6" s="200"/>
      <c r="DK6" s="200"/>
      <c r="DL6" s="200"/>
      <c r="DM6" s="200"/>
      <c r="DN6" s="200"/>
      <c r="DO6" s="200"/>
      <c r="DP6" s="200"/>
      <c r="DQ6" s="200"/>
      <c r="DR6" s="200"/>
      <c r="DS6" s="200"/>
      <c r="DT6" s="200"/>
      <c r="DU6" s="200"/>
      <c r="DV6" s="200"/>
      <c r="DW6" s="200"/>
      <c r="DX6" s="200"/>
      <c r="DY6" s="200"/>
      <c r="DZ6" s="200"/>
      <c r="EA6" s="200"/>
      <c r="EB6" s="200"/>
      <c r="EC6" s="200"/>
      <c r="ED6" s="200"/>
      <c r="EE6" s="200"/>
      <c r="EF6" s="200"/>
      <c r="EG6" s="200"/>
      <c r="EH6" s="200"/>
      <c r="EI6" s="200"/>
      <c r="EJ6" s="200"/>
      <c r="EK6" s="200"/>
      <c r="EL6" s="200"/>
      <c r="EM6" s="200"/>
      <c r="EN6" s="200"/>
      <c r="EO6" s="200"/>
      <c r="EP6" s="200"/>
      <c r="EQ6" s="200"/>
      <c r="ER6" s="200"/>
      <c r="ES6" s="200"/>
      <c r="ET6" s="200"/>
      <c r="EU6" s="200"/>
      <c r="EV6" s="200"/>
      <c r="EW6" s="200"/>
      <c r="EX6" s="200"/>
      <c r="EY6" s="200"/>
      <c r="EZ6" s="200"/>
      <c r="FA6" s="200"/>
      <c r="FB6" s="200"/>
      <c r="FC6" s="200"/>
      <c r="FD6" s="200"/>
      <c r="FE6" s="200"/>
      <c r="FF6" s="200"/>
      <c r="FG6" s="200"/>
      <c r="FH6" s="200"/>
      <c r="FI6" s="200"/>
      <c r="FJ6" s="200"/>
      <c r="FK6" s="200"/>
      <c r="FL6" s="200"/>
      <c r="FM6" s="200"/>
      <c r="FN6" s="200"/>
      <c r="FO6" s="200"/>
      <c r="FP6" s="200"/>
      <c r="FQ6" s="200"/>
      <c r="FR6" s="200"/>
      <c r="FS6" s="200"/>
      <c r="FT6" s="200"/>
      <c r="FU6" s="200"/>
      <c r="FV6" s="200"/>
      <c r="FW6" s="200"/>
      <c r="FX6" s="200"/>
      <c r="FY6" s="200"/>
      <c r="FZ6" s="200"/>
      <c r="GA6" s="200"/>
      <c r="GB6" s="200"/>
      <c r="GC6" s="200"/>
      <c r="GD6" s="200"/>
      <c r="GE6" s="200"/>
      <c r="GF6" s="200"/>
      <c r="GG6" s="200"/>
      <c r="GH6" s="200"/>
      <c r="GI6" s="200"/>
      <c r="GJ6" s="200"/>
      <c r="GK6" s="200"/>
      <c r="GL6" s="200"/>
      <c r="GM6" s="200"/>
      <c r="GN6" s="200"/>
      <c r="GO6" s="200"/>
      <c r="GP6" s="200"/>
      <c r="GQ6" s="200"/>
      <c r="GR6" s="200"/>
      <c r="GS6" s="200"/>
      <c r="GT6" s="200">
        <v>0</v>
      </c>
      <c r="GU6" s="200"/>
      <c r="GV6" s="200"/>
      <c r="GW6" s="200"/>
      <c r="GX6" s="200"/>
      <c r="GY6" s="200"/>
      <c r="GZ6" s="200"/>
      <c r="HA6" s="200"/>
      <c r="HB6" s="200"/>
      <c r="HC6" s="200">
        <v>0</v>
      </c>
      <c r="HD6" s="200"/>
      <c r="HE6" s="200"/>
      <c r="HF6" s="200"/>
      <c r="HG6" s="200"/>
      <c r="HH6" s="200"/>
      <c r="HI6" s="200"/>
      <c r="HJ6" s="200">
        <v>0</v>
      </c>
      <c r="HK6" s="200"/>
      <c r="HL6" s="200"/>
      <c r="HM6" s="200"/>
      <c r="HN6" s="200">
        <v>0</v>
      </c>
      <c r="HO6" s="200"/>
      <c r="HP6" s="200"/>
      <c r="HQ6" s="200"/>
      <c r="HR6" s="200"/>
      <c r="HS6" s="200"/>
      <c r="HT6" s="200"/>
      <c r="HU6" s="200"/>
      <c r="HV6" s="200"/>
      <c r="HW6" s="200"/>
      <c r="HX6" s="200"/>
      <c r="HY6" s="200"/>
      <c r="HZ6" s="200"/>
      <c r="IA6" s="200"/>
      <c r="IB6" s="200"/>
      <c r="IC6" s="200">
        <v>0</v>
      </c>
      <c r="ID6" s="200"/>
      <c r="IE6" s="200"/>
      <c r="IF6" s="200"/>
      <c r="IG6" s="200"/>
      <c r="IH6" s="200"/>
      <c r="II6" s="200"/>
      <c r="IJ6" s="200">
        <v>0</v>
      </c>
      <c r="IK6" s="200"/>
      <c r="IL6" s="200"/>
      <c r="IM6" s="200"/>
      <c r="IN6" s="200"/>
      <c r="IO6" s="200"/>
      <c r="IP6" s="200"/>
      <c r="IQ6" s="200"/>
      <c r="IR6" s="200">
        <v>0</v>
      </c>
      <c r="IS6" s="200"/>
      <c r="IT6" s="200"/>
      <c r="IU6" s="200"/>
      <c r="IV6" s="200"/>
      <c r="IW6" s="200"/>
      <c r="IX6" s="200">
        <v>0</v>
      </c>
      <c r="IY6" s="200"/>
      <c r="IZ6" s="200"/>
      <c r="JA6" s="200"/>
      <c r="JB6" s="200"/>
      <c r="JC6" s="200"/>
      <c r="JD6" s="200"/>
      <c r="JE6" s="200">
        <v>0</v>
      </c>
      <c r="JF6" s="200"/>
      <c r="JG6" s="200"/>
      <c r="JH6" s="200"/>
      <c r="JI6" s="200"/>
      <c r="JJ6" s="200"/>
      <c r="JK6" s="200">
        <v>0</v>
      </c>
      <c r="JL6" s="200"/>
      <c r="JM6" s="200"/>
      <c r="JN6" s="200"/>
      <c r="JO6" s="200"/>
      <c r="JP6" s="200"/>
      <c r="JQ6" s="200"/>
      <c r="JR6" s="200"/>
      <c r="JS6" s="200">
        <v>0</v>
      </c>
      <c r="JT6" s="200"/>
      <c r="JU6" s="200"/>
      <c r="JV6" s="200"/>
      <c r="JW6" s="200"/>
      <c r="JX6" s="200"/>
      <c r="JY6" s="200"/>
      <c r="JZ6" s="200"/>
      <c r="KA6" s="200">
        <v>0</v>
      </c>
      <c r="KB6" s="200"/>
      <c r="KC6" s="200"/>
      <c r="KD6" s="200"/>
      <c r="KE6" s="200"/>
      <c r="KF6" s="200"/>
      <c r="KG6" s="200"/>
      <c r="KH6" s="200"/>
      <c r="KI6" s="200"/>
      <c r="KJ6" s="200"/>
      <c r="KK6" s="200">
        <v>0</v>
      </c>
      <c r="KL6" s="200"/>
      <c r="KM6" s="200"/>
      <c r="KN6" s="200"/>
      <c r="KO6" s="200"/>
      <c r="KP6" s="200">
        <v>0.01</v>
      </c>
      <c r="KQ6" s="200"/>
      <c r="KR6" s="200"/>
      <c r="KS6" s="200"/>
      <c r="KT6" s="200"/>
      <c r="KU6" s="200"/>
      <c r="KV6" s="200"/>
      <c r="KW6" s="200"/>
      <c r="KX6" s="200">
        <v>1.4999999999999999E-2</v>
      </c>
      <c r="KY6" s="200"/>
      <c r="KZ6" s="200"/>
      <c r="LA6" s="200"/>
      <c r="LB6" s="200"/>
      <c r="LC6" s="200"/>
      <c r="LD6" s="200">
        <v>1.4999999999999999E-2</v>
      </c>
      <c r="LE6" s="200"/>
      <c r="LF6" s="200"/>
      <c r="LG6" s="200"/>
      <c r="LH6" s="200"/>
      <c r="LI6" s="200"/>
      <c r="LJ6" s="200"/>
      <c r="LK6" s="200"/>
      <c r="LL6" s="200"/>
      <c r="LM6" s="200"/>
      <c r="LN6" s="200">
        <v>1.4999999999999999E-2</v>
      </c>
      <c r="LO6" s="200"/>
      <c r="LP6" s="200"/>
      <c r="LQ6" s="200"/>
      <c r="LR6" s="200"/>
      <c r="LS6" s="200"/>
      <c r="LT6" s="200">
        <v>1.4999999999999999E-2</v>
      </c>
      <c r="LU6" s="200"/>
      <c r="LV6" s="200"/>
      <c r="LW6" s="200"/>
      <c r="LX6" s="200"/>
      <c r="LY6" s="200"/>
      <c r="LZ6" s="200"/>
      <c r="MA6" s="200"/>
      <c r="MB6" s="200"/>
      <c r="MC6" s="200"/>
      <c r="MD6" s="200"/>
      <c r="ME6" s="200"/>
      <c r="MF6" s="200"/>
      <c r="MG6" s="200"/>
      <c r="MH6" s="200"/>
      <c r="MI6" s="200"/>
      <c r="MJ6" s="200"/>
      <c r="MK6" s="200"/>
      <c r="ML6" s="200"/>
      <c r="MM6" s="200">
        <v>4.4736842105263163E-3</v>
      </c>
    </row>
    <row r="7" spans="1:351" x14ac:dyDescent="0.45">
      <c r="A7" s="36" t="s">
        <v>23</v>
      </c>
      <c r="B7" s="200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>
        <v>0</v>
      </c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  <c r="BS7" s="200"/>
      <c r="BT7" s="200"/>
      <c r="BU7" s="200"/>
      <c r="BV7" s="200"/>
      <c r="BW7" s="200"/>
      <c r="BX7" s="200"/>
      <c r="BY7" s="200"/>
      <c r="BZ7" s="200"/>
      <c r="CA7" s="200"/>
      <c r="CB7" s="200"/>
      <c r="CC7" s="200"/>
      <c r="CD7" s="200"/>
      <c r="CE7" s="200"/>
      <c r="CF7" s="200"/>
      <c r="CG7" s="200"/>
      <c r="CH7" s="200"/>
      <c r="CI7" s="200"/>
      <c r="CJ7" s="200"/>
      <c r="CK7" s="200"/>
      <c r="CL7" s="200"/>
      <c r="CM7" s="200"/>
      <c r="CN7" s="200">
        <v>0</v>
      </c>
      <c r="CO7" s="200"/>
      <c r="CP7" s="200"/>
      <c r="CQ7" s="200"/>
      <c r="CR7" s="200"/>
      <c r="CS7" s="200"/>
      <c r="CT7" s="200"/>
      <c r="CU7" s="200"/>
      <c r="CV7" s="200"/>
      <c r="CW7" s="200"/>
      <c r="CX7" s="200"/>
      <c r="CY7" s="200"/>
      <c r="CZ7" s="200"/>
      <c r="DA7" s="200"/>
      <c r="DB7" s="200"/>
      <c r="DC7" s="200"/>
      <c r="DD7" s="200"/>
      <c r="DE7" s="200"/>
      <c r="DF7" s="200"/>
      <c r="DG7" s="200"/>
      <c r="DH7" s="200"/>
      <c r="DI7" s="200"/>
      <c r="DJ7" s="200"/>
      <c r="DK7" s="200"/>
      <c r="DL7" s="200"/>
      <c r="DM7" s="200"/>
      <c r="DN7" s="200"/>
      <c r="DO7" s="200"/>
      <c r="DP7" s="200"/>
      <c r="DQ7" s="200"/>
      <c r="DR7" s="200"/>
      <c r="DS7" s="200"/>
      <c r="DT7" s="200"/>
      <c r="DU7" s="200"/>
      <c r="DV7" s="200"/>
      <c r="DW7" s="200"/>
      <c r="DX7" s="200"/>
      <c r="DY7" s="200"/>
      <c r="DZ7" s="200"/>
      <c r="EA7" s="200"/>
      <c r="EB7" s="200">
        <v>0</v>
      </c>
      <c r="EC7" s="200"/>
      <c r="ED7" s="200"/>
      <c r="EE7" s="200"/>
      <c r="EF7" s="200"/>
      <c r="EG7" s="200"/>
      <c r="EH7" s="200"/>
      <c r="EI7" s="200"/>
      <c r="EJ7" s="200"/>
      <c r="EK7" s="200"/>
      <c r="EL7" s="200"/>
      <c r="EM7" s="200"/>
      <c r="EN7" s="200"/>
      <c r="EO7" s="200"/>
      <c r="EP7" s="200"/>
      <c r="EQ7" s="200"/>
      <c r="ER7" s="200"/>
      <c r="ES7" s="200"/>
      <c r="ET7" s="200"/>
      <c r="EU7" s="200"/>
      <c r="EV7" s="200"/>
      <c r="EW7" s="200"/>
      <c r="EX7" s="200"/>
      <c r="EY7" s="200"/>
      <c r="EZ7" s="200"/>
      <c r="FA7" s="200"/>
      <c r="FB7" s="200"/>
      <c r="FC7" s="200"/>
      <c r="FD7" s="200"/>
      <c r="FE7" s="200"/>
      <c r="FF7" s="200"/>
      <c r="FG7" s="200"/>
      <c r="FH7" s="200"/>
      <c r="FI7" s="200"/>
      <c r="FJ7" s="200"/>
      <c r="FK7" s="200"/>
      <c r="FL7" s="200"/>
      <c r="FM7" s="200"/>
      <c r="FN7" s="200"/>
      <c r="FO7" s="200"/>
      <c r="FP7" s="200"/>
      <c r="FQ7" s="200"/>
      <c r="FR7" s="200"/>
      <c r="FS7" s="200"/>
      <c r="FT7" s="200"/>
      <c r="FU7" s="200"/>
      <c r="FV7" s="200"/>
      <c r="FW7" s="200"/>
      <c r="FX7" s="200"/>
      <c r="FY7" s="200"/>
      <c r="FZ7" s="200">
        <v>0</v>
      </c>
      <c r="GA7" s="200"/>
      <c r="GB7" s="200"/>
      <c r="GC7" s="200"/>
      <c r="GD7" s="200"/>
      <c r="GE7" s="200"/>
      <c r="GF7" s="200"/>
      <c r="GG7" s="200"/>
      <c r="GH7" s="200"/>
      <c r="GI7" s="200"/>
      <c r="GJ7" s="200"/>
      <c r="GK7" s="200"/>
      <c r="GL7" s="200"/>
      <c r="GM7" s="200"/>
      <c r="GN7" s="200"/>
      <c r="GO7" s="200"/>
      <c r="GP7" s="200"/>
      <c r="GQ7" s="200"/>
      <c r="GR7" s="200"/>
      <c r="GS7" s="200"/>
      <c r="GT7" s="200"/>
      <c r="GU7" s="200"/>
      <c r="GV7" s="200"/>
      <c r="GW7" s="200"/>
      <c r="GX7" s="200"/>
      <c r="GY7" s="200"/>
      <c r="GZ7" s="200"/>
      <c r="HA7" s="200"/>
      <c r="HB7" s="200"/>
      <c r="HC7" s="200"/>
      <c r="HD7" s="200"/>
      <c r="HE7" s="200"/>
      <c r="HF7" s="200"/>
      <c r="HG7" s="200"/>
      <c r="HH7" s="200"/>
      <c r="HI7" s="200"/>
      <c r="HJ7" s="200"/>
      <c r="HK7" s="200"/>
      <c r="HL7" s="200"/>
      <c r="HM7" s="200"/>
      <c r="HN7" s="200"/>
      <c r="HO7" s="200"/>
      <c r="HP7" s="200"/>
      <c r="HQ7" s="200"/>
      <c r="HR7" s="200"/>
      <c r="HS7" s="200"/>
      <c r="HT7" s="200"/>
      <c r="HU7" s="200"/>
      <c r="HV7" s="200"/>
      <c r="HW7" s="200"/>
      <c r="HX7" s="200"/>
      <c r="HY7" s="200"/>
      <c r="HZ7" s="200"/>
      <c r="IA7" s="200"/>
      <c r="IB7" s="200"/>
      <c r="IC7" s="200"/>
      <c r="ID7" s="200"/>
      <c r="IE7" s="200"/>
      <c r="IF7" s="200"/>
      <c r="IG7" s="200"/>
      <c r="IH7" s="200"/>
      <c r="II7" s="200"/>
      <c r="IJ7" s="200"/>
      <c r="IK7" s="200"/>
      <c r="IL7" s="200"/>
      <c r="IM7" s="200"/>
      <c r="IN7" s="200"/>
      <c r="IO7" s="200"/>
      <c r="IP7" s="200"/>
      <c r="IQ7" s="200"/>
      <c r="IR7" s="200"/>
      <c r="IS7" s="200"/>
      <c r="IT7" s="200"/>
      <c r="IU7" s="200"/>
      <c r="IV7" s="200"/>
      <c r="IW7" s="200"/>
      <c r="IX7" s="200"/>
      <c r="IY7" s="200"/>
      <c r="IZ7" s="200"/>
      <c r="JA7" s="200"/>
      <c r="JB7" s="200"/>
      <c r="JC7" s="200"/>
      <c r="JD7" s="200"/>
      <c r="JE7" s="200"/>
      <c r="JF7" s="200"/>
      <c r="JG7" s="200"/>
      <c r="JH7" s="200"/>
      <c r="JI7" s="200"/>
      <c r="JJ7" s="200"/>
      <c r="JK7" s="200"/>
      <c r="JL7" s="200"/>
      <c r="JM7" s="200"/>
      <c r="JN7" s="200">
        <v>0.01</v>
      </c>
      <c r="JO7" s="200"/>
      <c r="JP7" s="200"/>
      <c r="JQ7" s="200"/>
      <c r="JR7" s="200"/>
      <c r="JS7" s="200"/>
      <c r="JT7" s="200"/>
      <c r="JU7" s="200"/>
      <c r="JV7" s="200"/>
      <c r="JW7" s="200"/>
      <c r="JX7" s="200"/>
      <c r="JY7" s="200"/>
      <c r="JZ7" s="200"/>
      <c r="KA7" s="200"/>
      <c r="KB7" s="200"/>
      <c r="KC7" s="200"/>
      <c r="KD7" s="200"/>
      <c r="KE7" s="200"/>
      <c r="KF7" s="200"/>
      <c r="KG7" s="200"/>
      <c r="KH7" s="200"/>
      <c r="KI7" s="200"/>
      <c r="KJ7" s="200"/>
      <c r="KK7" s="200"/>
      <c r="KL7" s="200"/>
      <c r="KM7" s="200"/>
      <c r="KN7" s="200"/>
      <c r="KO7" s="200"/>
      <c r="KP7" s="200"/>
      <c r="KQ7" s="200"/>
      <c r="KR7" s="200"/>
      <c r="KS7" s="200"/>
      <c r="KT7" s="200"/>
      <c r="KU7" s="200"/>
      <c r="KV7" s="200">
        <v>0.01</v>
      </c>
      <c r="KW7" s="200"/>
      <c r="KX7" s="200"/>
      <c r="KY7" s="200"/>
      <c r="KZ7" s="200"/>
      <c r="LA7" s="200"/>
      <c r="LB7" s="200"/>
      <c r="LC7" s="200"/>
      <c r="LD7" s="200"/>
      <c r="LE7" s="200"/>
      <c r="LF7" s="200"/>
      <c r="LG7" s="200"/>
      <c r="LH7" s="200"/>
      <c r="LI7" s="200"/>
      <c r="LJ7" s="200"/>
      <c r="LK7" s="200"/>
      <c r="LL7" s="200"/>
      <c r="LM7" s="200"/>
      <c r="LN7" s="200"/>
      <c r="LO7" s="200"/>
      <c r="LP7" s="200"/>
      <c r="LQ7" s="200"/>
      <c r="LR7" s="200"/>
      <c r="LS7" s="200"/>
      <c r="LT7" s="200"/>
      <c r="LU7" s="200"/>
      <c r="LV7" s="200"/>
      <c r="LW7" s="200"/>
      <c r="LX7" s="200"/>
      <c r="LY7" s="200"/>
      <c r="LZ7" s="200"/>
      <c r="MA7" s="200"/>
      <c r="MB7" s="200"/>
      <c r="MC7" s="200"/>
      <c r="MD7" s="200"/>
      <c r="ME7" s="200"/>
      <c r="MF7" s="200"/>
      <c r="MG7" s="200"/>
      <c r="MH7" s="200"/>
      <c r="MI7" s="200"/>
      <c r="MJ7" s="200"/>
      <c r="MK7" s="200"/>
      <c r="ML7" s="200"/>
      <c r="MM7" s="200">
        <v>3.3333333333333335E-3</v>
      </c>
    </row>
    <row r="8" spans="1:351" x14ac:dyDescent="0.45">
      <c r="A8" s="36" t="s">
        <v>5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0"/>
      <c r="AG8" s="200"/>
      <c r="AH8" s="200"/>
      <c r="AI8" s="200"/>
      <c r="AJ8" s="200"/>
      <c r="AK8" s="200"/>
      <c r="AL8" s="200"/>
      <c r="AM8" s="200"/>
      <c r="AN8" s="200"/>
      <c r="AO8" s="200"/>
      <c r="AP8" s="200">
        <v>0</v>
      </c>
      <c r="AQ8" s="200"/>
      <c r="AR8" s="200"/>
      <c r="AS8" s="200"/>
      <c r="AT8" s="200"/>
      <c r="AU8" s="200"/>
      <c r="AV8" s="200"/>
      <c r="AW8" s="200"/>
      <c r="AX8" s="200"/>
      <c r="AY8" s="200"/>
      <c r="AZ8" s="200">
        <v>0</v>
      </c>
      <c r="BA8" s="200"/>
      <c r="BB8" s="200"/>
      <c r="BC8" s="200"/>
      <c r="BD8" s="200"/>
      <c r="BE8" s="200"/>
      <c r="BF8" s="200"/>
      <c r="BG8" s="200"/>
      <c r="BH8" s="200"/>
      <c r="BI8" s="200"/>
      <c r="BJ8" s="200"/>
      <c r="BK8" s="200"/>
      <c r="BL8" s="200"/>
      <c r="BM8" s="200"/>
      <c r="BN8" s="200"/>
      <c r="BO8" s="200"/>
      <c r="BP8" s="200">
        <v>0</v>
      </c>
      <c r="BQ8" s="200"/>
      <c r="BR8" s="200"/>
      <c r="BS8" s="200"/>
      <c r="BT8" s="200"/>
      <c r="BU8" s="200"/>
      <c r="BV8" s="200"/>
      <c r="BW8" s="200"/>
      <c r="BX8" s="200"/>
      <c r="BY8" s="200"/>
      <c r="BZ8" s="200"/>
      <c r="CA8" s="200"/>
      <c r="CB8" s="200"/>
      <c r="CC8" s="200"/>
      <c r="CD8" s="200"/>
      <c r="CE8" s="200"/>
      <c r="CF8" s="200"/>
      <c r="CG8" s="200"/>
      <c r="CH8" s="200"/>
      <c r="CI8" s="200"/>
      <c r="CJ8" s="200"/>
      <c r="CK8" s="200"/>
      <c r="CL8" s="200">
        <v>0</v>
      </c>
      <c r="CM8" s="200"/>
      <c r="CN8" s="200"/>
      <c r="CO8" s="200"/>
      <c r="CP8" s="200"/>
      <c r="CQ8" s="200"/>
      <c r="CR8" s="200"/>
      <c r="CS8" s="200"/>
      <c r="CT8" s="200"/>
      <c r="CU8" s="200"/>
      <c r="CV8" s="200"/>
      <c r="CW8" s="200">
        <v>0</v>
      </c>
      <c r="CX8" s="200"/>
      <c r="CY8" s="200"/>
      <c r="CZ8" s="200"/>
      <c r="DA8" s="200"/>
      <c r="DB8" s="200"/>
      <c r="DC8" s="200"/>
      <c r="DD8" s="200"/>
      <c r="DE8" s="200"/>
      <c r="DF8" s="200"/>
      <c r="DG8" s="200"/>
      <c r="DH8" s="200"/>
      <c r="DI8" s="200"/>
      <c r="DJ8" s="200"/>
      <c r="DK8" s="200">
        <v>0</v>
      </c>
      <c r="DL8" s="200"/>
      <c r="DM8" s="200"/>
      <c r="DN8" s="200"/>
      <c r="DO8" s="200"/>
      <c r="DP8" s="200"/>
      <c r="DQ8" s="200"/>
      <c r="DR8" s="200"/>
      <c r="DS8" s="200">
        <v>0</v>
      </c>
      <c r="DT8" s="200"/>
      <c r="DU8" s="200"/>
      <c r="DV8" s="200"/>
      <c r="DW8" s="200"/>
      <c r="DX8" s="200"/>
      <c r="DY8" s="200"/>
      <c r="DZ8" s="200"/>
      <c r="EA8" s="200"/>
      <c r="EB8" s="200"/>
      <c r="EC8" s="200"/>
      <c r="ED8" s="200"/>
      <c r="EE8" s="200"/>
      <c r="EF8" s="200"/>
      <c r="EG8" s="200"/>
      <c r="EH8" s="200">
        <v>0</v>
      </c>
      <c r="EI8" s="200"/>
      <c r="EJ8" s="200"/>
      <c r="EK8" s="200"/>
      <c r="EL8" s="200"/>
      <c r="EM8" s="200"/>
      <c r="EN8" s="200"/>
      <c r="EO8" s="200"/>
      <c r="EP8" s="200"/>
      <c r="EQ8" s="200"/>
      <c r="ER8" s="200"/>
      <c r="ES8" s="200"/>
      <c r="ET8" s="200">
        <v>0</v>
      </c>
      <c r="EU8" s="200"/>
      <c r="EV8" s="200"/>
      <c r="EW8" s="200"/>
      <c r="EX8" s="200"/>
      <c r="EY8" s="200"/>
      <c r="EZ8" s="200"/>
      <c r="FA8" s="200"/>
      <c r="FB8" s="200"/>
      <c r="FC8" s="200"/>
      <c r="FD8" s="200">
        <v>0</v>
      </c>
      <c r="FE8" s="200"/>
      <c r="FF8" s="200"/>
      <c r="FG8" s="200"/>
      <c r="FH8" s="200"/>
      <c r="FI8" s="200"/>
      <c r="FJ8" s="200"/>
      <c r="FK8" s="200">
        <v>0</v>
      </c>
      <c r="FL8" s="200"/>
      <c r="FM8" s="200"/>
      <c r="FN8" s="200"/>
      <c r="FO8" s="200"/>
      <c r="FP8" s="200"/>
      <c r="FQ8" s="200"/>
      <c r="FR8" s="200"/>
      <c r="FS8" s="200"/>
      <c r="FT8" s="200"/>
      <c r="FU8" s="200"/>
      <c r="FV8" s="200"/>
      <c r="FW8" s="200">
        <v>0</v>
      </c>
      <c r="FX8" s="200"/>
      <c r="FY8" s="200"/>
      <c r="FZ8" s="200"/>
      <c r="GA8" s="200"/>
      <c r="GB8" s="200"/>
      <c r="GC8" s="200"/>
      <c r="GD8" s="200"/>
      <c r="GE8" s="200"/>
      <c r="GF8" s="200"/>
      <c r="GG8" s="200">
        <v>0</v>
      </c>
      <c r="GH8" s="200"/>
      <c r="GI8" s="200"/>
      <c r="GJ8" s="200"/>
      <c r="GK8" s="200"/>
      <c r="GL8" s="200"/>
      <c r="GM8" s="200"/>
      <c r="GN8" s="200"/>
      <c r="GO8" s="200"/>
      <c r="GP8" s="200">
        <v>5.0000000000000001E-3</v>
      </c>
      <c r="GQ8" s="200"/>
      <c r="GR8" s="200"/>
      <c r="GS8" s="200"/>
      <c r="GT8" s="200"/>
      <c r="GU8" s="200"/>
      <c r="GV8" s="200">
        <v>5.0000000000000001E-3</v>
      </c>
      <c r="GW8" s="200"/>
      <c r="GX8" s="200"/>
      <c r="GY8" s="200"/>
      <c r="GZ8" s="200"/>
      <c r="HA8" s="200"/>
      <c r="HB8" s="200"/>
      <c r="HC8" s="200"/>
      <c r="HD8" s="200"/>
      <c r="HE8" s="200"/>
      <c r="HF8" s="200"/>
      <c r="HG8" s="200"/>
      <c r="HH8" s="200"/>
      <c r="HI8" s="200"/>
      <c r="HJ8" s="200"/>
      <c r="HK8" s="200"/>
      <c r="HL8" s="200"/>
      <c r="HM8" s="200"/>
      <c r="HN8" s="200"/>
      <c r="HO8" s="200"/>
      <c r="HP8" s="200"/>
      <c r="HQ8" s="200"/>
      <c r="HR8" s="200"/>
      <c r="HS8" s="200">
        <v>0</v>
      </c>
      <c r="HT8" s="200"/>
      <c r="HU8" s="200"/>
      <c r="HV8" s="200"/>
      <c r="HW8" s="200"/>
      <c r="HX8" s="200"/>
      <c r="HY8" s="200"/>
      <c r="HZ8" s="200">
        <v>0</v>
      </c>
      <c r="IA8" s="200"/>
      <c r="IB8" s="200"/>
      <c r="IC8" s="200"/>
      <c r="ID8" s="200"/>
      <c r="IE8" s="200"/>
      <c r="IF8" s="200"/>
      <c r="IG8" s="200">
        <v>0</v>
      </c>
      <c r="IH8" s="200"/>
      <c r="II8" s="200"/>
      <c r="IJ8" s="200"/>
      <c r="IK8" s="200"/>
      <c r="IL8" s="200"/>
      <c r="IM8" s="200"/>
      <c r="IN8" s="200"/>
      <c r="IO8" s="200"/>
      <c r="IP8" s="200">
        <v>0</v>
      </c>
      <c r="IQ8" s="200"/>
      <c r="IR8" s="200"/>
      <c r="IS8" s="200"/>
      <c r="IT8" s="200"/>
      <c r="IU8" s="200"/>
      <c r="IV8" s="200"/>
      <c r="IW8" s="200"/>
      <c r="IX8" s="200"/>
      <c r="IY8" s="200"/>
      <c r="IZ8" s="200"/>
      <c r="JA8" s="200"/>
      <c r="JB8" s="200"/>
      <c r="JC8" s="200"/>
      <c r="JD8" s="200"/>
      <c r="JE8" s="200"/>
      <c r="JF8" s="200"/>
      <c r="JG8" s="200"/>
      <c r="JH8" s="200"/>
      <c r="JI8" s="200"/>
      <c r="JJ8" s="200"/>
      <c r="JK8" s="200"/>
      <c r="JL8" s="200"/>
      <c r="JM8" s="200"/>
      <c r="JN8" s="200"/>
      <c r="JO8" s="200"/>
      <c r="JP8" s="200"/>
      <c r="JQ8" s="200"/>
      <c r="JR8" s="200"/>
      <c r="JS8" s="200"/>
      <c r="JT8" s="200"/>
      <c r="JU8" s="200"/>
      <c r="JV8" s="200"/>
      <c r="JW8" s="200"/>
      <c r="JX8" s="200"/>
      <c r="JY8" s="200"/>
      <c r="JZ8" s="200"/>
      <c r="KA8" s="200"/>
      <c r="KB8" s="200"/>
      <c r="KC8" s="200"/>
      <c r="KD8" s="200"/>
      <c r="KE8" s="200"/>
      <c r="KF8" s="200"/>
      <c r="KG8" s="200"/>
      <c r="KH8" s="200"/>
      <c r="KI8" s="200"/>
      <c r="KJ8" s="200"/>
      <c r="KK8" s="200"/>
      <c r="KL8" s="200"/>
      <c r="KM8" s="200"/>
      <c r="KN8" s="200"/>
      <c r="KO8" s="200"/>
      <c r="KP8" s="200"/>
      <c r="KQ8" s="200"/>
      <c r="KR8" s="200"/>
      <c r="KS8" s="200"/>
      <c r="KT8" s="200"/>
      <c r="KU8" s="200"/>
      <c r="KV8" s="200"/>
      <c r="KW8" s="200"/>
      <c r="KX8" s="200"/>
      <c r="KY8" s="200"/>
      <c r="KZ8" s="200"/>
      <c r="LA8" s="200"/>
      <c r="LB8" s="200"/>
      <c r="LC8" s="200"/>
      <c r="LD8" s="200"/>
      <c r="LE8" s="200"/>
      <c r="LF8" s="200"/>
      <c r="LG8" s="200"/>
      <c r="LH8" s="200"/>
      <c r="LI8" s="200"/>
      <c r="LJ8" s="200"/>
      <c r="LK8" s="200"/>
      <c r="LL8" s="200"/>
      <c r="LM8" s="200"/>
      <c r="LN8" s="200"/>
      <c r="LO8" s="200"/>
      <c r="LP8" s="200"/>
      <c r="LQ8" s="200"/>
      <c r="LR8" s="200"/>
      <c r="LS8" s="200">
        <v>7.4999999999999997E-3</v>
      </c>
      <c r="LT8" s="200"/>
      <c r="LU8" s="200"/>
      <c r="LV8" s="200"/>
      <c r="LW8" s="200"/>
      <c r="LX8" s="200"/>
      <c r="LY8" s="200"/>
      <c r="LZ8" s="200"/>
      <c r="MA8" s="200"/>
      <c r="MB8" s="200"/>
      <c r="MC8" s="200">
        <v>0.01</v>
      </c>
      <c r="MD8" s="200"/>
      <c r="ME8" s="200"/>
      <c r="MF8" s="200"/>
      <c r="MG8" s="200"/>
      <c r="MH8" s="200"/>
      <c r="MI8" s="200"/>
      <c r="MJ8" s="200"/>
      <c r="MK8" s="200"/>
      <c r="ML8" s="200"/>
      <c r="MM8" s="200">
        <v>1.590909090909091E-3</v>
      </c>
    </row>
    <row r="9" spans="1:351" x14ac:dyDescent="0.45">
      <c r="A9" s="36" t="s">
        <v>74</v>
      </c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>
        <v>0</v>
      </c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  <c r="BS9" s="200"/>
      <c r="BT9" s="200"/>
      <c r="BU9" s="200"/>
      <c r="BV9" s="200"/>
      <c r="BW9" s="200"/>
      <c r="BX9" s="200"/>
      <c r="BY9" s="200"/>
      <c r="BZ9" s="200"/>
      <c r="CA9" s="200"/>
      <c r="CB9" s="200"/>
      <c r="CC9" s="200"/>
      <c r="CD9" s="200"/>
      <c r="CE9" s="200"/>
      <c r="CF9" s="200"/>
      <c r="CG9" s="200"/>
      <c r="CH9" s="200"/>
      <c r="CI9" s="200"/>
      <c r="CJ9" s="200"/>
      <c r="CK9" s="200"/>
      <c r="CL9" s="200"/>
      <c r="CM9" s="200"/>
      <c r="CN9" s="200"/>
      <c r="CO9" s="200"/>
      <c r="CP9" s="200"/>
      <c r="CQ9" s="200"/>
      <c r="CR9" s="200">
        <v>0</v>
      </c>
      <c r="CS9" s="200"/>
      <c r="CT9" s="200"/>
      <c r="CU9" s="200"/>
      <c r="CV9" s="200"/>
      <c r="CW9" s="200"/>
      <c r="CX9" s="200"/>
      <c r="CY9" s="200"/>
      <c r="CZ9" s="200"/>
      <c r="DA9" s="200"/>
      <c r="DB9" s="200"/>
      <c r="DC9" s="200"/>
      <c r="DD9" s="200">
        <v>0</v>
      </c>
      <c r="DE9" s="200"/>
      <c r="DF9" s="200"/>
      <c r="DG9" s="200"/>
      <c r="DH9" s="200"/>
      <c r="DI9" s="200"/>
      <c r="DJ9" s="200"/>
      <c r="DK9" s="200"/>
      <c r="DL9" s="200"/>
      <c r="DM9" s="200"/>
      <c r="DN9" s="200"/>
      <c r="DO9" s="200">
        <v>0</v>
      </c>
      <c r="DP9" s="200"/>
      <c r="DQ9" s="200"/>
      <c r="DR9" s="200"/>
      <c r="DS9" s="200"/>
      <c r="DT9" s="200"/>
      <c r="DU9" s="200"/>
      <c r="DV9" s="200"/>
      <c r="DW9" s="200"/>
      <c r="DX9" s="200"/>
      <c r="DY9" s="200"/>
      <c r="DZ9" s="200"/>
      <c r="EA9" s="200"/>
      <c r="EB9" s="200"/>
      <c r="EC9" s="200">
        <v>0</v>
      </c>
      <c r="ED9" s="200"/>
      <c r="EE9" s="200"/>
      <c r="EF9" s="200"/>
      <c r="EG9" s="200"/>
      <c r="EH9" s="200"/>
      <c r="EI9" s="200"/>
      <c r="EJ9" s="200"/>
      <c r="EK9" s="200"/>
      <c r="EL9" s="200"/>
      <c r="EM9" s="200"/>
      <c r="EN9" s="200">
        <v>0</v>
      </c>
      <c r="EO9" s="200"/>
      <c r="EP9" s="200"/>
      <c r="EQ9" s="200"/>
      <c r="ER9" s="200"/>
      <c r="ES9" s="200"/>
      <c r="ET9" s="200"/>
      <c r="EU9" s="200"/>
      <c r="EV9" s="200"/>
      <c r="EW9" s="200">
        <v>0</v>
      </c>
      <c r="EX9" s="200"/>
      <c r="EY9" s="200"/>
      <c r="EZ9" s="200"/>
      <c r="FA9" s="200"/>
      <c r="FB9" s="200"/>
      <c r="FC9" s="200"/>
      <c r="FD9" s="200"/>
      <c r="FE9" s="200"/>
      <c r="FF9" s="200"/>
      <c r="FG9" s="200"/>
      <c r="FH9" s="200">
        <v>0</v>
      </c>
      <c r="FI9" s="200"/>
      <c r="FJ9" s="200"/>
      <c r="FK9" s="200"/>
      <c r="FL9" s="200"/>
      <c r="FM9" s="200"/>
      <c r="FN9" s="200"/>
      <c r="FO9" s="200"/>
      <c r="FP9" s="200">
        <v>0</v>
      </c>
      <c r="FQ9" s="200"/>
      <c r="FR9" s="200"/>
      <c r="FS9" s="200"/>
      <c r="FT9" s="200"/>
      <c r="FU9" s="200"/>
      <c r="FV9" s="200"/>
      <c r="FW9" s="200"/>
      <c r="FX9" s="200"/>
      <c r="FY9" s="200"/>
      <c r="FZ9" s="200"/>
      <c r="GA9" s="200"/>
      <c r="GB9" s="200"/>
      <c r="GC9" s="200"/>
      <c r="GD9" s="200"/>
      <c r="GE9" s="200"/>
      <c r="GF9" s="200"/>
      <c r="GG9" s="200"/>
      <c r="GH9" s="200"/>
      <c r="GI9" s="200"/>
      <c r="GJ9" s="200"/>
      <c r="GK9" s="200"/>
      <c r="GL9" s="200"/>
      <c r="GM9" s="200"/>
      <c r="GN9" s="200"/>
      <c r="GO9" s="200"/>
      <c r="GP9" s="200"/>
      <c r="GQ9" s="200"/>
      <c r="GR9" s="200"/>
      <c r="GS9" s="200"/>
      <c r="GT9" s="200"/>
      <c r="GU9" s="200"/>
      <c r="GV9" s="200"/>
      <c r="GW9" s="200"/>
      <c r="GX9" s="200"/>
      <c r="GY9" s="200"/>
      <c r="GZ9" s="200"/>
      <c r="HA9" s="200"/>
      <c r="HB9" s="200"/>
      <c r="HC9" s="200"/>
      <c r="HD9" s="200"/>
      <c r="HE9" s="200"/>
      <c r="HF9" s="200"/>
      <c r="HG9" s="200"/>
      <c r="HH9" s="200"/>
      <c r="HI9" s="200"/>
      <c r="HJ9" s="200"/>
      <c r="HK9" s="200"/>
      <c r="HL9" s="200"/>
      <c r="HM9" s="200"/>
      <c r="HN9" s="200"/>
      <c r="HO9" s="200"/>
      <c r="HP9" s="200"/>
      <c r="HQ9" s="200"/>
      <c r="HR9" s="200"/>
      <c r="HS9" s="200"/>
      <c r="HT9" s="200"/>
      <c r="HU9" s="200"/>
      <c r="HV9" s="200"/>
      <c r="HW9" s="200"/>
      <c r="HX9" s="200"/>
      <c r="HY9" s="200"/>
      <c r="HZ9" s="200"/>
      <c r="IA9" s="200"/>
      <c r="IB9" s="200"/>
      <c r="IC9" s="200"/>
      <c r="ID9" s="200"/>
      <c r="IE9" s="200"/>
      <c r="IF9" s="200"/>
      <c r="IG9" s="200"/>
      <c r="IH9" s="200"/>
      <c r="II9" s="200"/>
      <c r="IJ9" s="200"/>
      <c r="IK9" s="200"/>
      <c r="IL9" s="200"/>
      <c r="IM9" s="200"/>
      <c r="IN9" s="200"/>
      <c r="IO9" s="200"/>
      <c r="IP9" s="200"/>
      <c r="IQ9" s="200"/>
      <c r="IR9" s="200"/>
      <c r="IS9" s="200"/>
      <c r="IT9" s="200"/>
      <c r="IU9" s="200"/>
      <c r="IV9" s="200"/>
      <c r="IW9" s="200"/>
      <c r="IX9" s="200"/>
      <c r="IY9" s="200"/>
      <c r="IZ9" s="200"/>
      <c r="JA9" s="200"/>
      <c r="JB9" s="200"/>
      <c r="JC9" s="200"/>
      <c r="JD9" s="200"/>
      <c r="JE9" s="200"/>
      <c r="JF9" s="200"/>
      <c r="JG9" s="200"/>
      <c r="JH9" s="200"/>
      <c r="JI9" s="200"/>
      <c r="JJ9" s="200"/>
      <c r="JK9" s="200"/>
      <c r="JL9" s="200"/>
      <c r="JM9" s="200"/>
      <c r="JN9" s="200"/>
      <c r="JO9" s="200"/>
      <c r="JP9" s="200"/>
      <c r="JQ9" s="200"/>
      <c r="JR9" s="200"/>
      <c r="JS9" s="200"/>
      <c r="JT9" s="200"/>
      <c r="JU9" s="200"/>
      <c r="JV9" s="200"/>
      <c r="JW9" s="200"/>
      <c r="JX9" s="200"/>
      <c r="JY9" s="200"/>
      <c r="JZ9" s="200"/>
      <c r="KA9" s="200"/>
      <c r="KB9" s="200"/>
      <c r="KC9" s="200"/>
      <c r="KD9" s="200"/>
      <c r="KE9" s="200"/>
      <c r="KF9" s="200"/>
      <c r="KG9" s="200"/>
      <c r="KH9" s="200"/>
      <c r="KI9" s="200"/>
      <c r="KJ9" s="200"/>
      <c r="KK9" s="200"/>
      <c r="KL9" s="200"/>
      <c r="KM9" s="200"/>
      <c r="KN9" s="200"/>
      <c r="KO9" s="200"/>
      <c r="KP9" s="200"/>
      <c r="KQ9" s="200"/>
      <c r="KR9" s="200"/>
      <c r="KS9" s="200"/>
      <c r="KT9" s="200"/>
      <c r="KU9" s="200"/>
      <c r="KV9" s="200"/>
      <c r="KW9" s="200"/>
      <c r="KX9" s="200"/>
      <c r="KY9" s="200"/>
      <c r="KZ9" s="200"/>
      <c r="LA9" s="200"/>
      <c r="LB9" s="200"/>
      <c r="LC9" s="200"/>
      <c r="LD9" s="200"/>
      <c r="LE9" s="200"/>
      <c r="LF9" s="200"/>
      <c r="LG9" s="200"/>
      <c r="LH9" s="200"/>
      <c r="LI9" s="200"/>
      <c r="LJ9" s="200"/>
      <c r="LK9" s="200"/>
      <c r="LL9" s="200"/>
      <c r="LM9" s="200"/>
      <c r="LN9" s="200"/>
      <c r="LO9" s="200"/>
      <c r="LP9" s="200"/>
      <c r="LQ9" s="200"/>
      <c r="LR9" s="200"/>
      <c r="LS9" s="200"/>
      <c r="LT9" s="200"/>
      <c r="LU9" s="200"/>
      <c r="LV9" s="200"/>
      <c r="LW9" s="200"/>
      <c r="LX9" s="200"/>
      <c r="LY9" s="200"/>
      <c r="LZ9" s="200"/>
      <c r="MA9" s="200"/>
      <c r="MB9" s="200"/>
      <c r="MC9" s="200"/>
      <c r="MD9" s="200"/>
      <c r="ME9" s="200"/>
      <c r="MF9" s="200"/>
      <c r="MG9" s="200"/>
      <c r="MH9" s="200"/>
      <c r="MI9" s="200"/>
      <c r="MJ9" s="200"/>
      <c r="MK9" s="200"/>
      <c r="ML9" s="200"/>
      <c r="MM9" s="200">
        <v>0</v>
      </c>
    </row>
    <row r="10" spans="1:351" x14ac:dyDescent="0.45">
      <c r="A10" s="36" t="s">
        <v>26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  <c r="AF10" s="200"/>
      <c r="AG10" s="200"/>
      <c r="AH10" s="200"/>
      <c r="AI10" s="200"/>
      <c r="AJ10" s="200"/>
      <c r="AK10" s="200"/>
      <c r="AL10" s="200"/>
      <c r="AM10" s="200"/>
      <c r="AN10" s="200"/>
      <c r="AO10" s="200"/>
      <c r="AP10" s="200"/>
      <c r="AQ10" s="200"/>
      <c r="AR10" s="200"/>
      <c r="AS10" s="200"/>
      <c r="AT10" s="200"/>
      <c r="AU10" s="200"/>
      <c r="AV10" s="200"/>
      <c r="AW10" s="200"/>
      <c r="AX10" s="200"/>
      <c r="AY10" s="200"/>
      <c r="AZ10" s="200"/>
      <c r="BA10" s="200"/>
      <c r="BB10" s="200"/>
      <c r="BC10" s="200"/>
      <c r="BD10" s="200"/>
      <c r="BE10" s="200"/>
      <c r="BF10" s="200"/>
      <c r="BG10" s="200"/>
      <c r="BH10" s="200"/>
      <c r="BI10" s="200"/>
      <c r="BJ10" s="200"/>
      <c r="BK10" s="200"/>
      <c r="BL10" s="200"/>
      <c r="BM10" s="200"/>
      <c r="BN10" s="200"/>
      <c r="BO10" s="200"/>
      <c r="BP10" s="200"/>
      <c r="BQ10" s="200"/>
      <c r="BR10" s="200"/>
      <c r="BS10" s="200"/>
      <c r="BT10" s="200"/>
      <c r="BU10" s="200"/>
      <c r="BV10" s="200"/>
      <c r="BW10" s="200"/>
      <c r="BX10" s="200"/>
      <c r="BY10" s="200"/>
      <c r="BZ10" s="200"/>
      <c r="CA10" s="200"/>
      <c r="CB10" s="200"/>
      <c r="CC10" s="200"/>
      <c r="CD10" s="200"/>
      <c r="CE10" s="200"/>
      <c r="CF10" s="200"/>
      <c r="CG10" s="200"/>
      <c r="CH10" s="200"/>
      <c r="CI10" s="200"/>
      <c r="CJ10" s="200"/>
      <c r="CK10" s="200"/>
      <c r="CL10" s="200"/>
      <c r="CM10" s="200"/>
      <c r="CN10" s="200"/>
      <c r="CO10" s="200"/>
      <c r="CP10" s="200"/>
      <c r="CQ10" s="200">
        <v>0</v>
      </c>
      <c r="CR10" s="200"/>
      <c r="CS10" s="200"/>
      <c r="CT10" s="200"/>
      <c r="CU10" s="200"/>
      <c r="CV10" s="200"/>
      <c r="CW10" s="200"/>
      <c r="CX10" s="200"/>
      <c r="CY10" s="200"/>
      <c r="CZ10" s="200"/>
      <c r="DA10" s="200"/>
      <c r="DB10" s="200"/>
      <c r="DC10" s="200"/>
      <c r="DD10" s="200"/>
      <c r="DE10" s="200"/>
      <c r="DF10" s="200"/>
      <c r="DG10" s="200"/>
      <c r="DH10" s="200"/>
      <c r="DI10" s="200"/>
      <c r="DJ10" s="200"/>
      <c r="DK10" s="200"/>
      <c r="DL10" s="200"/>
      <c r="DM10" s="200"/>
      <c r="DN10" s="200"/>
      <c r="DO10" s="200"/>
      <c r="DP10" s="200"/>
      <c r="DQ10" s="200"/>
      <c r="DR10" s="200"/>
      <c r="DS10" s="200"/>
      <c r="DT10" s="200"/>
      <c r="DU10" s="200"/>
      <c r="DV10" s="200"/>
      <c r="DW10" s="200"/>
      <c r="DX10" s="200"/>
      <c r="DY10" s="200"/>
      <c r="DZ10" s="200"/>
      <c r="EA10" s="200"/>
      <c r="EB10" s="200"/>
      <c r="EC10" s="200"/>
      <c r="ED10" s="200"/>
      <c r="EE10" s="200"/>
      <c r="EF10" s="200"/>
      <c r="EG10" s="200"/>
      <c r="EH10" s="200"/>
      <c r="EI10" s="200"/>
      <c r="EJ10" s="200"/>
      <c r="EK10" s="200"/>
      <c r="EL10" s="200"/>
      <c r="EM10" s="200"/>
      <c r="EN10" s="200"/>
      <c r="EO10" s="200"/>
      <c r="EP10" s="200"/>
      <c r="EQ10" s="200"/>
      <c r="ER10" s="200"/>
      <c r="ES10" s="200"/>
      <c r="ET10" s="200"/>
      <c r="EU10" s="200"/>
      <c r="EV10" s="200"/>
      <c r="EW10" s="200"/>
      <c r="EX10" s="200"/>
      <c r="EY10" s="200"/>
      <c r="EZ10" s="200"/>
      <c r="FA10" s="200"/>
      <c r="FB10" s="200"/>
      <c r="FC10" s="200"/>
      <c r="FD10" s="200"/>
      <c r="FE10" s="200"/>
      <c r="FF10" s="200"/>
      <c r="FG10" s="200"/>
      <c r="FH10" s="200"/>
      <c r="FI10" s="200"/>
      <c r="FJ10" s="200"/>
      <c r="FK10" s="200"/>
      <c r="FL10" s="200"/>
      <c r="FM10" s="200"/>
      <c r="FN10" s="200"/>
      <c r="FO10" s="200"/>
      <c r="FP10" s="200"/>
      <c r="FQ10" s="200"/>
      <c r="FR10" s="200"/>
      <c r="FS10" s="200"/>
      <c r="FT10" s="200"/>
      <c r="FU10" s="200"/>
      <c r="FV10" s="200"/>
      <c r="FW10" s="200"/>
      <c r="FX10" s="200"/>
      <c r="FY10" s="200"/>
      <c r="FZ10" s="200"/>
      <c r="GA10" s="200"/>
      <c r="GB10" s="200"/>
      <c r="GC10" s="200"/>
      <c r="GD10" s="200"/>
      <c r="GE10" s="200"/>
      <c r="GF10" s="200"/>
      <c r="GG10" s="200"/>
      <c r="GH10" s="200"/>
      <c r="GI10" s="200"/>
      <c r="GJ10" s="200"/>
      <c r="GK10" s="200"/>
      <c r="GL10" s="200"/>
      <c r="GM10" s="200"/>
      <c r="GN10" s="200"/>
      <c r="GO10" s="200"/>
      <c r="GP10" s="200"/>
      <c r="GQ10" s="200"/>
      <c r="GR10" s="200"/>
      <c r="GS10" s="200"/>
      <c r="GT10" s="200"/>
      <c r="GU10" s="200"/>
      <c r="GV10" s="200"/>
      <c r="GW10" s="200"/>
      <c r="GX10" s="200"/>
      <c r="GY10" s="200"/>
      <c r="GZ10" s="200"/>
      <c r="HA10" s="200"/>
      <c r="HB10" s="200"/>
      <c r="HC10" s="200"/>
      <c r="HD10" s="200"/>
      <c r="HE10" s="200"/>
      <c r="HF10" s="200"/>
      <c r="HG10" s="200"/>
      <c r="HH10" s="200"/>
      <c r="HI10" s="200"/>
      <c r="HJ10" s="200"/>
      <c r="HK10" s="200"/>
      <c r="HL10" s="200"/>
      <c r="HM10" s="200"/>
      <c r="HN10" s="200"/>
      <c r="HO10" s="200"/>
      <c r="HP10" s="200"/>
      <c r="HQ10" s="200"/>
      <c r="HR10" s="200"/>
      <c r="HS10" s="200"/>
      <c r="HT10" s="200"/>
      <c r="HU10" s="200"/>
      <c r="HV10" s="200"/>
      <c r="HW10" s="200"/>
      <c r="HX10" s="200"/>
      <c r="HY10" s="200"/>
      <c r="HZ10" s="200"/>
      <c r="IA10" s="200"/>
      <c r="IB10" s="200"/>
      <c r="IC10" s="200"/>
      <c r="ID10" s="200"/>
      <c r="IE10" s="200"/>
      <c r="IF10" s="200"/>
      <c r="IG10" s="200"/>
      <c r="IH10" s="200"/>
      <c r="II10" s="200"/>
      <c r="IJ10" s="200"/>
      <c r="IK10" s="200"/>
      <c r="IL10" s="200"/>
      <c r="IM10" s="200"/>
      <c r="IN10" s="200"/>
      <c r="IO10" s="200"/>
      <c r="IP10" s="200"/>
      <c r="IQ10" s="200"/>
      <c r="IR10" s="200"/>
      <c r="IS10" s="200"/>
      <c r="IT10" s="200"/>
      <c r="IU10" s="200"/>
      <c r="IV10" s="200"/>
      <c r="IW10" s="200"/>
      <c r="IX10" s="200"/>
      <c r="IY10" s="200"/>
      <c r="IZ10" s="200"/>
      <c r="JA10" s="200"/>
      <c r="JB10" s="200"/>
      <c r="JC10" s="200"/>
      <c r="JD10" s="200"/>
      <c r="JE10" s="200"/>
      <c r="JF10" s="200"/>
      <c r="JG10" s="200"/>
      <c r="JH10" s="200"/>
      <c r="JI10" s="200"/>
      <c r="JJ10" s="200"/>
      <c r="JK10" s="200"/>
      <c r="JL10" s="200"/>
      <c r="JM10" s="200"/>
      <c r="JN10" s="200"/>
      <c r="JO10" s="200"/>
      <c r="JP10" s="200"/>
      <c r="JQ10" s="200"/>
      <c r="JR10" s="200"/>
      <c r="JS10" s="200"/>
      <c r="JT10" s="200"/>
      <c r="JU10" s="200"/>
      <c r="JV10" s="200"/>
      <c r="JW10" s="200"/>
      <c r="JX10" s="200"/>
      <c r="JY10" s="200"/>
      <c r="JZ10" s="200"/>
      <c r="KA10" s="200"/>
      <c r="KB10" s="200"/>
      <c r="KC10" s="200"/>
      <c r="KD10" s="200"/>
      <c r="KE10" s="200"/>
      <c r="KF10" s="200"/>
      <c r="KG10" s="200"/>
      <c r="KH10" s="200"/>
      <c r="KI10" s="200"/>
      <c r="KJ10" s="200"/>
      <c r="KK10" s="200"/>
      <c r="KL10" s="200"/>
      <c r="KM10" s="200"/>
      <c r="KN10" s="200"/>
      <c r="KO10" s="200"/>
      <c r="KP10" s="200"/>
      <c r="KQ10" s="200"/>
      <c r="KR10" s="200"/>
      <c r="KS10" s="200"/>
      <c r="KT10" s="200"/>
      <c r="KU10" s="200"/>
      <c r="KV10" s="200"/>
      <c r="KW10" s="200"/>
      <c r="KX10" s="200"/>
      <c r="KY10" s="200"/>
      <c r="KZ10" s="200"/>
      <c r="LA10" s="200"/>
      <c r="LB10" s="200"/>
      <c r="LC10" s="200"/>
      <c r="LD10" s="200"/>
      <c r="LE10" s="200"/>
      <c r="LF10" s="200"/>
      <c r="LG10" s="200"/>
      <c r="LH10" s="200"/>
      <c r="LI10" s="200"/>
      <c r="LJ10" s="200"/>
      <c r="LK10" s="200"/>
      <c r="LL10" s="200"/>
      <c r="LM10" s="200"/>
      <c r="LN10" s="200"/>
      <c r="LO10" s="200"/>
      <c r="LP10" s="200"/>
      <c r="LQ10" s="200"/>
      <c r="LR10" s="200"/>
      <c r="LS10" s="200"/>
      <c r="LT10" s="200"/>
      <c r="LU10" s="200"/>
      <c r="LV10" s="200"/>
      <c r="LW10" s="200"/>
      <c r="LX10" s="200"/>
      <c r="LY10" s="200"/>
      <c r="LZ10" s="200"/>
      <c r="MA10" s="200"/>
      <c r="MB10" s="200"/>
      <c r="MC10" s="200"/>
      <c r="MD10" s="200"/>
      <c r="ME10" s="200"/>
      <c r="MF10" s="200"/>
      <c r="MG10" s="200"/>
      <c r="MH10" s="200"/>
      <c r="MI10" s="200"/>
      <c r="MJ10" s="200"/>
      <c r="MK10" s="200"/>
      <c r="ML10" s="200"/>
      <c r="MM10" s="200">
        <v>0</v>
      </c>
    </row>
    <row r="11" spans="1:351" x14ac:dyDescent="0.45">
      <c r="A11" s="36" t="s">
        <v>526</v>
      </c>
      <c r="B11" s="200">
        <v>5.0000000000000001E-3</v>
      </c>
      <c r="C11" s="200">
        <v>0</v>
      </c>
      <c r="D11" s="200">
        <v>0</v>
      </c>
      <c r="E11" s="200"/>
      <c r="F11" s="200"/>
      <c r="G11" s="200">
        <v>0</v>
      </c>
      <c r="H11" s="200"/>
      <c r="I11" s="200"/>
      <c r="J11" s="200">
        <v>5.0000000000000001E-3</v>
      </c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0"/>
      <c r="AU11" s="200"/>
      <c r="AV11" s="200"/>
      <c r="AW11" s="200"/>
      <c r="AX11" s="200"/>
      <c r="AY11" s="200"/>
      <c r="AZ11" s="200"/>
      <c r="BA11" s="200"/>
      <c r="BB11" s="200"/>
      <c r="BC11" s="200"/>
      <c r="BD11" s="200"/>
      <c r="BE11" s="200"/>
      <c r="BF11" s="200"/>
      <c r="BG11" s="200"/>
      <c r="BH11" s="200"/>
      <c r="BI11" s="200"/>
      <c r="BJ11" s="200"/>
      <c r="BK11" s="200"/>
      <c r="BL11" s="200"/>
      <c r="BM11" s="200"/>
      <c r="BN11" s="200"/>
      <c r="BO11" s="200"/>
      <c r="BP11" s="200"/>
      <c r="BQ11" s="200"/>
      <c r="BR11" s="200"/>
      <c r="BS11" s="200"/>
      <c r="BT11" s="200"/>
      <c r="BU11" s="200"/>
      <c r="BV11" s="200"/>
      <c r="BW11" s="200"/>
      <c r="BX11" s="200"/>
      <c r="BY11" s="200"/>
      <c r="BZ11" s="200"/>
      <c r="CA11" s="200"/>
      <c r="CB11" s="200"/>
      <c r="CC11" s="200"/>
      <c r="CD11" s="200"/>
      <c r="CE11" s="200"/>
      <c r="CF11" s="200"/>
      <c r="CG11" s="200"/>
      <c r="CH11" s="200"/>
      <c r="CI11" s="200"/>
      <c r="CJ11" s="200"/>
      <c r="CK11" s="200"/>
      <c r="CL11" s="200"/>
      <c r="CM11" s="200"/>
      <c r="CN11" s="200"/>
      <c r="CO11" s="200"/>
      <c r="CP11" s="200"/>
      <c r="CQ11" s="200"/>
      <c r="CR11" s="200"/>
      <c r="CS11" s="200"/>
      <c r="CT11" s="200"/>
      <c r="CU11" s="200"/>
      <c r="CV11" s="200"/>
      <c r="CW11" s="200"/>
      <c r="CX11" s="200"/>
      <c r="CY11" s="200"/>
      <c r="CZ11" s="200"/>
      <c r="DA11" s="200"/>
      <c r="DB11" s="200"/>
      <c r="DC11" s="200"/>
      <c r="DD11" s="200"/>
      <c r="DE11" s="200"/>
      <c r="DF11" s="200"/>
      <c r="DG11" s="200"/>
      <c r="DH11" s="200"/>
      <c r="DI11" s="200"/>
      <c r="DJ11" s="200"/>
      <c r="DK11" s="200"/>
      <c r="DL11" s="200"/>
      <c r="DM11" s="200"/>
      <c r="DN11" s="200"/>
      <c r="DO11" s="200"/>
      <c r="DP11" s="200"/>
      <c r="DQ11" s="200"/>
      <c r="DR11" s="200"/>
      <c r="DS11" s="200"/>
      <c r="DT11" s="200"/>
      <c r="DU11" s="200"/>
      <c r="DV11" s="200"/>
      <c r="DW11" s="200"/>
      <c r="DX11" s="200"/>
      <c r="DY11" s="200"/>
      <c r="DZ11" s="200"/>
      <c r="EA11" s="200"/>
      <c r="EB11" s="200"/>
      <c r="EC11" s="200"/>
      <c r="ED11" s="200"/>
      <c r="EE11" s="200"/>
      <c r="EF11" s="200"/>
      <c r="EG11" s="200"/>
      <c r="EH11" s="200"/>
      <c r="EI11" s="200"/>
      <c r="EJ11" s="200"/>
      <c r="EK11" s="200"/>
      <c r="EL11" s="200"/>
      <c r="EM11" s="200"/>
      <c r="EN11" s="200"/>
      <c r="EO11" s="200"/>
      <c r="EP11" s="200"/>
      <c r="EQ11" s="200"/>
      <c r="ER11" s="200"/>
      <c r="ES11" s="200"/>
      <c r="ET11" s="200"/>
      <c r="EU11" s="200"/>
      <c r="EV11" s="200"/>
      <c r="EW11" s="200"/>
      <c r="EX11" s="200"/>
      <c r="EY11" s="200"/>
      <c r="EZ11" s="200"/>
      <c r="FA11" s="200"/>
      <c r="FB11" s="200"/>
      <c r="FC11" s="200"/>
      <c r="FD11" s="200"/>
      <c r="FE11" s="200"/>
      <c r="FF11" s="200"/>
      <c r="FG11" s="200"/>
      <c r="FH11" s="200"/>
      <c r="FI11" s="200"/>
      <c r="FJ11" s="200"/>
      <c r="FK11" s="200"/>
      <c r="FL11" s="200"/>
      <c r="FM11" s="200"/>
      <c r="FN11" s="200"/>
      <c r="FO11" s="200"/>
      <c r="FP11" s="200"/>
      <c r="FQ11" s="200"/>
      <c r="FR11" s="200"/>
      <c r="FS11" s="200"/>
      <c r="FT11" s="200"/>
      <c r="FU11" s="200"/>
      <c r="FV11" s="200"/>
      <c r="FW11" s="200"/>
      <c r="FX11" s="200"/>
      <c r="FY11" s="200"/>
      <c r="FZ11" s="200"/>
      <c r="GA11" s="200"/>
      <c r="GB11" s="200"/>
      <c r="GC11" s="200"/>
      <c r="GD11" s="200"/>
      <c r="GE11" s="200"/>
      <c r="GF11" s="200"/>
      <c r="GG11" s="200"/>
      <c r="GH11" s="200"/>
      <c r="GI11" s="200"/>
      <c r="GJ11" s="200"/>
      <c r="GK11" s="200"/>
      <c r="GL11" s="200"/>
      <c r="GM11" s="200"/>
      <c r="GN11" s="200"/>
      <c r="GO11" s="200"/>
      <c r="GP11" s="200"/>
      <c r="GQ11" s="200"/>
      <c r="GR11" s="200"/>
      <c r="GS11" s="200"/>
      <c r="GT11" s="200"/>
      <c r="GU11" s="200"/>
      <c r="GV11" s="200"/>
      <c r="GW11" s="200"/>
      <c r="GX11" s="200"/>
      <c r="GY11" s="200"/>
      <c r="GZ11" s="200"/>
      <c r="HA11" s="200"/>
      <c r="HB11" s="200"/>
      <c r="HC11" s="200"/>
      <c r="HD11" s="200"/>
      <c r="HE11" s="200"/>
      <c r="HF11" s="200"/>
      <c r="HG11" s="200"/>
      <c r="HH11" s="200"/>
      <c r="HI11" s="200"/>
      <c r="HJ11" s="200"/>
      <c r="HK11" s="200"/>
      <c r="HL11" s="200"/>
      <c r="HM11" s="200"/>
      <c r="HN11" s="200"/>
      <c r="HO11" s="200"/>
      <c r="HP11" s="200"/>
      <c r="HQ11" s="200"/>
      <c r="HR11" s="200"/>
      <c r="HS11" s="200"/>
      <c r="HT11" s="200"/>
      <c r="HU11" s="200"/>
      <c r="HV11" s="200"/>
      <c r="HW11" s="200"/>
      <c r="HX11" s="200"/>
      <c r="HY11" s="200"/>
      <c r="HZ11" s="200"/>
      <c r="IA11" s="200"/>
      <c r="IB11" s="200"/>
      <c r="IC11" s="200"/>
      <c r="ID11" s="200"/>
      <c r="IE11" s="200"/>
      <c r="IF11" s="200"/>
      <c r="IG11" s="200"/>
      <c r="IH11" s="200"/>
      <c r="II11" s="200"/>
      <c r="IJ11" s="200"/>
      <c r="IK11" s="200"/>
      <c r="IL11" s="200"/>
      <c r="IM11" s="200"/>
      <c r="IN11" s="200"/>
      <c r="IO11" s="200"/>
      <c r="IP11" s="200"/>
      <c r="IQ11" s="200"/>
      <c r="IR11" s="200"/>
      <c r="IS11" s="200"/>
      <c r="IT11" s="200"/>
      <c r="IU11" s="200"/>
      <c r="IV11" s="200"/>
      <c r="IW11" s="200"/>
      <c r="IX11" s="200"/>
      <c r="IY11" s="200"/>
      <c r="IZ11" s="200"/>
      <c r="JA11" s="200"/>
      <c r="JB11" s="200"/>
      <c r="JC11" s="200"/>
      <c r="JD11" s="200"/>
      <c r="JE11" s="200"/>
      <c r="JF11" s="200"/>
      <c r="JG11" s="200"/>
      <c r="JH11" s="200"/>
      <c r="JI11" s="200"/>
      <c r="JJ11" s="200"/>
      <c r="JK11" s="200"/>
      <c r="JL11" s="200"/>
      <c r="JM11" s="200"/>
      <c r="JN11" s="200"/>
      <c r="JO11" s="200"/>
      <c r="JP11" s="200"/>
      <c r="JQ11" s="200"/>
      <c r="JR11" s="200"/>
      <c r="JS11" s="200"/>
      <c r="JT11" s="200"/>
      <c r="JU11" s="200"/>
      <c r="JV11" s="200"/>
      <c r="JW11" s="200"/>
      <c r="JX11" s="200"/>
      <c r="JY11" s="200"/>
      <c r="JZ11" s="200"/>
      <c r="KA11" s="200"/>
      <c r="KB11" s="200"/>
      <c r="KC11" s="200"/>
      <c r="KD11" s="200"/>
      <c r="KE11" s="200"/>
      <c r="KF11" s="200"/>
      <c r="KG11" s="200"/>
      <c r="KH11" s="200"/>
      <c r="KI11" s="200"/>
      <c r="KJ11" s="200"/>
      <c r="KK11" s="200"/>
      <c r="KL11" s="200"/>
      <c r="KM11" s="200"/>
      <c r="KN11" s="200"/>
      <c r="KO11" s="200"/>
      <c r="KP11" s="200"/>
      <c r="KQ11" s="200"/>
      <c r="KR11" s="200"/>
      <c r="KS11" s="200"/>
      <c r="KT11" s="200"/>
      <c r="KU11" s="200"/>
      <c r="KV11" s="200"/>
      <c r="KW11" s="200"/>
      <c r="KX11" s="200"/>
      <c r="KY11" s="200"/>
      <c r="KZ11" s="200"/>
      <c r="LA11" s="200"/>
      <c r="LB11" s="200"/>
      <c r="LC11" s="200"/>
      <c r="LD11" s="200"/>
      <c r="LE11" s="200"/>
      <c r="LF11" s="200"/>
      <c r="LG11" s="200"/>
      <c r="LH11" s="200"/>
      <c r="LI11" s="200"/>
      <c r="LJ11" s="200"/>
      <c r="LK11" s="200"/>
      <c r="LL11" s="200"/>
      <c r="LM11" s="200"/>
      <c r="LN11" s="200"/>
      <c r="LO11" s="200"/>
      <c r="LP11" s="200"/>
      <c r="LQ11" s="200"/>
      <c r="LR11" s="200"/>
      <c r="LS11" s="200"/>
      <c r="LT11" s="200"/>
      <c r="LU11" s="200"/>
      <c r="LV11" s="200"/>
      <c r="LW11" s="200"/>
      <c r="LX11" s="200"/>
      <c r="LY11" s="200"/>
      <c r="LZ11" s="200"/>
      <c r="MA11" s="200"/>
      <c r="MB11" s="200"/>
      <c r="MC11" s="200"/>
      <c r="MD11" s="200"/>
      <c r="ME11" s="200">
        <v>5.0000000000000001E-3</v>
      </c>
      <c r="MF11" s="200"/>
      <c r="MG11" s="200"/>
      <c r="MH11" s="200"/>
      <c r="MI11" s="200"/>
      <c r="MJ11" s="200"/>
      <c r="MK11" s="200"/>
      <c r="ML11" s="200"/>
      <c r="MM11" s="200">
        <v>2.5000000000000001E-3</v>
      </c>
    </row>
    <row r="12" spans="1:351" x14ac:dyDescent="0.45">
      <c r="A12" s="36" t="s">
        <v>28</v>
      </c>
      <c r="B12" s="200"/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  <c r="AF12" s="200"/>
      <c r="AG12" s="200"/>
      <c r="AH12" s="200"/>
      <c r="AI12" s="200"/>
      <c r="AJ12" s="200"/>
      <c r="AK12" s="200"/>
      <c r="AL12" s="200"/>
      <c r="AM12" s="200"/>
      <c r="AN12" s="200"/>
      <c r="AO12" s="200"/>
      <c r="AP12" s="200"/>
      <c r="AQ12" s="200"/>
      <c r="AR12" s="200"/>
      <c r="AS12" s="200"/>
      <c r="AT12" s="200"/>
      <c r="AU12" s="200"/>
      <c r="AV12" s="200"/>
      <c r="AW12" s="200"/>
      <c r="AX12" s="200"/>
      <c r="AY12" s="200"/>
      <c r="AZ12" s="200"/>
      <c r="BA12" s="200"/>
      <c r="BB12" s="200"/>
      <c r="BC12" s="200"/>
      <c r="BD12" s="200"/>
      <c r="BE12" s="200"/>
      <c r="BF12" s="200"/>
      <c r="BG12" s="200"/>
      <c r="BH12" s="200"/>
      <c r="BI12" s="200"/>
      <c r="BJ12" s="200"/>
      <c r="BK12" s="200"/>
      <c r="BL12" s="200"/>
      <c r="BM12" s="200"/>
      <c r="BN12" s="200"/>
      <c r="BO12" s="200"/>
      <c r="BP12" s="200"/>
      <c r="BQ12" s="200"/>
      <c r="BR12" s="200"/>
      <c r="BS12" s="200"/>
      <c r="BT12" s="200"/>
      <c r="BU12" s="200"/>
      <c r="BV12" s="200"/>
      <c r="BW12" s="200"/>
      <c r="BX12" s="200"/>
      <c r="BY12" s="200"/>
      <c r="BZ12" s="200"/>
      <c r="CA12" s="200"/>
      <c r="CB12" s="200"/>
      <c r="CC12" s="200"/>
      <c r="CD12" s="200"/>
      <c r="CE12" s="200"/>
      <c r="CF12" s="200"/>
      <c r="CG12" s="200"/>
      <c r="CH12" s="200"/>
      <c r="CI12" s="200"/>
      <c r="CJ12" s="200"/>
      <c r="CK12" s="200"/>
      <c r="CL12" s="200"/>
      <c r="CM12" s="200"/>
      <c r="CN12" s="200"/>
      <c r="CO12" s="200"/>
      <c r="CP12" s="200"/>
      <c r="CQ12" s="200"/>
      <c r="CR12" s="200"/>
      <c r="CS12" s="200"/>
      <c r="CT12" s="200"/>
      <c r="CU12" s="200"/>
      <c r="CV12" s="200"/>
      <c r="CW12" s="200"/>
      <c r="CX12" s="200"/>
      <c r="CY12" s="200"/>
      <c r="CZ12" s="200"/>
      <c r="DA12" s="200"/>
      <c r="DB12" s="200"/>
      <c r="DC12" s="200"/>
      <c r="DD12" s="200"/>
      <c r="DE12" s="200"/>
      <c r="DF12" s="200"/>
      <c r="DG12" s="200"/>
      <c r="DH12" s="200"/>
      <c r="DI12" s="200"/>
      <c r="DJ12" s="200"/>
      <c r="DK12" s="200"/>
      <c r="DL12" s="200"/>
      <c r="DM12" s="200"/>
      <c r="DN12" s="200"/>
      <c r="DO12" s="200"/>
      <c r="DP12" s="200"/>
      <c r="DQ12" s="200"/>
      <c r="DR12" s="200"/>
      <c r="DS12" s="200"/>
      <c r="DT12" s="200"/>
      <c r="DU12" s="200"/>
      <c r="DV12" s="200"/>
      <c r="DW12" s="200"/>
      <c r="DX12" s="200"/>
      <c r="DY12" s="200"/>
      <c r="DZ12" s="200"/>
      <c r="EA12" s="200"/>
      <c r="EB12" s="200"/>
      <c r="EC12" s="200"/>
      <c r="ED12" s="200"/>
      <c r="EE12" s="200"/>
      <c r="EF12" s="200"/>
      <c r="EG12" s="200"/>
      <c r="EH12" s="200"/>
      <c r="EI12" s="200"/>
      <c r="EJ12" s="200"/>
      <c r="EK12" s="200"/>
      <c r="EL12" s="200"/>
      <c r="EM12" s="200"/>
      <c r="EN12" s="200"/>
      <c r="EO12" s="200"/>
      <c r="EP12" s="200"/>
      <c r="EQ12" s="200"/>
      <c r="ER12" s="200"/>
      <c r="ES12" s="200"/>
      <c r="ET12" s="200"/>
      <c r="EU12" s="200"/>
      <c r="EV12" s="200"/>
      <c r="EW12" s="200"/>
      <c r="EX12" s="200"/>
      <c r="EY12" s="200"/>
      <c r="EZ12" s="200"/>
      <c r="FA12" s="200"/>
      <c r="FB12" s="200"/>
      <c r="FC12" s="200"/>
      <c r="FD12" s="200"/>
      <c r="FE12" s="200"/>
      <c r="FF12" s="200"/>
      <c r="FG12" s="200"/>
      <c r="FH12" s="200"/>
      <c r="FI12" s="200"/>
      <c r="FJ12" s="200"/>
      <c r="FK12" s="200"/>
      <c r="FL12" s="200"/>
      <c r="FM12" s="200"/>
      <c r="FN12" s="200"/>
      <c r="FO12" s="200"/>
      <c r="FP12" s="200"/>
      <c r="FQ12" s="200"/>
      <c r="FR12" s="200"/>
      <c r="FS12" s="200"/>
      <c r="FT12" s="200"/>
      <c r="FU12" s="200"/>
      <c r="FV12" s="200"/>
      <c r="FW12" s="200"/>
      <c r="FX12" s="200"/>
      <c r="FY12" s="200"/>
      <c r="FZ12" s="200"/>
      <c r="GA12" s="200"/>
      <c r="GB12" s="200"/>
      <c r="GC12" s="200"/>
      <c r="GD12" s="200"/>
      <c r="GE12" s="200"/>
      <c r="GF12" s="200"/>
      <c r="GG12" s="200"/>
      <c r="GH12" s="200"/>
      <c r="GI12" s="200"/>
      <c r="GJ12" s="200"/>
      <c r="GK12" s="200"/>
      <c r="GL12" s="200"/>
      <c r="GM12" s="200"/>
      <c r="GN12" s="200"/>
      <c r="GO12" s="200"/>
      <c r="GP12" s="200"/>
      <c r="GQ12" s="200"/>
      <c r="GR12" s="200"/>
      <c r="GS12" s="200"/>
      <c r="GT12" s="200"/>
      <c r="GU12" s="200"/>
      <c r="GV12" s="200"/>
      <c r="GW12" s="200"/>
      <c r="GX12" s="200"/>
      <c r="GY12" s="200"/>
      <c r="GZ12" s="200"/>
      <c r="HA12" s="200"/>
      <c r="HB12" s="200"/>
      <c r="HC12" s="200"/>
      <c r="HD12" s="200"/>
      <c r="HE12" s="200"/>
      <c r="HF12" s="200"/>
      <c r="HG12" s="200"/>
      <c r="HH12" s="200"/>
      <c r="HI12" s="200"/>
      <c r="HJ12" s="200"/>
      <c r="HK12" s="200"/>
      <c r="HL12" s="200"/>
      <c r="HM12" s="200"/>
      <c r="HN12" s="200"/>
      <c r="HO12" s="200"/>
      <c r="HP12" s="200"/>
      <c r="HQ12" s="200"/>
      <c r="HR12" s="200"/>
      <c r="HS12" s="200"/>
      <c r="HT12" s="200"/>
      <c r="HU12" s="200"/>
      <c r="HV12" s="200"/>
      <c r="HW12" s="200"/>
      <c r="HX12" s="200"/>
      <c r="HY12" s="200"/>
      <c r="HZ12" s="200"/>
      <c r="IA12" s="200"/>
      <c r="IB12" s="200"/>
      <c r="IC12" s="200"/>
      <c r="ID12" s="200"/>
      <c r="IE12" s="200"/>
      <c r="IF12" s="200"/>
      <c r="IG12" s="200">
        <v>0</v>
      </c>
      <c r="IH12" s="200"/>
      <c r="II12" s="200"/>
      <c r="IJ12" s="200"/>
      <c r="IK12" s="200"/>
      <c r="IL12" s="200"/>
      <c r="IM12" s="200"/>
      <c r="IN12" s="200"/>
      <c r="IO12" s="200"/>
      <c r="IP12" s="200"/>
      <c r="IQ12" s="200"/>
      <c r="IR12" s="200"/>
      <c r="IS12" s="200"/>
      <c r="IT12" s="200"/>
      <c r="IU12" s="200"/>
      <c r="IV12" s="200"/>
      <c r="IW12" s="200"/>
      <c r="IX12" s="200"/>
      <c r="IY12" s="200"/>
      <c r="IZ12" s="200"/>
      <c r="JA12" s="200"/>
      <c r="JB12" s="200"/>
      <c r="JC12" s="200"/>
      <c r="JD12" s="200"/>
      <c r="JE12" s="200"/>
      <c r="JF12" s="200"/>
      <c r="JG12" s="200"/>
      <c r="JH12" s="200"/>
      <c r="JI12" s="200"/>
      <c r="JJ12" s="200"/>
      <c r="JK12" s="200"/>
      <c r="JL12" s="200"/>
      <c r="JM12" s="200"/>
      <c r="JN12" s="200"/>
      <c r="JO12" s="200"/>
      <c r="JP12" s="200"/>
      <c r="JQ12" s="200"/>
      <c r="JR12" s="200"/>
      <c r="JS12" s="200"/>
      <c r="JT12" s="200"/>
      <c r="JU12" s="200"/>
      <c r="JV12" s="200"/>
      <c r="JW12" s="200"/>
      <c r="JX12" s="200"/>
      <c r="JY12" s="200"/>
      <c r="JZ12" s="200"/>
      <c r="KA12" s="200"/>
      <c r="KB12" s="200"/>
      <c r="KC12" s="200"/>
      <c r="KD12" s="200"/>
      <c r="KE12" s="200"/>
      <c r="KF12" s="200"/>
      <c r="KG12" s="200"/>
      <c r="KH12" s="200"/>
      <c r="KI12" s="200"/>
      <c r="KJ12" s="200"/>
      <c r="KK12" s="200"/>
      <c r="KL12" s="200"/>
      <c r="KM12" s="200"/>
      <c r="KN12" s="200"/>
      <c r="KO12" s="200"/>
      <c r="KP12" s="200"/>
      <c r="KQ12" s="200"/>
      <c r="KR12" s="200"/>
      <c r="KS12" s="200"/>
      <c r="KT12" s="200"/>
      <c r="KU12" s="200"/>
      <c r="KV12" s="200"/>
      <c r="KW12" s="200"/>
      <c r="KX12" s="200"/>
      <c r="KY12" s="200"/>
      <c r="KZ12" s="200"/>
      <c r="LA12" s="200"/>
      <c r="LB12" s="200"/>
      <c r="LC12" s="200"/>
      <c r="LD12" s="200"/>
      <c r="LE12" s="200"/>
      <c r="LF12" s="200"/>
      <c r="LG12" s="200"/>
      <c r="LH12" s="200"/>
      <c r="LI12" s="200"/>
      <c r="LJ12" s="200"/>
      <c r="LK12" s="200"/>
      <c r="LL12" s="200"/>
      <c r="LM12" s="200"/>
      <c r="LN12" s="200"/>
      <c r="LO12" s="200"/>
      <c r="LP12" s="200"/>
      <c r="LQ12" s="200"/>
      <c r="LR12" s="200"/>
      <c r="LS12" s="200"/>
      <c r="LT12" s="200"/>
      <c r="LU12" s="200"/>
      <c r="LV12" s="200"/>
      <c r="LW12" s="200"/>
      <c r="LX12" s="200"/>
      <c r="LY12" s="200"/>
      <c r="LZ12" s="200"/>
      <c r="MA12" s="200"/>
      <c r="MB12" s="200"/>
      <c r="MC12" s="200"/>
      <c r="MD12" s="200"/>
      <c r="ME12" s="200"/>
      <c r="MF12" s="200"/>
      <c r="MG12" s="200"/>
      <c r="MH12" s="200"/>
      <c r="MI12" s="200"/>
      <c r="MJ12" s="200"/>
      <c r="MK12" s="200"/>
      <c r="ML12" s="200"/>
      <c r="MM12" s="200">
        <v>0</v>
      </c>
    </row>
    <row r="13" spans="1:351" x14ac:dyDescent="0.45">
      <c r="A13" s="36" t="s">
        <v>421</v>
      </c>
      <c r="B13" s="200"/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>
        <v>0</v>
      </c>
      <c r="P13" s="200"/>
      <c r="Q13" s="200">
        <v>0</v>
      </c>
      <c r="R13" s="200"/>
      <c r="S13" s="200"/>
      <c r="T13" s="200"/>
      <c r="U13" s="200"/>
      <c r="V13" s="200"/>
      <c r="W13" s="200"/>
      <c r="X13" s="200">
        <v>0</v>
      </c>
      <c r="Y13" s="200"/>
      <c r="Z13" s="200"/>
      <c r="AA13" s="200"/>
      <c r="AB13" s="200">
        <v>0</v>
      </c>
      <c r="AC13" s="200"/>
      <c r="AD13" s="200"/>
      <c r="AE13" s="200">
        <v>0</v>
      </c>
      <c r="AF13" s="200"/>
      <c r="AG13" s="200"/>
      <c r="AH13" s="200"/>
      <c r="AI13" s="200"/>
      <c r="AJ13" s="200"/>
      <c r="AK13" s="200"/>
      <c r="AL13" s="200">
        <v>5.0000000000000001E-3</v>
      </c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>
        <v>5.0000000000000001E-3</v>
      </c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>
        <v>5.0000000000000001E-3</v>
      </c>
      <c r="BJ13" s="200"/>
      <c r="BK13" s="200"/>
      <c r="BL13" s="200"/>
      <c r="BM13" s="200"/>
      <c r="BN13" s="200"/>
      <c r="BO13" s="200"/>
      <c r="BP13" s="200"/>
      <c r="BQ13" s="200"/>
      <c r="BR13" s="200"/>
      <c r="BS13" s="200"/>
      <c r="BT13" s="200">
        <v>5.0000000000000001E-3</v>
      </c>
      <c r="BU13" s="200"/>
      <c r="BV13" s="200"/>
      <c r="BW13" s="200"/>
      <c r="BX13" s="200"/>
      <c r="BY13" s="200"/>
      <c r="BZ13" s="200"/>
      <c r="CA13" s="200"/>
      <c r="CB13" s="200"/>
      <c r="CC13" s="200"/>
      <c r="CD13" s="200"/>
      <c r="CE13" s="200"/>
      <c r="CF13" s="200">
        <v>5.0000000000000001E-3</v>
      </c>
      <c r="CG13" s="200"/>
      <c r="CH13" s="200"/>
      <c r="CI13" s="200"/>
      <c r="CJ13" s="200"/>
      <c r="CK13" s="200"/>
      <c r="CL13" s="200"/>
      <c r="CM13" s="200"/>
      <c r="CN13" s="200"/>
      <c r="CO13" s="200"/>
      <c r="CP13" s="200"/>
      <c r="CQ13" s="200"/>
      <c r="CR13" s="200"/>
      <c r="CS13" s="200">
        <v>5.0000000000000001E-3</v>
      </c>
      <c r="CT13" s="200"/>
      <c r="CU13" s="200"/>
      <c r="CV13" s="200"/>
      <c r="CW13" s="200"/>
      <c r="CX13" s="200"/>
      <c r="CY13" s="200"/>
      <c r="CZ13" s="200"/>
      <c r="DA13" s="200"/>
      <c r="DB13" s="200"/>
      <c r="DC13" s="200">
        <v>0.01</v>
      </c>
      <c r="DD13" s="200"/>
      <c r="DE13" s="200"/>
      <c r="DF13" s="200"/>
      <c r="DG13" s="200"/>
      <c r="DH13" s="200"/>
      <c r="DI13" s="200"/>
      <c r="DJ13" s="200"/>
      <c r="DK13" s="200"/>
      <c r="DL13" s="200"/>
      <c r="DM13" s="200"/>
      <c r="DN13" s="200">
        <v>0.01</v>
      </c>
      <c r="DO13" s="200"/>
      <c r="DP13" s="200"/>
      <c r="DQ13" s="200"/>
      <c r="DR13" s="200"/>
      <c r="DS13" s="200"/>
      <c r="DT13" s="200"/>
      <c r="DU13" s="200"/>
      <c r="DV13" s="200"/>
      <c r="DW13" s="200"/>
      <c r="DX13" s="200"/>
      <c r="DY13" s="200"/>
      <c r="DZ13" s="200"/>
      <c r="EA13" s="200">
        <v>1.2500000000000001E-2</v>
      </c>
      <c r="EB13" s="200"/>
      <c r="EC13" s="200"/>
      <c r="ED13" s="200"/>
      <c r="EE13" s="200"/>
      <c r="EF13" s="200"/>
      <c r="EG13" s="200"/>
      <c r="EH13" s="200"/>
      <c r="EI13" s="200"/>
      <c r="EJ13" s="200"/>
      <c r="EK13" s="200"/>
      <c r="EL13" s="200"/>
      <c r="EM13" s="200"/>
      <c r="EN13" s="200">
        <v>1.2500000000000001E-2</v>
      </c>
      <c r="EO13" s="200"/>
      <c r="EP13" s="200"/>
      <c r="EQ13" s="200"/>
      <c r="ER13" s="200"/>
      <c r="ES13" s="200"/>
      <c r="ET13" s="200"/>
      <c r="EU13" s="200"/>
      <c r="EV13" s="200">
        <v>1.4999999999999999E-2</v>
      </c>
      <c r="EW13" s="200"/>
      <c r="EX13" s="200"/>
      <c r="EY13" s="200"/>
      <c r="EZ13" s="200"/>
      <c r="FA13" s="200"/>
      <c r="FB13" s="200"/>
      <c r="FC13" s="200"/>
      <c r="FD13" s="200"/>
      <c r="FE13" s="200"/>
      <c r="FF13" s="200"/>
      <c r="FG13" s="200">
        <v>1.4999999999999999E-2</v>
      </c>
      <c r="FH13" s="200"/>
      <c r="FI13" s="200"/>
      <c r="FJ13" s="200"/>
      <c r="FK13" s="200"/>
      <c r="FL13" s="200"/>
      <c r="FM13" s="200"/>
      <c r="FN13" s="200"/>
      <c r="FO13" s="200"/>
      <c r="FP13" s="200"/>
      <c r="FQ13" s="200"/>
      <c r="FR13" s="200"/>
      <c r="FS13" s="200">
        <v>1.7500000000000002E-2</v>
      </c>
      <c r="FT13" s="200"/>
      <c r="FU13" s="200"/>
      <c r="FV13" s="200"/>
      <c r="FW13" s="200"/>
      <c r="FX13" s="200"/>
      <c r="FY13" s="200"/>
      <c r="FZ13" s="200"/>
      <c r="GA13" s="200"/>
      <c r="GB13" s="200"/>
      <c r="GC13" s="200">
        <v>1.7500000000000002E-2</v>
      </c>
      <c r="GD13" s="200"/>
      <c r="GE13" s="200"/>
      <c r="GF13" s="200"/>
      <c r="GG13" s="200"/>
      <c r="GH13" s="200"/>
      <c r="GI13" s="200"/>
      <c r="GJ13" s="200"/>
      <c r="GK13" s="200"/>
      <c r="GL13" s="200">
        <v>0.02</v>
      </c>
      <c r="GM13" s="200"/>
      <c r="GN13" s="200"/>
      <c r="GO13" s="200"/>
      <c r="GP13" s="200"/>
      <c r="GQ13" s="200"/>
      <c r="GR13" s="200"/>
      <c r="GS13" s="200"/>
      <c r="GT13" s="200"/>
      <c r="GU13" s="200">
        <v>0.02</v>
      </c>
      <c r="GV13" s="200"/>
      <c r="GW13" s="200"/>
      <c r="GX13" s="200"/>
      <c r="GY13" s="200"/>
      <c r="GZ13" s="200"/>
      <c r="HA13" s="200"/>
      <c r="HB13" s="200"/>
      <c r="HC13" s="200"/>
      <c r="HD13" s="200">
        <v>0.02</v>
      </c>
      <c r="HE13" s="200"/>
      <c r="HF13" s="200"/>
      <c r="HG13" s="200"/>
      <c r="HH13" s="200"/>
      <c r="HI13" s="200"/>
      <c r="HJ13" s="200"/>
      <c r="HK13" s="200">
        <v>0.02</v>
      </c>
      <c r="HL13" s="200"/>
      <c r="HM13" s="200"/>
      <c r="HN13" s="200"/>
      <c r="HO13" s="200">
        <v>1.7500000000000002E-2</v>
      </c>
      <c r="HP13" s="200"/>
      <c r="HQ13" s="200">
        <v>0.01</v>
      </c>
      <c r="HR13" s="200"/>
      <c r="HS13" s="200"/>
      <c r="HT13" s="200"/>
      <c r="HU13" s="200"/>
      <c r="HV13" s="200">
        <v>5.0000000000000001E-3</v>
      </c>
      <c r="HW13" s="200"/>
      <c r="HX13" s="200"/>
      <c r="HY13" s="200"/>
      <c r="HZ13" s="200"/>
      <c r="IA13" s="200"/>
      <c r="IB13" s="200"/>
      <c r="IC13" s="200"/>
      <c r="ID13" s="200"/>
      <c r="IE13" s="200">
        <v>5.0000000000000001E-3</v>
      </c>
      <c r="IF13" s="200"/>
      <c r="IG13" s="200"/>
      <c r="IH13" s="200"/>
      <c r="II13" s="200"/>
      <c r="IJ13" s="200"/>
      <c r="IK13" s="200">
        <v>5.0000000000000001E-3</v>
      </c>
      <c r="IL13" s="200"/>
      <c r="IM13" s="200"/>
      <c r="IN13" s="200"/>
      <c r="IO13" s="200"/>
      <c r="IP13" s="200"/>
      <c r="IQ13" s="200"/>
      <c r="IR13" s="200"/>
      <c r="IS13" s="200">
        <v>5.0000000000000001E-3</v>
      </c>
      <c r="IT13" s="200"/>
      <c r="IU13" s="200"/>
      <c r="IV13" s="200"/>
      <c r="IW13" s="200"/>
      <c r="IX13" s="200"/>
      <c r="IY13" s="200"/>
      <c r="IZ13" s="200">
        <v>0.01</v>
      </c>
      <c r="JA13" s="200"/>
      <c r="JB13" s="200"/>
      <c r="JC13" s="200"/>
      <c r="JD13" s="200"/>
      <c r="JE13" s="200"/>
      <c r="JF13" s="200"/>
      <c r="JG13" s="200">
        <v>1.4999999999999999E-2</v>
      </c>
      <c r="JH13" s="200"/>
      <c r="JI13" s="200"/>
      <c r="JJ13" s="200"/>
      <c r="JK13" s="200"/>
      <c r="JL13" s="200"/>
      <c r="JM13" s="200">
        <v>0.02</v>
      </c>
      <c r="JN13" s="200"/>
      <c r="JO13" s="200"/>
      <c r="JP13" s="200"/>
      <c r="JQ13" s="200"/>
      <c r="JR13" s="200"/>
      <c r="JS13" s="200"/>
      <c r="JT13" s="200"/>
      <c r="JU13" s="200">
        <v>2.5000000000000001E-2</v>
      </c>
      <c r="JV13" s="200"/>
      <c r="JW13" s="200"/>
      <c r="JX13" s="200"/>
      <c r="JY13" s="200"/>
      <c r="JZ13" s="200"/>
      <c r="KA13" s="200"/>
      <c r="KB13" s="200"/>
      <c r="KC13" s="200"/>
      <c r="KD13" s="200">
        <v>2.5000000000000001E-2</v>
      </c>
      <c r="KE13" s="200"/>
      <c r="KF13" s="200"/>
      <c r="KG13" s="200"/>
      <c r="KH13" s="200"/>
      <c r="KI13" s="200"/>
      <c r="KJ13" s="200"/>
      <c r="KK13" s="200"/>
      <c r="KL13" s="200">
        <v>2.5000000000000001E-2</v>
      </c>
      <c r="KM13" s="200"/>
      <c r="KN13" s="200"/>
      <c r="KO13" s="200"/>
      <c r="KP13" s="200"/>
      <c r="KQ13" s="200"/>
      <c r="KR13" s="200">
        <v>2.5000000000000001E-2</v>
      </c>
      <c r="KS13" s="200"/>
      <c r="KT13" s="200"/>
      <c r="KU13" s="200"/>
      <c r="KV13" s="200"/>
      <c r="KW13" s="200"/>
      <c r="KX13" s="200"/>
      <c r="KY13" s="200"/>
      <c r="KZ13" s="200"/>
      <c r="LA13" s="200">
        <v>2.5000000000000001E-2</v>
      </c>
      <c r="LB13" s="200"/>
      <c r="LC13" s="200"/>
      <c r="LD13" s="200"/>
      <c r="LE13" s="200"/>
      <c r="LF13" s="200"/>
      <c r="LG13" s="200"/>
      <c r="LH13" s="200"/>
      <c r="LI13" s="200">
        <v>2.2499999999999999E-2</v>
      </c>
      <c r="LJ13" s="200"/>
      <c r="LK13" s="200"/>
      <c r="LL13" s="200"/>
      <c r="LM13" s="200"/>
      <c r="LN13" s="200"/>
      <c r="LO13" s="200"/>
      <c r="LP13" s="200">
        <v>0.02</v>
      </c>
      <c r="LQ13" s="200"/>
      <c r="LR13" s="200"/>
      <c r="LS13" s="200"/>
      <c r="LT13" s="200"/>
      <c r="LU13" s="200">
        <v>0.02</v>
      </c>
      <c r="LV13" s="200"/>
      <c r="LW13" s="200"/>
      <c r="LX13" s="200"/>
      <c r="LY13" s="200">
        <v>1.7500000000000002E-2</v>
      </c>
      <c r="LZ13" s="200"/>
      <c r="MA13" s="200"/>
      <c r="MB13" s="200"/>
      <c r="MC13" s="200"/>
      <c r="MD13" s="200"/>
      <c r="ME13" s="200"/>
      <c r="MF13" s="200">
        <v>1.2500000000000001E-2</v>
      </c>
      <c r="MG13" s="200"/>
      <c r="MH13" s="200"/>
      <c r="MI13" s="200"/>
      <c r="MJ13" s="200"/>
      <c r="MK13" s="200"/>
      <c r="ML13" s="200"/>
      <c r="MM13" s="200">
        <v>1.2619047619047622E-2</v>
      </c>
    </row>
    <row r="14" spans="1:351" x14ac:dyDescent="0.45">
      <c r="A14" s="36" t="s">
        <v>467</v>
      </c>
      <c r="B14" s="200"/>
      <c r="C14" s="200"/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>
        <v>0</v>
      </c>
      <c r="V14" s="200"/>
      <c r="W14" s="200"/>
      <c r="X14" s="200"/>
      <c r="Y14" s="200"/>
      <c r="Z14" s="200"/>
      <c r="AA14" s="200">
        <v>0</v>
      </c>
      <c r="AB14" s="200"/>
      <c r="AC14" s="200"/>
      <c r="AD14" s="200"/>
      <c r="AE14" s="200"/>
      <c r="AF14" s="200"/>
      <c r="AG14" s="200">
        <v>0</v>
      </c>
      <c r="AH14" s="200"/>
      <c r="AI14" s="200"/>
      <c r="AJ14" s="200"/>
      <c r="AK14" s="200"/>
      <c r="AL14" s="200"/>
      <c r="AM14" s="200"/>
      <c r="AN14" s="200">
        <v>0</v>
      </c>
      <c r="AO14" s="200"/>
      <c r="AP14" s="200"/>
      <c r="AQ14" s="200"/>
      <c r="AR14" s="200"/>
      <c r="AS14" s="200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>
        <v>0</v>
      </c>
      <c r="BD14" s="200"/>
      <c r="BE14" s="200"/>
      <c r="BF14" s="200"/>
      <c r="BG14" s="200"/>
      <c r="BH14" s="200"/>
      <c r="BI14" s="200"/>
      <c r="BJ14" s="200"/>
      <c r="BK14" s="200"/>
      <c r="BL14" s="200">
        <v>0</v>
      </c>
      <c r="BM14" s="200"/>
      <c r="BN14" s="200"/>
      <c r="BO14" s="200"/>
      <c r="BP14" s="200"/>
      <c r="BQ14" s="200"/>
      <c r="BR14" s="200"/>
      <c r="BS14" s="200"/>
      <c r="BT14" s="200"/>
      <c r="BU14" s="200">
        <v>0</v>
      </c>
      <c r="BV14" s="200"/>
      <c r="BW14" s="200"/>
      <c r="BX14" s="200"/>
      <c r="BY14" s="200"/>
      <c r="BZ14" s="200"/>
      <c r="CA14" s="200"/>
      <c r="CB14" s="200"/>
      <c r="CC14" s="200"/>
      <c r="CD14" s="200"/>
      <c r="CE14" s="200"/>
      <c r="CF14" s="200"/>
      <c r="CG14" s="200">
        <v>0</v>
      </c>
      <c r="CH14" s="200"/>
      <c r="CI14" s="200"/>
      <c r="CJ14" s="200"/>
      <c r="CK14" s="200"/>
      <c r="CL14" s="200"/>
      <c r="CM14" s="200"/>
      <c r="CN14" s="200"/>
      <c r="CO14" s="200"/>
      <c r="CP14" s="200"/>
      <c r="CQ14" s="200"/>
      <c r="CR14" s="200"/>
      <c r="CS14" s="200"/>
      <c r="CT14" s="200"/>
      <c r="CU14" s="200"/>
      <c r="CV14" s="200"/>
      <c r="CW14" s="200"/>
      <c r="CX14" s="200">
        <v>0</v>
      </c>
      <c r="CY14" s="200"/>
      <c r="CZ14" s="200"/>
      <c r="DA14" s="200"/>
      <c r="DB14" s="200"/>
      <c r="DC14" s="200"/>
      <c r="DD14" s="200"/>
      <c r="DE14" s="200"/>
      <c r="DF14" s="200">
        <v>0</v>
      </c>
      <c r="DG14" s="200"/>
      <c r="DH14" s="200"/>
      <c r="DI14" s="200"/>
      <c r="DJ14" s="200"/>
      <c r="DK14" s="200"/>
      <c r="DL14" s="200"/>
      <c r="DM14" s="200"/>
      <c r="DN14" s="200"/>
      <c r="DO14" s="200"/>
      <c r="DP14" s="200"/>
      <c r="DQ14" s="200"/>
      <c r="DR14" s="200"/>
      <c r="DS14" s="200">
        <v>0</v>
      </c>
      <c r="DT14" s="200"/>
      <c r="DU14" s="200"/>
      <c r="DV14" s="200"/>
      <c r="DW14" s="200"/>
      <c r="DX14" s="200"/>
      <c r="DY14" s="200"/>
      <c r="DZ14" s="200"/>
      <c r="EA14" s="200"/>
      <c r="EB14" s="200"/>
      <c r="EC14" s="200"/>
      <c r="ED14" s="200"/>
      <c r="EE14" s="200">
        <v>0</v>
      </c>
      <c r="EF14" s="200"/>
      <c r="EG14" s="200"/>
      <c r="EH14" s="200"/>
      <c r="EI14" s="200"/>
      <c r="EJ14" s="200"/>
      <c r="EK14" s="200"/>
      <c r="EL14" s="200"/>
      <c r="EM14" s="200"/>
      <c r="EN14" s="200"/>
      <c r="EO14" s="200">
        <v>5.0000000000000001E-3</v>
      </c>
      <c r="EP14" s="200"/>
      <c r="EQ14" s="200"/>
      <c r="ER14" s="200"/>
      <c r="ES14" s="200"/>
      <c r="ET14" s="200"/>
      <c r="EU14" s="200"/>
      <c r="EV14" s="200"/>
      <c r="EW14" s="200"/>
      <c r="EX14" s="200"/>
      <c r="EY14" s="200"/>
      <c r="EZ14" s="200"/>
      <c r="FA14" s="200"/>
      <c r="FB14" s="200">
        <v>5.0000000000000001E-3</v>
      </c>
      <c r="FC14" s="200"/>
      <c r="FD14" s="200"/>
      <c r="FE14" s="200"/>
      <c r="FF14" s="200"/>
      <c r="FG14" s="200"/>
      <c r="FH14" s="200"/>
      <c r="FI14" s="200"/>
      <c r="FJ14" s="200"/>
      <c r="FK14" s="200"/>
      <c r="FL14" s="200">
        <v>0.01</v>
      </c>
      <c r="FM14" s="200"/>
      <c r="FN14" s="200"/>
      <c r="FO14" s="200"/>
      <c r="FP14" s="200"/>
      <c r="FQ14" s="200"/>
      <c r="FR14" s="200"/>
      <c r="FS14" s="200"/>
      <c r="FT14" s="200"/>
      <c r="FU14" s="200">
        <v>0.01</v>
      </c>
      <c r="FV14" s="200"/>
      <c r="FW14" s="200"/>
      <c r="FX14" s="200"/>
      <c r="FY14" s="200"/>
      <c r="FZ14" s="200"/>
      <c r="GA14" s="200"/>
      <c r="GB14" s="200"/>
      <c r="GC14" s="200"/>
      <c r="GD14" s="200"/>
      <c r="GE14" s="200"/>
      <c r="GF14" s="200">
        <v>0.01</v>
      </c>
      <c r="GG14" s="200"/>
      <c r="GH14" s="200"/>
      <c r="GI14" s="200"/>
      <c r="GJ14" s="200"/>
      <c r="GK14" s="200"/>
      <c r="GL14" s="200"/>
      <c r="GM14" s="200"/>
      <c r="GN14" s="200"/>
      <c r="GO14" s="200"/>
      <c r="GP14" s="200"/>
      <c r="GQ14" s="200"/>
      <c r="GR14" s="200">
        <v>1.4999999999999999E-2</v>
      </c>
      <c r="GS14" s="200"/>
      <c r="GT14" s="200"/>
      <c r="GU14" s="200"/>
      <c r="GV14" s="200"/>
      <c r="GW14" s="200">
        <v>1.4999999999999999E-2</v>
      </c>
      <c r="GX14" s="200"/>
      <c r="GY14" s="200"/>
      <c r="GZ14" s="200"/>
      <c r="HA14" s="200">
        <v>0.02</v>
      </c>
      <c r="HB14" s="200"/>
      <c r="HC14" s="200"/>
      <c r="HD14" s="200"/>
      <c r="HE14" s="200"/>
      <c r="HF14" s="200"/>
      <c r="HG14" s="200"/>
      <c r="HH14" s="200"/>
      <c r="HI14" s="200"/>
      <c r="HJ14" s="200"/>
      <c r="HK14" s="200"/>
      <c r="HL14" s="200"/>
      <c r="HM14" s="200">
        <v>0</v>
      </c>
      <c r="HN14" s="200"/>
      <c r="HO14" s="200"/>
      <c r="HP14" s="200"/>
      <c r="HQ14" s="200"/>
      <c r="HR14" s="200"/>
      <c r="HS14" s="200"/>
      <c r="HT14" s="200"/>
      <c r="HU14" s="200"/>
      <c r="HV14" s="200"/>
      <c r="HW14" s="200"/>
      <c r="HX14" s="200">
        <v>0</v>
      </c>
      <c r="HY14" s="200"/>
      <c r="HZ14" s="200"/>
      <c r="IA14" s="200"/>
      <c r="IB14" s="200"/>
      <c r="IC14" s="200"/>
      <c r="ID14" s="200"/>
      <c r="IE14" s="200"/>
      <c r="IF14" s="200"/>
      <c r="IG14" s="200">
        <v>0</v>
      </c>
      <c r="IH14" s="200"/>
      <c r="II14" s="200"/>
      <c r="IJ14" s="200"/>
      <c r="IK14" s="200"/>
      <c r="IL14" s="200"/>
      <c r="IM14" s="200">
        <v>0</v>
      </c>
      <c r="IN14" s="200"/>
      <c r="IO14" s="200"/>
      <c r="IP14" s="200"/>
      <c r="IQ14" s="200"/>
      <c r="IR14" s="200"/>
      <c r="IS14" s="200"/>
      <c r="IT14" s="200"/>
      <c r="IU14" s="200"/>
      <c r="IV14" s="200"/>
      <c r="IW14" s="200"/>
      <c r="IX14" s="200"/>
      <c r="IY14" s="200"/>
      <c r="IZ14" s="200"/>
      <c r="JA14" s="200"/>
      <c r="JB14" s="200">
        <v>0.01</v>
      </c>
      <c r="JC14" s="200"/>
      <c r="JD14" s="200"/>
      <c r="JE14" s="200"/>
      <c r="JF14" s="200"/>
      <c r="JG14" s="200"/>
      <c r="JH14" s="200"/>
      <c r="JI14" s="200"/>
      <c r="JJ14" s="200"/>
      <c r="JK14" s="200"/>
      <c r="JL14" s="200"/>
      <c r="JM14" s="200"/>
      <c r="JN14" s="200"/>
      <c r="JO14" s="200"/>
      <c r="JP14" s="200">
        <v>0.02</v>
      </c>
      <c r="JQ14" s="200"/>
      <c r="JR14" s="200"/>
      <c r="JS14" s="200"/>
      <c r="JT14" s="200"/>
      <c r="JU14" s="200"/>
      <c r="JV14" s="200"/>
      <c r="JW14" s="200"/>
      <c r="JX14" s="200">
        <v>2.5000000000000001E-2</v>
      </c>
      <c r="JY14" s="200"/>
      <c r="JZ14" s="200"/>
      <c r="KA14" s="200"/>
      <c r="KB14" s="200"/>
      <c r="KC14" s="200"/>
      <c r="KD14" s="200"/>
      <c r="KE14" s="200"/>
      <c r="KF14" s="200"/>
      <c r="KG14" s="200"/>
      <c r="KH14" s="200"/>
      <c r="KI14" s="200"/>
      <c r="KJ14" s="200"/>
      <c r="KK14" s="200"/>
      <c r="KL14" s="200"/>
      <c r="KM14" s="200"/>
      <c r="KN14" s="200"/>
      <c r="KO14" s="200"/>
      <c r="KP14" s="200"/>
      <c r="KQ14" s="200"/>
      <c r="KR14" s="200"/>
      <c r="KS14" s="200"/>
      <c r="KT14" s="200"/>
      <c r="KU14" s="200"/>
      <c r="KV14" s="200"/>
      <c r="KW14" s="200"/>
      <c r="KX14" s="200"/>
      <c r="KY14" s="200"/>
      <c r="KZ14" s="200"/>
      <c r="LA14" s="200"/>
      <c r="LB14" s="200"/>
      <c r="LC14" s="200"/>
      <c r="LD14" s="200"/>
      <c r="LE14" s="200"/>
      <c r="LF14" s="200"/>
      <c r="LG14" s="200"/>
      <c r="LH14" s="200"/>
      <c r="LI14" s="200"/>
      <c r="LJ14" s="200"/>
      <c r="LK14" s="200"/>
      <c r="LL14" s="200"/>
      <c r="LM14" s="200"/>
      <c r="LN14" s="200"/>
      <c r="LO14" s="200"/>
      <c r="LP14" s="200"/>
      <c r="LQ14" s="200"/>
      <c r="LR14" s="200"/>
      <c r="LS14" s="200"/>
      <c r="LT14" s="200"/>
      <c r="LU14" s="200"/>
      <c r="LV14" s="200"/>
      <c r="LW14" s="200"/>
      <c r="LX14" s="200"/>
      <c r="LY14" s="200"/>
      <c r="LZ14" s="200"/>
      <c r="MA14" s="200"/>
      <c r="MB14" s="200"/>
      <c r="MC14" s="200"/>
      <c r="MD14" s="200"/>
      <c r="ME14" s="200"/>
      <c r="MF14" s="200"/>
      <c r="MG14" s="200"/>
      <c r="MH14" s="200"/>
      <c r="MI14" s="200">
        <v>2.5000000000000001E-2</v>
      </c>
      <c r="MJ14" s="200"/>
      <c r="MK14" s="200"/>
      <c r="ML14" s="200"/>
      <c r="MM14" s="200">
        <v>6.0714285714285722E-3</v>
      </c>
    </row>
    <row r="15" spans="1:351" x14ac:dyDescent="0.45">
      <c r="A15" s="36" t="s">
        <v>10</v>
      </c>
      <c r="B15" s="200"/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200">
        <v>0</v>
      </c>
      <c r="AR15" s="200"/>
      <c r="AS15" s="200"/>
      <c r="AT15" s="200"/>
      <c r="AU15" s="200"/>
      <c r="AV15" s="200"/>
      <c r="AW15" s="200"/>
      <c r="AX15" s="200"/>
      <c r="AY15" s="200"/>
      <c r="AZ15" s="200"/>
      <c r="BA15" s="200"/>
      <c r="BB15" s="200"/>
      <c r="BC15" s="200"/>
      <c r="BD15" s="200"/>
      <c r="BE15" s="200">
        <v>0</v>
      </c>
      <c r="BF15" s="200"/>
      <c r="BG15" s="200"/>
      <c r="BH15" s="200"/>
      <c r="BI15" s="200"/>
      <c r="BJ15" s="200"/>
      <c r="BK15" s="200"/>
      <c r="BL15" s="200"/>
      <c r="BM15" s="200"/>
      <c r="BN15" s="200"/>
      <c r="BO15" s="200"/>
      <c r="BP15" s="200"/>
      <c r="BQ15" s="200">
        <v>0</v>
      </c>
      <c r="BR15" s="200"/>
      <c r="BS15" s="200"/>
      <c r="BT15" s="200"/>
      <c r="BU15" s="200"/>
      <c r="BV15" s="200"/>
      <c r="BW15" s="200"/>
      <c r="BX15" s="200"/>
      <c r="BY15" s="200"/>
      <c r="BZ15" s="200"/>
      <c r="CA15" s="200">
        <v>0</v>
      </c>
      <c r="CB15" s="200"/>
      <c r="CC15" s="200"/>
      <c r="CD15" s="200"/>
      <c r="CE15" s="200"/>
      <c r="CF15" s="200"/>
      <c r="CG15" s="200"/>
      <c r="CH15" s="200"/>
      <c r="CI15" s="200"/>
      <c r="CJ15" s="200"/>
      <c r="CK15" s="200"/>
      <c r="CL15" s="200"/>
      <c r="CM15" s="200">
        <v>0</v>
      </c>
      <c r="CN15" s="200"/>
      <c r="CO15" s="200"/>
      <c r="CP15" s="200"/>
      <c r="CQ15" s="200"/>
      <c r="CR15" s="200"/>
      <c r="CS15" s="200"/>
      <c r="CT15" s="200"/>
      <c r="CU15" s="200"/>
      <c r="CV15" s="200"/>
      <c r="CW15" s="200"/>
      <c r="CX15" s="200"/>
      <c r="CY15" s="200">
        <v>0</v>
      </c>
      <c r="CZ15" s="200"/>
      <c r="DA15" s="200"/>
      <c r="DB15" s="200"/>
      <c r="DC15" s="200"/>
      <c r="DD15" s="200"/>
      <c r="DE15" s="200"/>
      <c r="DF15" s="200"/>
      <c r="DG15" s="200"/>
      <c r="DH15" s="200"/>
      <c r="DI15" s="200"/>
      <c r="DJ15" s="200"/>
      <c r="DK15" s="200"/>
      <c r="DL15" s="200">
        <v>0</v>
      </c>
      <c r="DM15" s="200"/>
      <c r="DN15" s="200"/>
      <c r="DO15" s="200"/>
      <c r="DP15" s="200"/>
      <c r="DQ15" s="200"/>
      <c r="DR15" s="200"/>
      <c r="DS15" s="200"/>
      <c r="DT15" s="200">
        <v>0</v>
      </c>
      <c r="DU15" s="200"/>
      <c r="DV15" s="200"/>
      <c r="DW15" s="200"/>
      <c r="DX15" s="200"/>
      <c r="DY15" s="200"/>
      <c r="DZ15" s="200"/>
      <c r="EA15" s="200"/>
      <c r="EB15" s="200"/>
      <c r="EC15" s="200"/>
      <c r="ED15" s="200"/>
      <c r="EE15" s="200"/>
      <c r="EF15" s="200"/>
      <c r="EG15" s="200"/>
      <c r="EH15" s="200"/>
      <c r="EI15" s="200"/>
      <c r="EJ15" s="200">
        <v>0</v>
      </c>
      <c r="EK15" s="200"/>
      <c r="EL15" s="200"/>
      <c r="EM15" s="200"/>
      <c r="EN15" s="200"/>
      <c r="EO15" s="200"/>
      <c r="EP15" s="200"/>
      <c r="EQ15" s="200"/>
      <c r="ER15" s="200"/>
      <c r="ES15" s="200"/>
      <c r="ET15" s="200">
        <v>0</v>
      </c>
      <c r="EU15" s="200"/>
      <c r="EV15" s="200"/>
      <c r="EW15" s="200"/>
      <c r="EX15" s="200"/>
      <c r="EY15" s="200"/>
      <c r="EZ15" s="200"/>
      <c r="FA15" s="200"/>
      <c r="FB15" s="200"/>
      <c r="FC15" s="200"/>
      <c r="FD15" s="200"/>
      <c r="FE15" s="200">
        <v>2.5000000000000001E-3</v>
      </c>
      <c r="FF15" s="200"/>
      <c r="FG15" s="200"/>
      <c r="FH15" s="200"/>
      <c r="FI15" s="200"/>
      <c r="FJ15" s="200"/>
      <c r="FK15" s="200"/>
      <c r="FL15" s="200"/>
      <c r="FM15" s="200"/>
      <c r="FN15" s="200">
        <v>2.5000000000000001E-3</v>
      </c>
      <c r="FO15" s="200"/>
      <c r="FP15" s="200"/>
      <c r="FQ15" s="200"/>
      <c r="FR15" s="200"/>
      <c r="FS15" s="200"/>
      <c r="FT15" s="200"/>
      <c r="FU15" s="200"/>
      <c r="FV15" s="200"/>
      <c r="FW15" s="200"/>
      <c r="FX15" s="200"/>
      <c r="FY15" s="200">
        <v>2.5000000000000001E-3</v>
      </c>
      <c r="FZ15" s="200"/>
      <c r="GA15" s="200"/>
      <c r="GB15" s="200"/>
      <c r="GC15" s="200"/>
      <c r="GD15" s="200"/>
      <c r="GE15" s="200"/>
      <c r="GF15" s="200"/>
      <c r="GG15" s="200"/>
      <c r="GH15" s="200">
        <v>5.0000000000000001E-3</v>
      </c>
      <c r="GI15" s="200"/>
      <c r="GJ15" s="200"/>
      <c r="GK15" s="200"/>
      <c r="GL15" s="200"/>
      <c r="GM15" s="200"/>
      <c r="GN15" s="200"/>
      <c r="GO15" s="200"/>
      <c r="GP15" s="200"/>
      <c r="GQ15" s="200"/>
      <c r="GR15" s="200"/>
      <c r="GS15" s="200"/>
      <c r="GT15" s="200"/>
      <c r="GU15" s="200"/>
      <c r="GV15" s="200"/>
      <c r="GW15" s="200"/>
      <c r="GX15" s="200"/>
      <c r="GY15" s="200"/>
      <c r="GZ15" s="200"/>
      <c r="HA15" s="200"/>
      <c r="HB15" s="200"/>
      <c r="HC15" s="200"/>
      <c r="HD15" s="200"/>
      <c r="HE15" s="200"/>
      <c r="HF15" s="200"/>
      <c r="HG15" s="200"/>
      <c r="HH15" s="200"/>
      <c r="HI15" s="200"/>
      <c r="HJ15" s="200"/>
      <c r="HK15" s="200"/>
      <c r="HL15" s="200"/>
      <c r="HM15" s="200"/>
      <c r="HN15" s="200"/>
      <c r="HO15" s="200"/>
      <c r="HP15" s="200">
        <v>0</v>
      </c>
      <c r="HQ15" s="200"/>
      <c r="HR15" s="200"/>
      <c r="HS15" s="200"/>
      <c r="HT15" s="200"/>
      <c r="HU15" s="200"/>
      <c r="HV15" s="200"/>
      <c r="HW15" s="200"/>
      <c r="HX15" s="200"/>
      <c r="HY15" s="200"/>
      <c r="HZ15" s="200"/>
      <c r="IA15" s="200"/>
      <c r="IB15" s="200"/>
      <c r="IC15" s="200"/>
      <c r="ID15" s="200"/>
      <c r="IE15" s="200"/>
      <c r="IF15" s="200"/>
      <c r="IG15" s="200"/>
      <c r="IH15" s="200"/>
      <c r="II15" s="200"/>
      <c r="IJ15" s="200"/>
      <c r="IK15" s="200"/>
      <c r="IL15" s="200"/>
      <c r="IM15" s="200"/>
      <c r="IN15" s="200"/>
      <c r="IO15" s="200"/>
      <c r="IP15" s="200"/>
      <c r="IQ15" s="200"/>
      <c r="IR15" s="200"/>
      <c r="IS15" s="200"/>
      <c r="IT15" s="200"/>
      <c r="IU15" s="200"/>
      <c r="IV15" s="200"/>
      <c r="IW15" s="200"/>
      <c r="IX15" s="200"/>
      <c r="IY15" s="200"/>
      <c r="IZ15" s="200"/>
      <c r="JA15" s="200"/>
      <c r="JB15" s="200"/>
      <c r="JC15" s="200"/>
      <c r="JD15" s="200"/>
      <c r="JE15" s="200"/>
      <c r="JF15" s="200"/>
      <c r="JG15" s="200"/>
      <c r="JH15" s="200"/>
      <c r="JI15" s="200"/>
      <c r="JJ15" s="200"/>
      <c r="JK15" s="200"/>
      <c r="JL15" s="200"/>
      <c r="JM15" s="200"/>
      <c r="JN15" s="200"/>
      <c r="JO15" s="200"/>
      <c r="JP15" s="200"/>
      <c r="JQ15" s="200"/>
      <c r="JR15" s="200"/>
      <c r="JS15" s="200"/>
      <c r="JT15" s="200"/>
      <c r="JU15" s="200"/>
      <c r="JV15" s="200">
        <v>5.0000000000000001E-3</v>
      </c>
      <c r="JW15" s="200"/>
      <c r="JX15" s="200"/>
      <c r="JY15" s="200"/>
      <c r="JZ15" s="200"/>
      <c r="KA15" s="200"/>
      <c r="KB15" s="200"/>
      <c r="KC15" s="200"/>
      <c r="KD15" s="200"/>
      <c r="KE15" s="200"/>
      <c r="KF15" s="200"/>
      <c r="KG15" s="200"/>
      <c r="KH15" s="200"/>
      <c r="KI15" s="200"/>
      <c r="KJ15" s="200"/>
      <c r="KK15" s="200"/>
      <c r="KL15" s="200">
        <v>0.01</v>
      </c>
      <c r="KM15" s="200"/>
      <c r="KN15" s="200"/>
      <c r="KO15" s="200"/>
      <c r="KP15" s="200"/>
      <c r="KQ15" s="200"/>
      <c r="KR15" s="200"/>
      <c r="KS15" s="200"/>
      <c r="KT15" s="200"/>
      <c r="KU15" s="200"/>
      <c r="KV15" s="200"/>
      <c r="KW15" s="200"/>
      <c r="KX15" s="200"/>
      <c r="KY15" s="200"/>
      <c r="KZ15" s="200"/>
      <c r="LA15" s="200"/>
      <c r="LB15" s="200"/>
      <c r="LC15" s="200"/>
      <c r="LD15" s="200"/>
      <c r="LE15" s="200"/>
      <c r="LF15" s="200"/>
      <c r="LG15" s="200"/>
      <c r="LH15" s="200"/>
      <c r="LI15" s="200"/>
      <c r="LJ15" s="200"/>
      <c r="LK15" s="200"/>
      <c r="LL15" s="200"/>
      <c r="LM15" s="200"/>
      <c r="LN15" s="200"/>
      <c r="LO15" s="200"/>
      <c r="LP15" s="200"/>
      <c r="LQ15" s="200"/>
      <c r="LR15" s="200"/>
      <c r="LS15" s="200"/>
      <c r="LT15" s="200"/>
      <c r="LU15" s="200"/>
      <c r="LV15" s="200"/>
      <c r="LW15" s="200"/>
      <c r="LX15" s="200"/>
      <c r="LY15" s="200"/>
      <c r="LZ15" s="200"/>
      <c r="MA15" s="200"/>
      <c r="MB15" s="200"/>
      <c r="MC15" s="200"/>
      <c r="MD15" s="200"/>
      <c r="ME15" s="200"/>
      <c r="MF15" s="200"/>
      <c r="MG15" s="200"/>
      <c r="MH15" s="200"/>
      <c r="MI15" s="200"/>
      <c r="MJ15" s="200"/>
      <c r="MK15" s="200"/>
      <c r="ML15" s="200"/>
      <c r="MM15" s="200">
        <v>1.6176470588235296E-3</v>
      </c>
    </row>
    <row r="16" spans="1:351" x14ac:dyDescent="0.45">
      <c r="A16" s="36" t="s">
        <v>11</v>
      </c>
      <c r="B16" s="200"/>
      <c r="C16" s="200"/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200"/>
      <c r="AG16" s="200"/>
      <c r="AH16" s="200"/>
      <c r="AI16" s="200"/>
      <c r="AJ16" s="200"/>
      <c r="AK16" s="200"/>
      <c r="AL16" s="200"/>
      <c r="AM16" s="200">
        <v>0</v>
      </c>
      <c r="AN16" s="200"/>
      <c r="AO16" s="200"/>
      <c r="AP16" s="200"/>
      <c r="AQ16" s="200"/>
      <c r="AR16" s="200"/>
      <c r="AS16" s="200"/>
      <c r="AT16" s="200"/>
      <c r="AU16" s="200"/>
      <c r="AV16" s="200"/>
      <c r="AW16" s="200"/>
      <c r="AX16" s="200"/>
      <c r="AY16" s="200"/>
      <c r="AZ16" s="200"/>
      <c r="BA16" s="200"/>
      <c r="BB16" s="200"/>
      <c r="BC16" s="200"/>
      <c r="BD16" s="200"/>
      <c r="BE16" s="200"/>
      <c r="BF16" s="200"/>
      <c r="BG16" s="200"/>
      <c r="BH16" s="200"/>
      <c r="BI16" s="200"/>
      <c r="BJ16" s="200"/>
      <c r="BK16" s="200"/>
      <c r="BL16" s="200"/>
      <c r="BM16" s="200"/>
      <c r="BN16" s="200"/>
      <c r="BO16" s="200"/>
      <c r="BP16" s="200"/>
      <c r="BQ16" s="200"/>
      <c r="BR16" s="200"/>
      <c r="BS16" s="200"/>
      <c r="BT16" s="200"/>
      <c r="BU16" s="200"/>
      <c r="BV16" s="200"/>
      <c r="BW16" s="200"/>
      <c r="BX16" s="200"/>
      <c r="BY16" s="200"/>
      <c r="BZ16" s="200"/>
      <c r="CA16" s="200"/>
      <c r="CB16" s="200"/>
      <c r="CC16" s="200"/>
      <c r="CD16" s="200"/>
      <c r="CE16" s="200"/>
      <c r="CF16" s="200"/>
      <c r="CG16" s="200"/>
      <c r="CH16" s="200"/>
      <c r="CI16" s="200"/>
      <c r="CJ16" s="200">
        <v>0</v>
      </c>
      <c r="CK16" s="200"/>
      <c r="CL16" s="200"/>
      <c r="CM16" s="200"/>
      <c r="CN16" s="200"/>
      <c r="CO16" s="200"/>
      <c r="CP16" s="200"/>
      <c r="CQ16" s="200"/>
      <c r="CR16" s="200"/>
      <c r="CS16" s="200"/>
      <c r="CT16" s="200"/>
      <c r="CU16" s="200"/>
      <c r="CV16" s="200"/>
      <c r="CW16" s="200"/>
      <c r="CX16" s="200"/>
      <c r="CY16" s="200"/>
      <c r="CZ16" s="200"/>
      <c r="DA16" s="200"/>
      <c r="DB16" s="200"/>
      <c r="DC16" s="200"/>
      <c r="DD16" s="200"/>
      <c r="DE16" s="200"/>
      <c r="DF16" s="200"/>
      <c r="DG16" s="200"/>
      <c r="DH16" s="200"/>
      <c r="DI16" s="200"/>
      <c r="DJ16" s="200"/>
      <c r="DK16" s="200"/>
      <c r="DL16" s="200"/>
      <c r="DM16" s="200"/>
      <c r="DN16" s="200"/>
      <c r="DO16" s="200"/>
      <c r="DP16" s="200"/>
      <c r="DQ16" s="200"/>
      <c r="DR16" s="200"/>
      <c r="DS16" s="200"/>
      <c r="DT16" s="200"/>
      <c r="DU16" s="200"/>
      <c r="DV16" s="200"/>
      <c r="DW16" s="200"/>
      <c r="DX16" s="200"/>
      <c r="DY16" s="200"/>
      <c r="DZ16" s="200"/>
      <c r="EA16" s="200"/>
      <c r="EB16" s="200"/>
      <c r="EC16" s="200"/>
      <c r="ED16" s="200"/>
      <c r="EE16" s="200"/>
      <c r="EF16" s="200"/>
      <c r="EG16" s="200"/>
      <c r="EH16" s="200"/>
      <c r="EI16" s="200"/>
      <c r="EJ16" s="200">
        <v>0</v>
      </c>
      <c r="EK16" s="200"/>
      <c r="EL16" s="200"/>
      <c r="EM16" s="200"/>
      <c r="EN16" s="200"/>
      <c r="EO16" s="200"/>
      <c r="EP16" s="200"/>
      <c r="EQ16" s="200"/>
      <c r="ER16" s="200"/>
      <c r="ES16" s="200"/>
      <c r="ET16" s="200"/>
      <c r="EU16" s="200"/>
      <c r="EV16" s="200"/>
      <c r="EW16" s="200"/>
      <c r="EX16" s="200"/>
      <c r="EY16" s="200"/>
      <c r="EZ16" s="200"/>
      <c r="FA16" s="200"/>
      <c r="FB16" s="200"/>
      <c r="FC16" s="200"/>
      <c r="FD16" s="200"/>
      <c r="FE16" s="200"/>
      <c r="FF16" s="200"/>
      <c r="FG16" s="200"/>
      <c r="FH16" s="200"/>
      <c r="FI16" s="200"/>
      <c r="FJ16" s="200"/>
      <c r="FK16" s="200"/>
      <c r="FL16" s="200"/>
      <c r="FM16" s="200"/>
      <c r="FN16" s="200"/>
      <c r="FO16" s="200"/>
      <c r="FP16" s="200"/>
      <c r="FQ16" s="200"/>
      <c r="FR16" s="200"/>
      <c r="FS16" s="200"/>
      <c r="FT16" s="200"/>
      <c r="FU16" s="200"/>
      <c r="FV16" s="200"/>
      <c r="FW16" s="200">
        <v>0</v>
      </c>
      <c r="FX16" s="200"/>
      <c r="FY16" s="200"/>
      <c r="FZ16" s="200"/>
      <c r="GA16" s="200"/>
      <c r="GB16" s="200"/>
      <c r="GC16" s="200"/>
      <c r="GD16" s="200"/>
      <c r="GE16" s="200"/>
      <c r="GF16" s="200"/>
      <c r="GG16" s="200"/>
      <c r="GH16" s="200"/>
      <c r="GI16" s="200"/>
      <c r="GJ16" s="200"/>
      <c r="GK16" s="200"/>
      <c r="GL16" s="200"/>
      <c r="GM16" s="200"/>
      <c r="GN16" s="200"/>
      <c r="GO16" s="200"/>
      <c r="GP16" s="200">
        <v>2.5000000000000001E-3</v>
      </c>
      <c r="GQ16" s="200"/>
      <c r="GR16" s="200"/>
      <c r="GS16" s="200"/>
      <c r="GT16" s="200"/>
      <c r="GU16" s="200"/>
      <c r="GV16" s="200"/>
      <c r="GW16" s="200"/>
      <c r="GX16" s="200"/>
      <c r="GY16" s="200"/>
      <c r="GZ16" s="200"/>
      <c r="HA16" s="200"/>
      <c r="HB16" s="200"/>
      <c r="HC16" s="200"/>
      <c r="HD16" s="200"/>
      <c r="HE16" s="200"/>
      <c r="HF16" s="200">
        <v>2.5000000000000001E-3</v>
      </c>
      <c r="HG16" s="200"/>
      <c r="HH16" s="200"/>
      <c r="HI16" s="200"/>
      <c r="HJ16" s="200"/>
      <c r="HK16" s="200"/>
      <c r="HL16" s="200"/>
      <c r="HM16" s="200"/>
      <c r="HN16" s="200"/>
      <c r="HO16" s="200"/>
      <c r="HP16" s="200"/>
      <c r="HQ16" s="200"/>
      <c r="HR16" s="200"/>
      <c r="HS16" s="200">
        <v>0</v>
      </c>
      <c r="HT16" s="200"/>
      <c r="HU16" s="200"/>
      <c r="HV16" s="200"/>
      <c r="HW16" s="200"/>
      <c r="HX16" s="200"/>
      <c r="HY16" s="200"/>
      <c r="HZ16" s="200"/>
      <c r="IA16" s="200"/>
      <c r="IB16" s="200"/>
      <c r="IC16" s="200"/>
      <c r="ID16" s="200"/>
      <c r="IE16" s="200"/>
      <c r="IF16" s="200"/>
      <c r="IG16" s="200"/>
      <c r="IH16" s="200"/>
      <c r="II16" s="200"/>
      <c r="IJ16" s="200"/>
      <c r="IK16" s="200"/>
      <c r="IL16" s="200"/>
      <c r="IM16" s="200"/>
      <c r="IN16" s="200"/>
      <c r="IO16" s="200"/>
      <c r="IP16" s="200"/>
      <c r="IQ16" s="200"/>
      <c r="IR16" s="200"/>
      <c r="IS16" s="200"/>
      <c r="IT16" s="200"/>
      <c r="IU16" s="200"/>
      <c r="IV16" s="200"/>
      <c r="IW16" s="200"/>
      <c r="IX16" s="200"/>
      <c r="IY16" s="200"/>
      <c r="IZ16" s="200"/>
      <c r="JA16" s="200"/>
      <c r="JB16" s="200"/>
      <c r="JC16" s="200"/>
      <c r="JD16" s="200"/>
      <c r="JE16" s="200"/>
      <c r="JF16" s="200"/>
      <c r="JG16" s="200"/>
      <c r="JH16" s="200"/>
      <c r="JI16" s="200"/>
      <c r="JJ16" s="200"/>
      <c r="JK16" s="200"/>
      <c r="JL16" s="200"/>
      <c r="JM16" s="200"/>
      <c r="JN16" s="200"/>
      <c r="JO16" s="200"/>
      <c r="JP16" s="200"/>
      <c r="JQ16" s="200"/>
      <c r="JR16" s="200"/>
      <c r="JS16" s="200"/>
      <c r="JT16" s="200">
        <v>7.4999999999999997E-3</v>
      </c>
      <c r="JU16" s="200"/>
      <c r="JV16" s="200"/>
      <c r="JW16" s="200"/>
      <c r="JX16" s="200"/>
      <c r="JY16" s="200"/>
      <c r="JZ16" s="200"/>
      <c r="KA16" s="200"/>
      <c r="KB16" s="200"/>
      <c r="KC16" s="200"/>
      <c r="KD16" s="200"/>
      <c r="KE16" s="200"/>
      <c r="KF16" s="200"/>
      <c r="KG16" s="200"/>
      <c r="KH16" s="200"/>
      <c r="KI16" s="200"/>
      <c r="KJ16" s="200"/>
      <c r="KK16" s="200"/>
      <c r="KL16" s="200"/>
      <c r="KM16" s="200"/>
      <c r="KN16" s="200"/>
      <c r="KO16" s="200"/>
      <c r="KP16" s="200"/>
      <c r="KQ16" s="200"/>
      <c r="KR16" s="200"/>
      <c r="KS16" s="200"/>
      <c r="KT16" s="200"/>
      <c r="KU16" s="200"/>
      <c r="KV16" s="200"/>
      <c r="KW16" s="200"/>
      <c r="KX16" s="200"/>
      <c r="KY16" s="200"/>
      <c r="KZ16" s="200"/>
      <c r="LA16" s="200"/>
      <c r="LB16" s="200"/>
      <c r="LC16" s="200"/>
      <c r="LD16" s="200"/>
      <c r="LE16" s="200"/>
      <c r="LF16" s="200"/>
      <c r="LG16" s="200"/>
      <c r="LH16" s="200"/>
      <c r="LI16" s="200"/>
      <c r="LJ16" s="200"/>
      <c r="LK16" s="200"/>
      <c r="LL16" s="200"/>
      <c r="LM16" s="200"/>
      <c r="LN16" s="200"/>
      <c r="LO16" s="200"/>
      <c r="LP16" s="200"/>
      <c r="LQ16" s="200"/>
      <c r="LR16" s="200"/>
      <c r="LS16" s="200"/>
      <c r="LT16" s="200"/>
      <c r="LU16" s="200"/>
      <c r="LV16" s="200"/>
      <c r="LW16" s="200"/>
      <c r="LX16" s="200"/>
      <c r="LY16" s="200"/>
      <c r="LZ16" s="200"/>
      <c r="MA16" s="200"/>
      <c r="MB16" s="200"/>
      <c r="MC16" s="200"/>
      <c r="MD16" s="200"/>
      <c r="ME16" s="200"/>
      <c r="MF16" s="200"/>
      <c r="MG16" s="200"/>
      <c r="MH16" s="200"/>
      <c r="MI16" s="200"/>
      <c r="MJ16" s="200"/>
      <c r="MK16" s="200"/>
      <c r="ML16" s="200"/>
      <c r="MM16" s="200">
        <v>1.5625000000000001E-3</v>
      </c>
    </row>
    <row r="17" spans="1:351" x14ac:dyDescent="0.45">
      <c r="A17" s="36" t="s">
        <v>80</v>
      </c>
      <c r="B17" s="200"/>
      <c r="C17" s="200"/>
      <c r="D17" s="200"/>
      <c r="E17" s="200"/>
      <c r="F17" s="200"/>
      <c r="G17" s="200"/>
      <c r="H17" s="200"/>
      <c r="I17" s="200">
        <v>5.0000000000000001E-3</v>
      </c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>
        <v>6.2500000000000003E-3</v>
      </c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>
        <v>1.2500000000000001E-2</v>
      </c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  <c r="BS17" s="200"/>
      <c r="BT17" s="200"/>
      <c r="BU17" s="200"/>
      <c r="BV17" s="200"/>
      <c r="BW17" s="200"/>
      <c r="BX17" s="200"/>
      <c r="BY17" s="200"/>
      <c r="BZ17" s="200"/>
      <c r="CA17" s="200"/>
      <c r="CB17" s="200"/>
      <c r="CC17" s="200"/>
      <c r="CD17" s="200"/>
      <c r="CE17" s="200"/>
      <c r="CF17" s="200"/>
      <c r="CG17" s="200"/>
      <c r="CH17" s="200"/>
      <c r="CI17" s="200"/>
      <c r="CJ17" s="200"/>
      <c r="CK17" s="200"/>
      <c r="CL17" s="200"/>
      <c r="CM17" s="200"/>
      <c r="CN17" s="200"/>
      <c r="CO17" s="200">
        <v>1.8749999999999999E-2</v>
      </c>
      <c r="CP17" s="200"/>
      <c r="CQ17" s="200"/>
      <c r="CR17" s="200"/>
      <c r="CS17" s="200"/>
      <c r="CT17" s="200"/>
      <c r="CU17" s="200"/>
      <c r="CV17" s="200"/>
      <c r="CW17" s="200"/>
      <c r="CX17" s="200"/>
      <c r="CY17" s="200"/>
      <c r="CZ17" s="200"/>
      <c r="DA17" s="200"/>
      <c r="DB17" s="200"/>
      <c r="DC17" s="200"/>
      <c r="DD17" s="200"/>
      <c r="DE17" s="200"/>
      <c r="DF17" s="200"/>
      <c r="DG17" s="200"/>
      <c r="DH17" s="200"/>
      <c r="DI17" s="200"/>
      <c r="DJ17" s="200"/>
      <c r="DK17" s="200"/>
      <c r="DL17" s="200"/>
      <c r="DM17" s="200"/>
      <c r="DN17" s="200"/>
      <c r="DO17" s="200"/>
      <c r="DP17" s="200"/>
      <c r="DQ17" s="200"/>
      <c r="DR17" s="200"/>
      <c r="DS17" s="200"/>
      <c r="DT17" s="200"/>
      <c r="DU17" s="200"/>
      <c r="DV17" s="200"/>
      <c r="DW17" s="200"/>
      <c r="DX17" s="200"/>
      <c r="DY17" s="200"/>
      <c r="DZ17" s="200"/>
      <c r="EA17" s="200"/>
      <c r="EB17" s="200"/>
      <c r="EC17" s="200"/>
      <c r="ED17" s="200"/>
      <c r="EE17" s="200"/>
      <c r="EF17" s="200"/>
      <c r="EG17" s="200"/>
      <c r="EH17" s="200"/>
      <c r="EI17" s="200"/>
      <c r="EJ17" s="200"/>
      <c r="EK17" s="200">
        <v>2.5000000000000001E-2</v>
      </c>
      <c r="EL17" s="200"/>
      <c r="EM17" s="200"/>
      <c r="EN17" s="200"/>
      <c r="EO17" s="200"/>
      <c r="EP17" s="200"/>
      <c r="EQ17" s="200"/>
      <c r="ER17" s="200"/>
      <c r="ES17" s="200"/>
      <c r="ET17" s="200"/>
      <c r="EU17" s="200"/>
      <c r="EV17" s="200"/>
      <c r="EW17" s="200"/>
      <c r="EX17" s="200"/>
      <c r="EY17" s="200"/>
      <c r="EZ17" s="200"/>
      <c r="FA17" s="200"/>
      <c r="FB17" s="200"/>
      <c r="FC17" s="200"/>
      <c r="FD17" s="200"/>
      <c r="FE17" s="200"/>
      <c r="FF17" s="200"/>
      <c r="FG17" s="200"/>
      <c r="FH17" s="200"/>
      <c r="FI17" s="200"/>
      <c r="FJ17" s="200"/>
      <c r="FK17" s="200"/>
      <c r="FL17" s="200"/>
      <c r="FM17" s="200"/>
      <c r="FN17" s="200"/>
      <c r="FO17" s="200"/>
      <c r="FP17" s="200"/>
      <c r="FQ17" s="200"/>
      <c r="FR17" s="200"/>
      <c r="FS17" s="200"/>
      <c r="FT17" s="200"/>
      <c r="FU17" s="200"/>
      <c r="FV17" s="200"/>
      <c r="FW17" s="200"/>
      <c r="FX17" s="200"/>
      <c r="FY17" s="200"/>
      <c r="FZ17" s="200"/>
      <c r="GA17" s="200"/>
      <c r="GB17" s="200"/>
      <c r="GC17" s="200"/>
      <c r="GD17" s="200"/>
      <c r="GE17" s="200"/>
      <c r="GF17" s="200"/>
      <c r="GG17" s="200"/>
      <c r="GH17" s="200"/>
      <c r="GI17" s="200">
        <v>2.5000000000000001E-2</v>
      </c>
      <c r="GJ17" s="200"/>
      <c r="GK17" s="200"/>
      <c r="GL17" s="200"/>
      <c r="GM17" s="200"/>
      <c r="GN17" s="200"/>
      <c r="GO17" s="200"/>
      <c r="GP17" s="200"/>
      <c r="GQ17" s="200">
        <v>2.5000000000000001E-2</v>
      </c>
      <c r="GR17" s="200"/>
      <c r="GS17" s="200"/>
      <c r="GT17" s="200"/>
      <c r="GU17" s="200"/>
      <c r="GV17" s="200"/>
      <c r="GW17" s="200"/>
      <c r="GX17" s="200"/>
      <c r="GY17" s="200"/>
      <c r="GZ17" s="200">
        <v>0.02</v>
      </c>
      <c r="HA17" s="200"/>
      <c r="HB17" s="200"/>
      <c r="HC17" s="200"/>
      <c r="HD17" s="200"/>
      <c r="HE17" s="200"/>
      <c r="HF17" s="200"/>
      <c r="HG17" s="200"/>
      <c r="HH17" s="200">
        <v>0.02</v>
      </c>
      <c r="HI17" s="200"/>
      <c r="HJ17" s="200"/>
      <c r="HK17" s="200"/>
      <c r="HL17" s="200">
        <v>0.01</v>
      </c>
      <c r="HM17" s="200"/>
      <c r="HN17" s="200"/>
      <c r="HO17" s="200"/>
      <c r="HP17" s="200"/>
      <c r="HQ17" s="200"/>
      <c r="HR17" s="200"/>
      <c r="HS17" s="200"/>
      <c r="HT17" s="200"/>
      <c r="HU17" s="200"/>
      <c r="HV17" s="200"/>
      <c r="HW17" s="200"/>
      <c r="HX17" s="200"/>
      <c r="HY17" s="200"/>
      <c r="HZ17" s="200"/>
      <c r="IA17" s="200"/>
      <c r="IB17" s="200"/>
      <c r="IC17" s="200"/>
      <c r="ID17" s="200"/>
      <c r="IE17" s="200"/>
      <c r="IF17" s="200"/>
      <c r="IG17" s="200"/>
      <c r="IH17" s="200"/>
      <c r="II17" s="200"/>
      <c r="IJ17" s="200"/>
      <c r="IK17" s="200"/>
      <c r="IL17" s="200"/>
      <c r="IM17" s="200"/>
      <c r="IN17" s="200"/>
      <c r="IO17" s="200"/>
      <c r="IP17" s="200"/>
      <c r="IQ17" s="200"/>
      <c r="IR17" s="200"/>
      <c r="IS17" s="200"/>
      <c r="IT17" s="200"/>
      <c r="IU17" s="200"/>
      <c r="IV17" s="200"/>
      <c r="IW17" s="200"/>
      <c r="IX17" s="200"/>
      <c r="IY17" s="200"/>
      <c r="IZ17" s="200"/>
      <c r="JA17" s="200"/>
      <c r="JB17" s="200"/>
      <c r="JC17" s="200"/>
      <c r="JD17" s="200"/>
      <c r="JE17" s="200"/>
      <c r="JF17" s="200">
        <v>0.01</v>
      </c>
      <c r="JG17" s="200"/>
      <c r="JH17" s="200"/>
      <c r="JI17" s="200"/>
      <c r="JJ17" s="200"/>
      <c r="JK17" s="200"/>
      <c r="JL17" s="200"/>
      <c r="JM17" s="200"/>
      <c r="JN17" s="200"/>
      <c r="JO17" s="200"/>
      <c r="JP17" s="200"/>
      <c r="JQ17" s="200"/>
      <c r="JR17" s="200"/>
      <c r="JS17" s="200"/>
      <c r="JT17" s="200"/>
      <c r="JU17" s="200"/>
      <c r="JV17" s="200"/>
      <c r="JW17" s="200"/>
      <c r="JX17" s="200"/>
      <c r="JY17" s="200"/>
      <c r="JZ17" s="200"/>
      <c r="KA17" s="200"/>
      <c r="KB17" s="200"/>
      <c r="KC17" s="200"/>
      <c r="KD17" s="200"/>
      <c r="KE17" s="200"/>
      <c r="KF17" s="200"/>
      <c r="KG17" s="200"/>
      <c r="KH17" s="200"/>
      <c r="KI17" s="200"/>
      <c r="KJ17" s="200"/>
      <c r="KK17" s="200"/>
      <c r="KL17" s="200"/>
      <c r="KM17" s="200"/>
      <c r="KN17" s="200"/>
      <c r="KO17" s="200"/>
      <c r="KP17" s="200"/>
      <c r="KQ17" s="200"/>
      <c r="KR17" s="200"/>
      <c r="KS17" s="200"/>
      <c r="KT17" s="200"/>
      <c r="KU17" s="200"/>
      <c r="KV17" s="200"/>
      <c r="KW17" s="200"/>
      <c r="KX17" s="200"/>
      <c r="KY17" s="200">
        <v>0.01</v>
      </c>
      <c r="KZ17" s="200"/>
      <c r="LA17" s="200"/>
      <c r="LB17" s="200"/>
      <c r="LC17" s="200"/>
      <c r="LD17" s="200"/>
      <c r="LE17" s="200"/>
      <c r="LF17" s="200"/>
      <c r="LG17" s="200"/>
      <c r="LH17" s="200"/>
      <c r="LI17" s="200"/>
      <c r="LJ17" s="200"/>
      <c r="LK17" s="200"/>
      <c r="LL17" s="200"/>
      <c r="LM17" s="200"/>
      <c r="LN17" s="200"/>
      <c r="LO17" s="200"/>
      <c r="LP17" s="200"/>
      <c r="LQ17" s="200"/>
      <c r="LR17" s="200"/>
      <c r="LS17" s="200"/>
      <c r="LT17" s="200"/>
      <c r="LU17" s="200"/>
      <c r="LV17" s="200"/>
      <c r="LW17" s="200"/>
      <c r="LX17" s="200"/>
      <c r="LY17" s="200"/>
      <c r="LZ17" s="200"/>
      <c r="MA17" s="200"/>
      <c r="MB17" s="200"/>
      <c r="MC17" s="200"/>
      <c r="MD17" s="200">
        <v>0.01</v>
      </c>
      <c r="ME17" s="200"/>
      <c r="MF17" s="200"/>
      <c r="MG17" s="200"/>
      <c r="MH17" s="200"/>
      <c r="MI17" s="200"/>
      <c r="MJ17" s="200"/>
      <c r="MK17" s="200"/>
      <c r="ML17" s="200"/>
      <c r="MM17" s="200">
        <v>1.5192307692307692E-2</v>
      </c>
    </row>
    <row r="18" spans="1:351" x14ac:dyDescent="0.45">
      <c r="A18" s="36" t="s">
        <v>30</v>
      </c>
      <c r="B18" s="200"/>
      <c r="C18" s="200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>
        <v>0</v>
      </c>
      <c r="X18" s="200"/>
      <c r="Y18" s="200"/>
      <c r="Z18" s="200"/>
      <c r="AA18" s="200">
        <v>0</v>
      </c>
      <c r="AB18" s="200"/>
      <c r="AC18" s="200"/>
      <c r="AD18" s="200"/>
      <c r="AE18" s="200"/>
      <c r="AF18" s="200"/>
      <c r="AG18" s="200"/>
      <c r="AH18" s="200"/>
      <c r="AI18" s="200"/>
      <c r="AJ18" s="200"/>
      <c r="AK18" s="200"/>
      <c r="AL18" s="200"/>
      <c r="AM18" s="200"/>
      <c r="AN18" s="200"/>
      <c r="AO18" s="200"/>
      <c r="AP18" s="200"/>
      <c r="AQ18" s="200"/>
      <c r="AR18" s="200"/>
      <c r="AS18" s="200"/>
      <c r="AT18" s="200"/>
      <c r="AU18" s="200"/>
      <c r="AV18" s="200"/>
      <c r="AW18" s="200"/>
      <c r="AX18" s="200"/>
      <c r="AY18" s="200"/>
      <c r="AZ18" s="200"/>
      <c r="BA18" s="200"/>
      <c r="BB18" s="200"/>
      <c r="BC18" s="200"/>
      <c r="BD18" s="200"/>
      <c r="BE18" s="200"/>
      <c r="BF18" s="200">
        <v>0</v>
      </c>
      <c r="BG18" s="200"/>
      <c r="BH18" s="200"/>
      <c r="BI18" s="200"/>
      <c r="BJ18" s="200"/>
      <c r="BK18" s="200"/>
      <c r="BL18" s="200"/>
      <c r="BM18" s="200"/>
      <c r="BN18" s="200"/>
      <c r="BO18" s="200"/>
      <c r="BP18" s="200"/>
      <c r="BQ18" s="200"/>
      <c r="BR18" s="200"/>
      <c r="BS18" s="200"/>
      <c r="BT18" s="200"/>
      <c r="BU18" s="200"/>
      <c r="BV18" s="200"/>
      <c r="BW18" s="200"/>
      <c r="BX18" s="200"/>
      <c r="BY18" s="200"/>
      <c r="BZ18" s="200"/>
      <c r="CA18" s="200"/>
      <c r="CB18" s="200"/>
      <c r="CC18" s="200"/>
      <c r="CD18" s="200"/>
      <c r="CE18" s="200"/>
      <c r="CF18" s="200"/>
      <c r="CG18" s="200"/>
      <c r="CH18" s="200"/>
      <c r="CI18" s="200"/>
      <c r="CJ18" s="200"/>
      <c r="CK18" s="200"/>
      <c r="CL18" s="200"/>
      <c r="CM18" s="200"/>
      <c r="CN18" s="200"/>
      <c r="CO18" s="200"/>
      <c r="CP18" s="200"/>
      <c r="CQ18" s="200"/>
      <c r="CR18" s="200"/>
      <c r="CS18" s="200"/>
      <c r="CT18" s="200"/>
      <c r="CU18" s="200"/>
      <c r="CV18" s="200"/>
      <c r="CW18" s="200"/>
      <c r="CX18" s="200"/>
      <c r="CY18" s="200"/>
      <c r="CZ18" s="200">
        <v>0</v>
      </c>
      <c r="DA18" s="200"/>
      <c r="DB18" s="200"/>
      <c r="DC18" s="200"/>
      <c r="DD18" s="200"/>
      <c r="DE18" s="200"/>
      <c r="DF18" s="200"/>
      <c r="DG18" s="200"/>
      <c r="DH18" s="200"/>
      <c r="DI18" s="200"/>
      <c r="DJ18" s="200"/>
      <c r="DK18" s="200"/>
      <c r="DL18" s="200"/>
      <c r="DM18" s="200"/>
      <c r="DN18" s="200"/>
      <c r="DO18" s="200"/>
      <c r="DP18" s="200"/>
      <c r="DQ18" s="200"/>
      <c r="DR18" s="200"/>
      <c r="DS18" s="200"/>
      <c r="DT18" s="200"/>
      <c r="DU18" s="200"/>
      <c r="DV18" s="200"/>
      <c r="DW18" s="200"/>
      <c r="DX18" s="200"/>
      <c r="DY18" s="200"/>
      <c r="DZ18" s="200"/>
      <c r="EA18" s="200"/>
      <c r="EB18" s="200"/>
      <c r="EC18" s="200"/>
      <c r="ED18" s="200"/>
      <c r="EE18" s="200"/>
      <c r="EF18" s="200"/>
      <c r="EG18" s="200"/>
      <c r="EH18" s="200"/>
      <c r="EI18" s="200"/>
      <c r="EJ18" s="200"/>
      <c r="EK18" s="200"/>
      <c r="EL18" s="200"/>
      <c r="EM18" s="200"/>
      <c r="EN18" s="200"/>
      <c r="EO18" s="200"/>
      <c r="EP18" s="200"/>
      <c r="EQ18" s="200"/>
      <c r="ER18" s="200"/>
      <c r="ES18" s="200"/>
      <c r="ET18" s="200"/>
      <c r="EU18" s="200">
        <v>0</v>
      </c>
      <c r="EV18" s="200"/>
      <c r="EW18" s="200"/>
      <c r="EX18" s="200"/>
      <c r="EY18" s="200"/>
      <c r="EZ18" s="200"/>
      <c r="FA18" s="200"/>
      <c r="FB18" s="200"/>
      <c r="FC18" s="200"/>
      <c r="FD18" s="200"/>
      <c r="FE18" s="200"/>
      <c r="FF18" s="200"/>
      <c r="FG18" s="200"/>
      <c r="FH18" s="200"/>
      <c r="FI18" s="200"/>
      <c r="FJ18" s="200"/>
      <c r="FK18" s="200"/>
      <c r="FL18" s="200"/>
      <c r="FM18" s="200"/>
      <c r="FN18" s="200"/>
      <c r="FO18" s="200"/>
      <c r="FP18" s="200"/>
      <c r="FQ18" s="200"/>
      <c r="FR18" s="200"/>
      <c r="FS18" s="200"/>
      <c r="FT18" s="200"/>
      <c r="FU18" s="200"/>
      <c r="FV18" s="200"/>
      <c r="FW18" s="200"/>
      <c r="FX18" s="200"/>
      <c r="FY18" s="200"/>
      <c r="FZ18" s="200"/>
      <c r="GA18" s="200"/>
      <c r="GB18" s="200"/>
      <c r="GC18" s="200"/>
      <c r="GD18" s="200"/>
      <c r="GE18" s="200"/>
      <c r="GF18" s="200"/>
      <c r="GG18" s="200"/>
      <c r="GH18" s="200"/>
      <c r="GI18" s="200"/>
      <c r="GJ18" s="200"/>
      <c r="GK18" s="200"/>
      <c r="GL18" s="200"/>
      <c r="GM18" s="200"/>
      <c r="GN18" s="200"/>
      <c r="GO18" s="200"/>
      <c r="GP18" s="200"/>
      <c r="GQ18" s="200"/>
      <c r="GR18" s="200"/>
      <c r="GS18" s="200"/>
      <c r="GT18" s="200"/>
      <c r="GU18" s="200"/>
      <c r="GV18" s="200"/>
      <c r="GW18" s="200"/>
      <c r="GX18" s="200"/>
      <c r="GY18" s="200"/>
      <c r="GZ18" s="200"/>
      <c r="HA18" s="200"/>
      <c r="HB18" s="200"/>
      <c r="HC18" s="200"/>
      <c r="HD18" s="200"/>
      <c r="HE18" s="200"/>
      <c r="HF18" s="200"/>
      <c r="HG18" s="200"/>
      <c r="HH18" s="200"/>
      <c r="HI18" s="200"/>
      <c r="HJ18" s="200"/>
      <c r="HK18" s="200"/>
      <c r="HL18" s="200"/>
      <c r="HM18" s="200"/>
      <c r="HN18" s="200"/>
      <c r="HO18" s="200"/>
      <c r="HP18" s="200"/>
      <c r="HQ18" s="200"/>
      <c r="HR18" s="200"/>
      <c r="HS18" s="200"/>
      <c r="HT18" s="200"/>
      <c r="HU18" s="200"/>
      <c r="HV18" s="200"/>
      <c r="HW18" s="200"/>
      <c r="HX18" s="200"/>
      <c r="HY18" s="200"/>
      <c r="HZ18" s="200"/>
      <c r="IA18" s="200"/>
      <c r="IB18" s="200"/>
      <c r="IC18" s="200"/>
      <c r="ID18" s="200"/>
      <c r="IE18" s="200"/>
      <c r="IF18" s="200"/>
      <c r="IG18" s="200"/>
      <c r="IH18" s="200"/>
      <c r="II18" s="200"/>
      <c r="IJ18" s="200"/>
      <c r="IK18" s="200"/>
      <c r="IL18" s="200"/>
      <c r="IM18" s="200"/>
      <c r="IN18" s="200"/>
      <c r="IO18" s="200"/>
      <c r="IP18" s="200"/>
      <c r="IQ18" s="200"/>
      <c r="IR18" s="200"/>
      <c r="IS18" s="200"/>
      <c r="IT18" s="200"/>
      <c r="IU18" s="200"/>
      <c r="IV18" s="200"/>
      <c r="IW18" s="200"/>
      <c r="IX18" s="200"/>
      <c r="IY18" s="200"/>
      <c r="IZ18" s="200"/>
      <c r="JA18" s="200"/>
      <c r="JB18" s="200"/>
      <c r="JC18" s="200"/>
      <c r="JD18" s="200"/>
      <c r="JE18" s="200"/>
      <c r="JF18" s="200"/>
      <c r="JG18" s="200"/>
      <c r="JH18" s="200"/>
      <c r="JI18" s="200"/>
      <c r="JJ18" s="200"/>
      <c r="JK18" s="200"/>
      <c r="JL18" s="200"/>
      <c r="JM18" s="200"/>
      <c r="JN18" s="200"/>
      <c r="JO18" s="200"/>
      <c r="JP18" s="200"/>
      <c r="JQ18" s="200"/>
      <c r="JR18" s="200"/>
      <c r="JS18" s="200"/>
      <c r="JT18" s="200"/>
      <c r="JU18" s="200"/>
      <c r="JV18" s="200"/>
      <c r="JW18" s="200"/>
      <c r="JX18" s="200"/>
      <c r="JY18" s="200"/>
      <c r="JZ18" s="200"/>
      <c r="KA18" s="200"/>
      <c r="KB18" s="200"/>
      <c r="KC18" s="200"/>
      <c r="KD18" s="200"/>
      <c r="KE18" s="200"/>
      <c r="KF18" s="200"/>
      <c r="KG18" s="200"/>
      <c r="KH18" s="200"/>
      <c r="KI18" s="200"/>
      <c r="KJ18" s="200"/>
      <c r="KK18" s="200"/>
      <c r="KL18" s="200"/>
      <c r="KM18" s="200"/>
      <c r="KN18" s="200"/>
      <c r="KO18" s="200"/>
      <c r="KP18" s="200"/>
      <c r="KQ18" s="200"/>
      <c r="KR18" s="200"/>
      <c r="KS18" s="200"/>
      <c r="KT18" s="200"/>
      <c r="KU18" s="200"/>
      <c r="KV18" s="200"/>
      <c r="KW18" s="200"/>
      <c r="KX18" s="200"/>
      <c r="KY18" s="200"/>
      <c r="KZ18" s="200"/>
      <c r="LA18" s="200"/>
      <c r="LB18" s="200"/>
      <c r="LC18" s="200"/>
      <c r="LD18" s="200"/>
      <c r="LE18" s="200">
        <v>0</v>
      </c>
      <c r="LF18" s="200"/>
      <c r="LG18" s="200"/>
      <c r="LH18" s="200"/>
      <c r="LI18" s="200"/>
      <c r="LJ18" s="200"/>
      <c r="LK18" s="200"/>
      <c r="LL18" s="200"/>
      <c r="LM18" s="200"/>
      <c r="LN18" s="200"/>
      <c r="LO18" s="200"/>
      <c r="LP18" s="200"/>
      <c r="LQ18" s="200"/>
      <c r="LR18" s="200"/>
      <c r="LS18" s="200"/>
      <c r="LT18" s="200"/>
      <c r="LU18" s="200"/>
      <c r="LV18" s="200"/>
      <c r="LW18" s="200"/>
      <c r="LX18" s="200"/>
      <c r="LY18" s="200"/>
      <c r="LZ18" s="200"/>
      <c r="MA18" s="200"/>
      <c r="MB18" s="200"/>
      <c r="MC18" s="200"/>
      <c r="MD18" s="200"/>
      <c r="ME18" s="200"/>
      <c r="MF18" s="200"/>
      <c r="MG18" s="200"/>
      <c r="MH18" s="200"/>
      <c r="MI18" s="200"/>
      <c r="MJ18" s="200"/>
      <c r="MK18" s="200"/>
      <c r="ML18" s="200"/>
      <c r="MM18" s="200">
        <v>0</v>
      </c>
    </row>
    <row r="19" spans="1:351" x14ac:dyDescent="0.45">
      <c r="A19" s="36" t="s">
        <v>31</v>
      </c>
      <c r="B19" s="200"/>
      <c r="C19" s="200"/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>
        <v>0</v>
      </c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>
        <v>0</v>
      </c>
      <c r="BK19" s="200"/>
      <c r="BL19" s="200"/>
      <c r="BM19" s="200"/>
      <c r="BN19" s="200"/>
      <c r="BO19" s="200"/>
      <c r="BP19" s="200"/>
      <c r="BQ19" s="200"/>
      <c r="BR19" s="200"/>
      <c r="BS19" s="200"/>
      <c r="BT19" s="200"/>
      <c r="BU19" s="200"/>
      <c r="BV19" s="200"/>
      <c r="BW19" s="200"/>
      <c r="BX19" s="200"/>
      <c r="BY19" s="200"/>
      <c r="BZ19" s="200"/>
      <c r="CA19" s="200"/>
      <c r="CB19" s="200"/>
      <c r="CC19" s="200"/>
      <c r="CD19" s="200">
        <v>0</v>
      </c>
      <c r="CE19" s="200"/>
      <c r="CF19" s="200"/>
      <c r="CG19" s="200"/>
      <c r="CH19" s="200"/>
      <c r="CI19" s="200"/>
      <c r="CJ19" s="200"/>
      <c r="CK19" s="200"/>
      <c r="CL19" s="200"/>
      <c r="CM19" s="200"/>
      <c r="CN19" s="200"/>
      <c r="CO19" s="200"/>
      <c r="CP19" s="200"/>
      <c r="CQ19" s="200"/>
      <c r="CR19" s="200"/>
      <c r="CS19" s="200"/>
      <c r="CT19" s="200"/>
      <c r="CU19" s="200"/>
      <c r="CV19" s="200"/>
      <c r="CW19" s="200"/>
      <c r="CX19" s="200"/>
      <c r="CY19" s="200"/>
      <c r="CZ19" s="200"/>
      <c r="DA19" s="200"/>
      <c r="DB19" s="200">
        <v>0</v>
      </c>
      <c r="DC19" s="200"/>
      <c r="DD19" s="200"/>
      <c r="DE19" s="200"/>
      <c r="DF19" s="200"/>
      <c r="DG19" s="200"/>
      <c r="DH19" s="200"/>
      <c r="DI19" s="200"/>
      <c r="DJ19" s="200"/>
      <c r="DK19" s="200"/>
      <c r="DL19" s="200"/>
      <c r="DM19" s="200"/>
      <c r="DN19" s="200"/>
      <c r="DO19" s="200"/>
      <c r="DP19" s="200"/>
      <c r="DQ19" s="200"/>
      <c r="DR19" s="200"/>
      <c r="DS19" s="200"/>
      <c r="DT19" s="200"/>
      <c r="DU19" s="200"/>
      <c r="DV19" s="200">
        <v>0</v>
      </c>
      <c r="DW19" s="200"/>
      <c r="DX19" s="200"/>
      <c r="DY19" s="200"/>
      <c r="DZ19" s="200"/>
      <c r="EA19" s="200"/>
      <c r="EB19" s="200"/>
      <c r="EC19" s="200"/>
      <c r="ED19" s="200"/>
      <c r="EE19" s="200"/>
      <c r="EF19" s="200"/>
      <c r="EG19" s="200"/>
      <c r="EH19" s="200"/>
      <c r="EI19" s="200"/>
      <c r="EJ19" s="200"/>
      <c r="EK19" s="200"/>
      <c r="EL19" s="200"/>
      <c r="EM19" s="200"/>
      <c r="EN19" s="200"/>
      <c r="EO19" s="200"/>
      <c r="EP19" s="200"/>
      <c r="EQ19" s="200"/>
      <c r="ER19" s="200"/>
      <c r="ES19" s="200"/>
      <c r="ET19" s="200"/>
      <c r="EU19" s="200"/>
      <c r="EV19" s="200">
        <v>0</v>
      </c>
      <c r="EW19" s="200"/>
      <c r="EX19" s="200"/>
      <c r="EY19" s="200"/>
      <c r="EZ19" s="200"/>
      <c r="FA19" s="200"/>
      <c r="FB19" s="200"/>
      <c r="FC19" s="200"/>
      <c r="FD19" s="200"/>
      <c r="FE19" s="200"/>
      <c r="FF19" s="200"/>
      <c r="FG19" s="200"/>
      <c r="FH19" s="200"/>
      <c r="FI19" s="200"/>
      <c r="FJ19" s="200"/>
      <c r="FK19" s="200"/>
      <c r="FL19" s="200"/>
      <c r="FM19" s="200"/>
      <c r="FN19" s="200"/>
      <c r="FO19" s="200"/>
      <c r="FP19" s="200">
        <v>0</v>
      </c>
      <c r="FQ19" s="200"/>
      <c r="FR19" s="200"/>
      <c r="FS19" s="200"/>
      <c r="FT19" s="200"/>
      <c r="FU19" s="200"/>
      <c r="FV19" s="200"/>
      <c r="FW19" s="200"/>
      <c r="FX19" s="200"/>
      <c r="FY19" s="200"/>
      <c r="FZ19" s="200"/>
      <c r="GA19" s="200"/>
      <c r="GB19" s="200"/>
      <c r="GC19" s="200"/>
      <c r="GD19" s="200"/>
      <c r="GE19" s="200"/>
      <c r="GF19" s="200"/>
      <c r="GG19" s="200"/>
      <c r="GH19" s="200"/>
      <c r="GI19" s="200"/>
      <c r="GJ19" s="200">
        <v>0</v>
      </c>
      <c r="GK19" s="200">
        <v>0</v>
      </c>
      <c r="GL19" s="200"/>
      <c r="GM19" s="200"/>
      <c r="GN19" s="200"/>
      <c r="GO19" s="200"/>
      <c r="GP19" s="200"/>
      <c r="GQ19" s="200"/>
      <c r="GR19" s="200"/>
      <c r="GS19" s="200"/>
      <c r="GT19" s="200"/>
      <c r="GU19" s="200"/>
      <c r="GV19" s="200"/>
      <c r="GW19" s="200"/>
      <c r="GX19" s="200"/>
      <c r="GY19" s="200"/>
      <c r="GZ19" s="200"/>
      <c r="HA19" s="200"/>
      <c r="HB19" s="200"/>
      <c r="HC19" s="200"/>
      <c r="HD19" s="200"/>
      <c r="HE19" s="200"/>
      <c r="HF19" s="200"/>
      <c r="HG19" s="200"/>
      <c r="HH19" s="200"/>
      <c r="HI19" s="200"/>
      <c r="HJ19" s="200"/>
      <c r="HK19" s="200"/>
      <c r="HL19" s="200"/>
      <c r="HM19" s="200"/>
      <c r="HN19" s="200"/>
      <c r="HO19" s="200"/>
      <c r="HP19" s="200"/>
      <c r="HQ19" s="200"/>
      <c r="HR19" s="200"/>
      <c r="HS19" s="200"/>
      <c r="HT19" s="200"/>
      <c r="HU19" s="200">
        <v>0</v>
      </c>
      <c r="HV19" s="200"/>
      <c r="HW19" s="200"/>
      <c r="HX19" s="200"/>
      <c r="HY19" s="200"/>
      <c r="HZ19" s="200"/>
      <c r="IA19" s="200"/>
      <c r="IB19" s="200"/>
      <c r="IC19" s="200"/>
      <c r="ID19" s="200"/>
      <c r="IE19" s="200"/>
      <c r="IF19" s="200"/>
      <c r="IG19" s="200"/>
      <c r="IH19" s="200"/>
      <c r="II19" s="200">
        <v>0</v>
      </c>
      <c r="IJ19" s="200"/>
      <c r="IK19" s="200"/>
      <c r="IL19" s="200"/>
      <c r="IM19" s="200"/>
      <c r="IN19" s="200"/>
      <c r="IO19" s="200"/>
      <c r="IP19" s="200"/>
      <c r="IQ19" s="200"/>
      <c r="IR19" s="200"/>
      <c r="IS19" s="200"/>
      <c r="IT19" s="200"/>
      <c r="IU19" s="200"/>
      <c r="IV19" s="200"/>
      <c r="IW19" s="200"/>
      <c r="IX19" s="200"/>
      <c r="IY19" s="200">
        <v>0</v>
      </c>
      <c r="IZ19" s="200"/>
      <c r="JA19" s="200"/>
      <c r="JB19" s="200"/>
      <c r="JC19" s="200"/>
      <c r="JD19" s="200"/>
      <c r="JE19" s="200"/>
      <c r="JF19" s="200"/>
      <c r="JG19" s="200"/>
      <c r="JH19" s="200"/>
      <c r="JI19" s="200"/>
      <c r="JJ19" s="200"/>
      <c r="JK19" s="200"/>
      <c r="JL19" s="200">
        <v>0</v>
      </c>
      <c r="JM19" s="200"/>
      <c r="JN19" s="200"/>
      <c r="JO19" s="200"/>
      <c r="JP19" s="200"/>
      <c r="JQ19" s="200"/>
      <c r="JR19" s="200"/>
      <c r="JS19" s="200"/>
      <c r="JT19" s="200"/>
      <c r="JU19" s="200"/>
      <c r="JV19" s="200"/>
      <c r="JW19" s="200"/>
      <c r="JX19" s="200"/>
      <c r="JY19" s="200"/>
      <c r="JZ19" s="200">
        <v>0</v>
      </c>
      <c r="KA19" s="200"/>
      <c r="KB19" s="200"/>
      <c r="KC19" s="200"/>
      <c r="KD19" s="200"/>
      <c r="KE19" s="200"/>
      <c r="KF19" s="200"/>
      <c r="KG19" s="200"/>
      <c r="KH19" s="200"/>
      <c r="KI19" s="200"/>
      <c r="KJ19" s="200"/>
      <c r="KK19" s="200"/>
      <c r="KL19" s="200"/>
      <c r="KM19" s="200"/>
      <c r="KN19" s="200"/>
      <c r="KO19" s="200">
        <v>0</v>
      </c>
      <c r="KP19" s="200"/>
      <c r="KQ19" s="200"/>
      <c r="KR19" s="200"/>
      <c r="KS19" s="200"/>
      <c r="KT19" s="200"/>
      <c r="KU19" s="200"/>
      <c r="KV19" s="200"/>
      <c r="KW19" s="200"/>
      <c r="KX19" s="200"/>
      <c r="KY19" s="200"/>
      <c r="KZ19" s="200"/>
      <c r="LA19" s="200"/>
      <c r="LB19" s="200"/>
      <c r="LC19" s="200"/>
      <c r="LD19" s="200">
        <v>0</v>
      </c>
      <c r="LE19" s="200"/>
      <c r="LF19" s="200"/>
      <c r="LG19" s="200"/>
      <c r="LH19" s="200"/>
      <c r="LI19" s="200"/>
      <c r="LJ19" s="200"/>
      <c r="LK19" s="200"/>
      <c r="LL19" s="200"/>
      <c r="LM19" s="200"/>
      <c r="LN19" s="200"/>
      <c r="LO19" s="200"/>
      <c r="LP19" s="200"/>
      <c r="LQ19" s="200"/>
      <c r="LR19" s="200"/>
      <c r="LS19" s="200"/>
      <c r="LT19" s="200"/>
      <c r="LU19" s="200"/>
      <c r="LV19" s="200"/>
      <c r="LW19" s="200"/>
      <c r="LX19" s="200"/>
      <c r="LY19" s="200"/>
      <c r="LZ19" s="200"/>
      <c r="MA19" s="200"/>
      <c r="MB19" s="200"/>
      <c r="MC19" s="200"/>
      <c r="MD19" s="200"/>
      <c r="ME19" s="200"/>
      <c r="MF19" s="200"/>
      <c r="MG19" s="200"/>
      <c r="MH19" s="200"/>
      <c r="MI19" s="200"/>
      <c r="MJ19" s="200"/>
      <c r="MK19" s="200"/>
      <c r="ML19" s="200"/>
      <c r="MM19" s="200">
        <v>0</v>
      </c>
    </row>
    <row r="20" spans="1:351" x14ac:dyDescent="0.45">
      <c r="A20" s="36" t="s">
        <v>565</v>
      </c>
      <c r="B20" s="200"/>
      <c r="C20" s="200"/>
      <c r="D20" s="200"/>
      <c r="E20" s="200"/>
      <c r="F20" s="200"/>
      <c r="G20" s="200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0"/>
      <c r="AL20" s="200"/>
      <c r="AM20" s="200"/>
      <c r="AN20" s="200"/>
      <c r="AO20" s="200"/>
      <c r="AP20" s="200"/>
      <c r="AQ20" s="200"/>
      <c r="AR20" s="200"/>
      <c r="AS20" s="200"/>
      <c r="AT20" s="200"/>
      <c r="AU20" s="200"/>
      <c r="AV20" s="200"/>
      <c r="AW20" s="200"/>
      <c r="AX20" s="200"/>
      <c r="AY20" s="200"/>
      <c r="AZ20" s="200"/>
      <c r="BA20" s="200"/>
      <c r="BB20" s="200"/>
      <c r="BC20" s="200"/>
      <c r="BD20" s="200"/>
      <c r="BE20" s="200"/>
      <c r="BF20" s="200"/>
      <c r="BG20" s="200"/>
      <c r="BH20" s="200"/>
      <c r="BI20" s="200"/>
      <c r="BJ20" s="200"/>
      <c r="BK20" s="200"/>
      <c r="BL20" s="200"/>
      <c r="BM20" s="200"/>
      <c r="BN20" s="200"/>
      <c r="BO20" s="200"/>
      <c r="BP20" s="200"/>
      <c r="BQ20" s="200"/>
      <c r="BR20" s="200"/>
      <c r="BS20" s="200"/>
      <c r="BT20" s="200"/>
      <c r="BU20" s="200"/>
      <c r="BV20" s="200"/>
      <c r="BW20" s="200"/>
      <c r="BX20" s="200"/>
      <c r="BY20" s="200"/>
      <c r="BZ20" s="200"/>
      <c r="CA20" s="200"/>
      <c r="CB20" s="200"/>
      <c r="CC20" s="200"/>
      <c r="CD20" s="200"/>
      <c r="CE20" s="200"/>
      <c r="CF20" s="200"/>
      <c r="CG20" s="200"/>
      <c r="CH20" s="200"/>
      <c r="CI20" s="200"/>
      <c r="CJ20" s="200"/>
      <c r="CK20" s="200"/>
      <c r="CL20" s="200"/>
      <c r="CM20" s="200"/>
      <c r="CN20" s="200"/>
      <c r="CO20" s="200"/>
      <c r="CP20" s="200"/>
      <c r="CQ20" s="200"/>
      <c r="CR20" s="200"/>
      <c r="CS20" s="200"/>
      <c r="CT20" s="200"/>
      <c r="CU20" s="200"/>
      <c r="CV20" s="200"/>
      <c r="CW20" s="200"/>
      <c r="CX20" s="200"/>
      <c r="CY20" s="200"/>
      <c r="CZ20" s="200"/>
      <c r="DA20" s="200"/>
      <c r="DB20" s="200"/>
      <c r="DC20" s="200"/>
      <c r="DD20" s="200"/>
      <c r="DE20" s="200"/>
      <c r="DF20" s="200"/>
      <c r="DG20" s="200"/>
      <c r="DH20" s="200"/>
      <c r="DI20" s="200"/>
      <c r="DJ20" s="200"/>
      <c r="DK20" s="200"/>
      <c r="DL20" s="200"/>
      <c r="DM20" s="200"/>
      <c r="DN20" s="200"/>
      <c r="DO20" s="200"/>
      <c r="DP20" s="200"/>
      <c r="DQ20" s="200"/>
      <c r="DR20" s="200"/>
      <c r="DS20" s="200"/>
      <c r="DT20" s="200"/>
      <c r="DU20" s="200"/>
      <c r="DV20" s="200"/>
      <c r="DW20" s="200"/>
      <c r="DX20" s="200"/>
      <c r="DY20" s="200"/>
      <c r="DZ20" s="200"/>
      <c r="EA20" s="200"/>
      <c r="EB20" s="200"/>
      <c r="EC20" s="200"/>
      <c r="ED20" s="200"/>
      <c r="EE20" s="200"/>
      <c r="EF20" s="200"/>
      <c r="EG20" s="200"/>
      <c r="EH20" s="200"/>
      <c r="EI20" s="200"/>
      <c r="EJ20" s="200"/>
      <c r="EK20" s="200"/>
      <c r="EL20" s="200"/>
      <c r="EM20" s="200"/>
      <c r="EN20" s="200"/>
      <c r="EO20" s="200"/>
      <c r="EP20" s="200"/>
      <c r="EQ20" s="200"/>
      <c r="ER20" s="200"/>
      <c r="ES20" s="200"/>
      <c r="ET20" s="200"/>
      <c r="EU20" s="200"/>
      <c r="EV20" s="200"/>
      <c r="EW20" s="200"/>
      <c r="EX20" s="200"/>
      <c r="EY20" s="200"/>
      <c r="EZ20" s="200"/>
      <c r="FA20" s="200"/>
      <c r="FB20" s="200"/>
      <c r="FC20" s="200"/>
      <c r="FD20" s="200"/>
      <c r="FE20" s="200"/>
      <c r="FF20" s="200"/>
      <c r="FG20" s="200"/>
      <c r="FH20" s="200"/>
      <c r="FI20" s="200"/>
      <c r="FJ20" s="200"/>
      <c r="FK20" s="200"/>
      <c r="FL20" s="200"/>
      <c r="FM20" s="200"/>
      <c r="FN20" s="200"/>
      <c r="FO20" s="200"/>
      <c r="FP20" s="200"/>
      <c r="FQ20" s="200"/>
      <c r="FR20" s="200"/>
      <c r="FS20" s="200"/>
      <c r="FT20" s="200"/>
      <c r="FU20" s="200"/>
      <c r="FV20" s="200"/>
      <c r="FW20" s="200"/>
      <c r="FX20" s="200"/>
      <c r="FY20" s="200"/>
      <c r="FZ20" s="200"/>
      <c r="GA20" s="200"/>
      <c r="GB20" s="200"/>
      <c r="GC20" s="200"/>
      <c r="GD20" s="200"/>
      <c r="GE20" s="200"/>
      <c r="GF20" s="200"/>
      <c r="GG20" s="200"/>
      <c r="GH20" s="200"/>
      <c r="GI20" s="200"/>
      <c r="GJ20" s="200"/>
      <c r="GK20" s="200"/>
      <c r="GL20" s="200"/>
      <c r="GM20" s="200"/>
      <c r="GN20" s="200"/>
      <c r="GO20" s="200"/>
      <c r="GP20" s="200"/>
      <c r="GQ20" s="200"/>
      <c r="GR20" s="200"/>
      <c r="GS20" s="200"/>
      <c r="GT20" s="200"/>
      <c r="GU20" s="200"/>
      <c r="GV20" s="200"/>
      <c r="GW20" s="200"/>
      <c r="GX20" s="200"/>
      <c r="GY20" s="200"/>
      <c r="GZ20" s="200"/>
      <c r="HA20" s="200"/>
      <c r="HB20" s="200"/>
      <c r="HC20" s="200"/>
      <c r="HD20" s="200"/>
      <c r="HE20" s="200"/>
      <c r="HF20" s="200"/>
      <c r="HG20" s="200"/>
      <c r="HH20" s="200"/>
      <c r="HI20" s="200"/>
      <c r="HJ20" s="200"/>
      <c r="HK20" s="200"/>
      <c r="HL20" s="200"/>
      <c r="HM20" s="200"/>
      <c r="HN20" s="200"/>
      <c r="HO20" s="200"/>
      <c r="HP20" s="200"/>
      <c r="HQ20" s="200"/>
      <c r="HR20" s="200"/>
      <c r="HS20" s="200"/>
      <c r="HT20" s="200"/>
      <c r="HU20" s="200"/>
      <c r="HV20" s="200"/>
      <c r="HW20" s="200"/>
      <c r="HX20" s="200"/>
      <c r="HY20" s="200"/>
      <c r="HZ20" s="200"/>
      <c r="IA20" s="200"/>
      <c r="IB20" s="200"/>
      <c r="IC20" s="200"/>
      <c r="ID20" s="200"/>
      <c r="IE20" s="200"/>
      <c r="IF20" s="200"/>
      <c r="IG20" s="200"/>
      <c r="IH20" s="200"/>
      <c r="II20" s="200"/>
      <c r="IJ20" s="200"/>
      <c r="IK20" s="200"/>
      <c r="IL20" s="200"/>
      <c r="IM20" s="200"/>
      <c r="IN20" s="200"/>
      <c r="IO20" s="200"/>
      <c r="IP20" s="200"/>
      <c r="IQ20" s="200"/>
      <c r="IR20" s="200"/>
      <c r="IS20" s="200"/>
      <c r="IT20" s="200"/>
      <c r="IU20" s="200"/>
      <c r="IV20" s="200"/>
      <c r="IW20" s="200"/>
      <c r="IX20" s="200"/>
      <c r="IY20" s="200"/>
      <c r="IZ20" s="200"/>
      <c r="JA20" s="200"/>
      <c r="JB20" s="200"/>
      <c r="JC20" s="200"/>
      <c r="JD20" s="200"/>
      <c r="JE20" s="200"/>
      <c r="JF20" s="200"/>
      <c r="JG20" s="200"/>
      <c r="JH20" s="200"/>
      <c r="JI20" s="200"/>
      <c r="JJ20" s="200"/>
      <c r="JK20" s="200"/>
      <c r="JL20" s="200"/>
      <c r="JM20" s="200"/>
      <c r="JN20" s="200"/>
      <c r="JO20" s="200"/>
      <c r="JP20" s="200"/>
      <c r="JQ20" s="200"/>
      <c r="JR20" s="200"/>
      <c r="JS20" s="200"/>
      <c r="JT20" s="200"/>
      <c r="JU20" s="200"/>
      <c r="JV20" s="200"/>
      <c r="JW20" s="200"/>
      <c r="JX20" s="200"/>
      <c r="JY20" s="200"/>
      <c r="JZ20" s="200"/>
      <c r="KA20" s="200"/>
      <c r="KB20" s="200"/>
      <c r="KC20" s="200">
        <v>5.0000000000000001E-3</v>
      </c>
      <c r="KD20" s="200"/>
      <c r="KE20" s="200"/>
      <c r="KF20" s="200"/>
      <c r="KG20" s="200"/>
      <c r="KH20" s="200"/>
      <c r="KI20" s="200"/>
      <c r="KJ20" s="200"/>
      <c r="KK20" s="200"/>
      <c r="KL20" s="200"/>
      <c r="KM20" s="200"/>
      <c r="KN20" s="200"/>
      <c r="KO20" s="200"/>
      <c r="KP20" s="200"/>
      <c r="KQ20" s="200">
        <v>0.01</v>
      </c>
      <c r="KR20" s="200"/>
      <c r="KS20" s="200"/>
      <c r="KT20" s="200"/>
      <c r="KU20" s="200"/>
      <c r="KV20" s="200"/>
      <c r="KW20" s="200"/>
      <c r="KX20" s="200"/>
      <c r="KY20" s="200"/>
      <c r="KZ20" s="200"/>
      <c r="LA20" s="200"/>
      <c r="LB20" s="200"/>
      <c r="LC20" s="200"/>
      <c r="LD20" s="200"/>
      <c r="LE20" s="200"/>
      <c r="LF20" s="200"/>
      <c r="LG20" s="200"/>
      <c r="LH20" s="200"/>
      <c r="LI20" s="200"/>
      <c r="LJ20" s="200">
        <v>1.4999999999999999E-2</v>
      </c>
      <c r="LK20" s="200"/>
      <c r="LL20" s="200"/>
      <c r="LM20" s="200"/>
      <c r="LN20" s="200"/>
      <c r="LO20" s="200"/>
      <c r="LP20" s="200"/>
      <c r="LQ20" s="200"/>
      <c r="LR20" s="200"/>
      <c r="LS20" s="200"/>
      <c r="LT20" s="200"/>
      <c r="LU20" s="200"/>
      <c r="LV20" s="200"/>
      <c r="LW20" s="200"/>
      <c r="LX20" s="200"/>
      <c r="LY20" s="200"/>
      <c r="LZ20" s="200"/>
      <c r="MA20" s="200"/>
      <c r="MB20" s="200"/>
      <c r="MC20" s="200"/>
      <c r="MD20" s="200"/>
      <c r="ME20" s="200"/>
      <c r="MF20" s="200"/>
      <c r="MG20" s="200"/>
      <c r="MH20" s="200"/>
      <c r="MI20" s="200"/>
      <c r="MJ20" s="200"/>
      <c r="MK20" s="200">
        <v>1.4999999999999999E-2</v>
      </c>
      <c r="ML20" s="200"/>
      <c r="MM20" s="200">
        <v>1.125E-2</v>
      </c>
    </row>
    <row r="21" spans="1:351" x14ac:dyDescent="0.45">
      <c r="A21" s="36" t="s">
        <v>12</v>
      </c>
      <c r="B21" s="200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0"/>
      <c r="AQ21" s="200">
        <v>0</v>
      </c>
      <c r="AR21" s="200"/>
      <c r="AS21" s="200"/>
      <c r="AT21" s="200"/>
      <c r="AU21" s="200"/>
      <c r="AV21" s="200"/>
      <c r="AW21" s="200"/>
      <c r="AX21" s="200"/>
      <c r="AY21" s="200"/>
      <c r="AZ21" s="200"/>
      <c r="BA21" s="200">
        <v>0</v>
      </c>
      <c r="BB21" s="200"/>
      <c r="BC21" s="200"/>
      <c r="BD21" s="200"/>
      <c r="BE21" s="200"/>
      <c r="BF21" s="200"/>
      <c r="BG21" s="200"/>
      <c r="BH21" s="200"/>
      <c r="BI21" s="200"/>
      <c r="BJ21" s="200"/>
      <c r="BK21" s="200"/>
      <c r="BL21" s="200"/>
      <c r="BM21" s="200"/>
      <c r="BN21" s="200">
        <v>0</v>
      </c>
      <c r="BO21" s="200"/>
      <c r="BP21" s="200"/>
      <c r="BQ21" s="200"/>
      <c r="BR21" s="200"/>
      <c r="BS21" s="200"/>
      <c r="BT21" s="200"/>
      <c r="BU21" s="200"/>
      <c r="BV21" s="200"/>
      <c r="BW21" s="200">
        <v>0</v>
      </c>
      <c r="BX21" s="200"/>
      <c r="BY21" s="200"/>
      <c r="BZ21" s="200"/>
      <c r="CA21" s="200"/>
      <c r="CB21" s="200"/>
      <c r="CC21" s="200"/>
      <c r="CD21" s="200"/>
      <c r="CE21" s="200"/>
      <c r="CF21" s="200"/>
      <c r="CG21" s="200"/>
      <c r="CH21" s="200"/>
      <c r="CI21" s="200">
        <v>0</v>
      </c>
      <c r="CJ21" s="200"/>
      <c r="CK21" s="200"/>
      <c r="CL21" s="200"/>
      <c r="CM21" s="200"/>
      <c r="CN21" s="200"/>
      <c r="CO21" s="200"/>
      <c r="CP21" s="200"/>
      <c r="CQ21" s="200"/>
      <c r="CR21" s="200"/>
      <c r="CS21" s="200"/>
      <c r="CT21" s="200"/>
      <c r="CU21" s="200">
        <v>0</v>
      </c>
      <c r="CV21" s="200"/>
      <c r="CW21" s="200"/>
      <c r="CX21" s="200"/>
      <c r="CY21" s="200"/>
      <c r="CZ21" s="200"/>
      <c r="DA21" s="200"/>
      <c r="DB21" s="200"/>
      <c r="DC21" s="200"/>
      <c r="DD21" s="200"/>
      <c r="DE21" s="200"/>
      <c r="DF21" s="200"/>
      <c r="DG21" s="200"/>
      <c r="DH21" s="200">
        <v>0</v>
      </c>
      <c r="DI21" s="200"/>
      <c r="DJ21" s="200"/>
      <c r="DK21" s="200"/>
      <c r="DL21" s="200"/>
      <c r="DM21" s="200"/>
      <c r="DN21" s="200"/>
      <c r="DO21" s="200"/>
      <c r="DP21" s="200"/>
      <c r="DQ21" s="200">
        <v>0</v>
      </c>
      <c r="DR21" s="200"/>
      <c r="DS21" s="200"/>
      <c r="DT21" s="200"/>
      <c r="DU21" s="200"/>
      <c r="DV21" s="200"/>
      <c r="DW21" s="200"/>
      <c r="DX21" s="200"/>
      <c r="DY21" s="200"/>
      <c r="DZ21" s="200"/>
      <c r="EA21" s="200"/>
      <c r="EB21" s="200"/>
      <c r="EC21" s="200"/>
      <c r="ED21" s="200"/>
      <c r="EE21" s="200"/>
      <c r="EF21" s="200">
        <v>0</v>
      </c>
      <c r="EG21" s="200"/>
      <c r="EH21" s="200"/>
      <c r="EI21" s="200"/>
      <c r="EJ21" s="200"/>
      <c r="EK21" s="200"/>
      <c r="EL21" s="200"/>
      <c r="EM21" s="200"/>
      <c r="EN21" s="200"/>
      <c r="EO21" s="200"/>
      <c r="EP21" s="200"/>
      <c r="EQ21" s="200"/>
      <c r="ER21" s="200">
        <v>0</v>
      </c>
      <c r="ES21" s="200"/>
      <c r="ET21" s="200"/>
      <c r="EU21" s="200"/>
      <c r="EV21" s="200"/>
      <c r="EW21" s="200"/>
      <c r="EX21" s="200"/>
      <c r="EY21" s="200"/>
      <c r="EZ21" s="200">
        <v>0</v>
      </c>
      <c r="FA21" s="200"/>
      <c r="FB21" s="200"/>
      <c r="FC21" s="200"/>
      <c r="FD21" s="200"/>
      <c r="FE21" s="200"/>
      <c r="FF21" s="200"/>
      <c r="FG21" s="200"/>
      <c r="FH21" s="200"/>
      <c r="FI21" s="200"/>
      <c r="FJ21" s="200"/>
      <c r="FK21" s="200">
        <v>0</v>
      </c>
      <c r="FL21" s="200"/>
      <c r="FM21" s="200"/>
      <c r="FN21" s="200"/>
      <c r="FO21" s="200"/>
      <c r="FP21" s="200"/>
      <c r="FQ21" s="200"/>
      <c r="FR21" s="200"/>
      <c r="FS21" s="200"/>
      <c r="FT21" s="200"/>
      <c r="FU21" s="200"/>
      <c r="FV21" s="200"/>
      <c r="FW21" s="200">
        <v>0</v>
      </c>
      <c r="FX21" s="200"/>
      <c r="FY21" s="200"/>
      <c r="FZ21" s="200"/>
      <c r="GA21" s="200"/>
      <c r="GB21" s="200"/>
      <c r="GC21" s="200"/>
      <c r="GD21" s="200">
        <v>0</v>
      </c>
      <c r="GE21" s="200"/>
      <c r="GF21" s="200"/>
      <c r="GG21" s="200"/>
      <c r="GH21" s="200"/>
      <c r="GI21" s="200"/>
      <c r="GJ21" s="200"/>
      <c r="GK21" s="200"/>
      <c r="GL21" s="200"/>
      <c r="GM21" s="200"/>
      <c r="GN21" s="200"/>
      <c r="GO21" s="200">
        <v>0</v>
      </c>
      <c r="GP21" s="200"/>
      <c r="GQ21" s="200"/>
      <c r="GR21" s="200"/>
      <c r="GS21" s="200"/>
      <c r="GT21" s="200"/>
      <c r="GU21" s="200"/>
      <c r="GV21" s="200"/>
      <c r="GW21" s="200">
        <v>0</v>
      </c>
      <c r="GX21" s="200"/>
      <c r="GY21" s="200"/>
      <c r="GZ21" s="200"/>
      <c r="HA21" s="200"/>
      <c r="HB21" s="200"/>
      <c r="HC21" s="200"/>
      <c r="HD21" s="200"/>
      <c r="HE21" s="200"/>
      <c r="HF21" s="200">
        <v>0</v>
      </c>
      <c r="HG21" s="200"/>
      <c r="HH21" s="200"/>
      <c r="HI21" s="200"/>
      <c r="HJ21" s="200"/>
      <c r="HK21" s="200"/>
      <c r="HL21" s="200"/>
      <c r="HM21" s="200"/>
      <c r="HN21" s="200"/>
      <c r="HO21" s="200"/>
      <c r="HP21" s="200"/>
      <c r="HQ21" s="200"/>
      <c r="HR21" s="200">
        <v>0</v>
      </c>
      <c r="HS21" s="200"/>
      <c r="HT21" s="200"/>
      <c r="HU21" s="200"/>
      <c r="HV21" s="200"/>
      <c r="HW21" s="200"/>
      <c r="HX21" s="200"/>
      <c r="HY21" s="200">
        <v>0</v>
      </c>
      <c r="HZ21" s="200"/>
      <c r="IA21" s="200"/>
      <c r="IB21" s="200"/>
      <c r="IC21" s="200"/>
      <c r="ID21" s="200"/>
      <c r="IE21" s="200"/>
      <c r="IF21" s="200">
        <v>0</v>
      </c>
      <c r="IG21" s="200"/>
      <c r="IH21" s="200"/>
      <c r="II21" s="200"/>
      <c r="IJ21" s="200"/>
      <c r="IK21" s="200"/>
      <c r="IL21" s="200"/>
      <c r="IM21" s="200"/>
      <c r="IN21" s="200">
        <v>0</v>
      </c>
      <c r="IO21" s="200"/>
      <c r="IP21" s="200"/>
      <c r="IQ21" s="200"/>
      <c r="IR21" s="200"/>
      <c r="IS21" s="200"/>
      <c r="IT21" s="200"/>
      <c r="IU21" s="200"/>
      <c r="IV21" s="200">
        <v>0</v>
      </c>
      <c r="IW21" s="200"/>
      <c r="IX21" s="200"/>
      <c r="IY21" s="200"/>
      <c r="IZ21" s="200"/>
      <c r="JA21" s="200"/>
      <c r="JB21" s="200"/>
      <c r="JC21" s="200">
        <v>0</v>
      </c>
      <c r="JD21" s="200"/>
      <c r="JE21" s="200"/>
      <c r="JF21" s="200"/>
      <c r="JG21" s="200"/>
      <c r="JH21" s="200">
        <v>0</v>
      </c>
      <c r="JI21" s="200"/>
      <c r="JJ21" s="200"/>
      <c r="JK21" s="200"/>
      <c r="JL21" s="200"/>
      <c r="JM21" s="200"/>
      <c r="JN21" s="200"/>
      <c r="JO21" s="200"/>
      <c r="JP21" s="200"/>
      <c r="JQ21" s="200"/>
      <c r="JR21" s="200">
        <v>0</v>
      </c>
      <c r="JS21" s="200"/>
      <c r="JT21" s="200"/>
      <c r="JU21" s="200"/>
      <c r="JV21" s="200"/>
      <c r="JW21" s="200">
        <v>0</v>
      </c>
      <c r="JX21" s="200"/>
      <c r="JY21" s="200"/>
      <c r="JZ21" s="200"/>
      <c r="KA21" s="200"/>
      <c r="KB21" s="200"/>
      <c r="KC21" s="200"/>
      <c r="KD21" s="200"/>
      <c r="KE21" s="200"/>
      <c r="KF21" s="200"/>
      <c r="KG21" s="200">
        <v>0</v>
      </c>
      <c r="KH21" s="200"/>
      <c r="KI21" s="200"/>
      <c r="KJ21" s="200"/>
      <c r="KK21" s="200"/>
      <c r="KL21" s="200"/>
      <c r="KM21" s="200"/>
      <c r="KN21" s="200">
        <v>0</v>
      </c>
      <c r="KO21" s="200"/>
      <c r="KP21" s="200"/>
      <c r="KQ21" s="200"/>
      <c r="KR21" s="200"/>
      <c r="KS21" s="200"/>
      <c r="KT21" s="200"/>
      <c r="KU21" s="200">
        <v>0</v>
      </c>
      <c r="KV21" s="200"/>
      <c r="KW21" s="200"/>
      <c r="KX21" s="200"/>
      <c r="KY21" s="200"/>
      <c r="KZ21" s="200"/>
      <c r="LA21" s="200"/>
      <c r="LB21" s="200">
        <v>0</v>
      </c>
      <c r="LC21" s="200"/>
      <c r="LD21" s="200"/>
      <c r="LE21" s="200"/>
      <c r="LF21" s="200"/>
      <c r="LG21" s="200"/>
      <c r="LH21" s="200"/>
      <c r="LI21" s="200"/>
      <c r="LJ21" s="200"/>
      <c r="LK21" s="200">
        <v>0</v>
      </c>
      <c r="LL21" s="200"/>
      <c r="LM21" s="200"/>
      <c r="LN21" s="200"/>
      <c r="LO21" s="200"/>
      <c r="LP21" s="200"/>
      <c r="LQ21" s="200">
        <v>0</v>
      </c>
      <c r="LR21" s="200"/>
      <c r="LS21" s="200"/>
      <c r="LT21" s="200"/>
      <c r="LU21" s="200"/>
      <c r="LV21" s="200"/>
      <c r="LW21" s="200">
        <v>0</v>
      </c>
      <c r="LX21" s="200"/>
      <c r="LY21" s="200"/>
      <c r="LZ21" s="200"/>
      <c r="MA21" s="200"/>
      <c r="MB21" s="200">
        <v>0</v>
      </c>
      <c r="MC21" s="200"/>
      <c r="MD21" s="200"/>
      <c r="ME21" s="200"/>
      <c r="MF21" s="200"/>
      <c r="MG21" s="200"/>
      <c r="MH21" s="200">
        <v>0</v>
      </c>
      <c r="MI21" s="200"/>
      <c r="MJ21" s="200"/>
      <c r="MK21" s="200"/>
      <c r="ML21" s="200"/>
      <c r="MM21" s="200">
        <v>0</v>
      </c>
    </row>
    <row r="22" spans="1:351" x14ac:dyDescent="0.45">
      <c r="A22" s="36" t="s">
        <v>34</v>
      </c>
      <c r="B22" s="200"/>
      <c r="C22" s="200"/>
      <c r="D22" s="200"/>
      <c r="E22" s="200"/>
      <c r="F22" s="200"/>
      <c r="G22" s="200"/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0"/>
      <c r="BA22" s="200"/>
      <c r="BB22" s="200"/>
      <c r="BC22" s="200"/>
      <c r="BD22" s="200">
        <v>0</v>
      </c>
      <c r="BE22" s="200"/>
      <c r="BF22" s="200"/>
      <c r="BG22" s="200"/>
      <c r="BH22" s="200"/>
      <c r="BI22" s="200"/>
      <c r="BJ22" s="200"/>
      <c r="BK22" s="200"/>
      <c r="BL22" s="200"/>
      <c r="BM22" s="200"/>
      <c r="BN22" s="200"/>
      <c r="BO22" s="200"/>
      <c r="BP22" s="200"/>
      <c r="BQ22" s="200"/>
      <c r="BR22" s="200"/>
      <c r="BS22" s="200"/>
      <c r="BT22" s="200"/>
      <c r="BU22" s="200"/>
      <c r="BV22" s="200"/>
      <c r="BW22" s="200"/>
      <c r="BX22" s="200"/>
      <c r="BY22" s="200"/>
      <c r="BZ22" s="200"/>
      <c r="CA22" s="200"/>
      <c r="CB22" s="200"/>
      <c r="CC22" s="200"/>
      <c r="CD22" s="200"/>
      <c r="CE22" s="200"/>
      <c r="CF22" s="200"/>
      <c r="CG22" s="200"/>
      <c r="CH22" s="200"/>
      <c r="CI22" s="200"/>
      <c r="CJ22" s="200"/>
      <c r="CK22" s="200"/>
      <c r="CL22" s="200"/>
      <c r="CM22" s="200"/>
      <c r="CN22" s="200"/>
      <c r="CO22" s="200"/>
      <c r="CP22" s="200"/>
      <c r="CQ22" s="200"/>
      <c r="CR22" s="200"/>
      <c r="CS22" s="200"/>
      <c r="CT22" s="200"/>
      <c r="CU22" s="200"/>
      <c r="CV22" s="200"/>
      <c r="CW22" s="200"/>
      <c r="CX22" s="200"/>
      <c r="CY22" s="200"/>
      <c r="CZ22" s="200"/>
      <c r="DA22" s="200"/>
      <c r="DB22" s="200"/>
      <c r="DC22" s="200"/>
      <c r="DD22" s="200"/>
      <c r="DE22" s="200"/>
      <c r="DF22" s="200"/>
      <c r="DG22" s="200"/>
      <c r="DH22" s="200"/>
      <c r="DI22" s="200"/>
      <c r="DJ22" s="200"/>
      <c r="DK22" s="200"/>
      <c r="DL22" s="200"/>
      <c r="DM22" s="200"/>
      <c r="DN22" s="200"/>
      <c r="DO22" s="200"/>
      <c r="DP22" s="200"/>
      <c r="DQ22" s="200"/>
      <c r="DR22" s="200"/>
      <c r="DS22" s="200"/>
      <c r="DT22" s="200"/>
      <c r="DU22" s="200"/>
      <c r="DV22" s="200"/>
      <c r="DW22" s="200"/>
      <c r="DX22" s="200"/>
      <c r="DY22" s="200"/>
      <c r="DZ22" s="200"/>
      <c r="EA22" s="200"/>
      <c r="EB22" s="200"/>
      <c r="EC22" s="200"/>
      <c r="ED22" s="200"/>
      <c r="EE22" s="200"/>
      <c r="EF22" s="200"/>
      <c r="EG22" s="200"/>
      <c r="EH22" s="200"/>
      <c r="EI22" s="200"/>
      <c r="EJ22" s="200"/>
      <c r="EK22" s="200"/>
      <c r="EL22" s="200"/>
      <c r="EM22" s="200"/>
      <c r="EN22" s="200"/>
      <c r="EO22" s="200"/>
      <c r="EP22" s="200"/>
      <c r="EQ22" s="200"/>
      <c r="ER22" s="200"/>
      <c r="ES22" s="200"/>
      <c r="ET22" s="200"/>
      <c r="EU22" s="200"/>
      <c r="EV22" s="200"/>
      <c r="EW22" s="200"/>
      <c r="EX22" s="200"/>
      <c r="EY22" s="200"/>
      <c r="EZ22" s="200"/>
      <c r="FA22" s="200"/>
      <c r="FB22" s="200"/>
      <c r="FC22" s="200"/>
      <c r="FD22" s="200"/>
      <c r="FE22" s="200"/>
      <c r="FF22" s="200"/>
      <c r="FG22" s="200"/>
      <c r="FH22" s="200"/>
      <c r="FI22" s="200"/>
      <c r="FJ22" s="200"/>
      <c r="FK22" s="200"/>
      <c r="FL22" s="200"/>
      <c r="FM22" s="200"/>
      <c r="FN22" s="200"/>
      <c r="FO22" s="200"/>
      <c r="FP22" s="200"/>
      <c r="FQ22" s="200"/>
      <c r="FR22" s="200"/>
      <c r="FS22" s="200"/>
      <c r="FT22" s="200"/>
      <c r="FU22" s="200"/>
      <c r="FV22" s="200"/>
      <c r="FW22" s="200"/>
      <c r="FX22" s="200"/>
      <c r="FY22" s="200"/>
      <c r="FZ22" s="200"/>
      <c r="GA22" s="200"/>
      <c r="GB22" s="200"/>
      <c r="GC22" s="200"/>
      <c r="GD22" s="200"/>
      <c r="GE22" s="200"/>
      <c r="GF22" s="200"/>
      <c r="GG22" s="200"/>
      <c r="GH22" s="200"/>
      <c r="GI22" s="200"/>
      <c r="GJ22" s="200"/>
      <c r="GK22" s="200"/>
      <c r="GL22" s="200"/>
      <c r="GM22" s="200"/>
      <c r="GN22" s="200"/>
      <c r="GO22" s="200"/>
      <c r="GP22" s="200"/>
      <c r="GQ22" s="200"/>
      <c r="GR22" s="200"/>
      <c r="GS22" s="200"/>
      <c r="GT22" s="200"/>
      <c r="GU22" s="200"/>
      <c r="GV22" s="200"/>
      <c r="GW22" s="200"/>
      <c r="GX22" s="200"/>
      <c r="GY22" s="200"/>
      <c r="GZ22" s="200"/>
      <c r="HA22" s="200"/>
      <c r="HB22" s="200"/>
      <c r="HC22" s="200"/>
      <c r="HD22" s="200"/>
      <c r="HE22" s="200"/>
      <c r="HF22" s="200"/>
      <c r="HG22" s="200"/>
      <c r="HH22" s="200"/>
      <c r="HI22" s="200"/>
      <c r="HJ22" s="200"/>
      <c r="HK22" s="200"/>
      <c r="HL22" s="200"/>
      <c r="HM22" s="200"/>
      <c r="HN22" s="200"/>
      <c r="HO22" s="200"/>
      <c r="HP22" s="200"/>
      <c r="HQ22" s="200"/>
      <c r="HR22" s="200"/>
      <c r="HS22" s="200"/>
      <c r="HT22" s="200"/>
      <c r="HU22" s="200"/>
      <c r="HV22" s="200"/>
      <c r="HW22" s="200"/>
      <c r="HX22" s="200"/>
      <c r="HY22" s="200"/>
      <c r="HZ22" s="200"/>
      <c r="IA22" s="200"/>
      <c r="IB22" s="200"/>
      <c r="IC22" s="200"/>
      <c r="ID22" s="200"/>
      <c r="IE22" s="200"/>
      <c r="IF22" s="200"/>
      <c r="IG22" s="200"/>
      <c r="IH22" s="200"/>
      <c r="II22" s="200"/>
      <c r="IJ22" s="200"/>
      <c r="IK22" s="200"/>
      <c r="IL22" s="200"/>
      <c r="IM22" s="200"/>
      <c r="IN22" s="200"/>
      <c r="IO22" s="200"/>
      <c r="IP22" s="200"/>
      <c r="IQ22" s="200"/>
      <c r="IR22" s="200"/>
      <c r="IS22" s="200"/>
      <c r="IT22" s="200"/>
      <c r="IU22" s="200"/>
      <c r="IV22" s="200"/>
      <c r="IW22" s="200"/>
      <c r="IX22" s="200"/>
      <c r="IY22" s="200"/>
      <c r="IZ22" s="200"/>
      <c r="JA22" s="200"/>
      <c r="JB22" s="200"/>
      <c r="JC22" s="200"/>
      <c r="JD22" s="200"/>
      <c r="JE22" s="200"/>
      <c r="JF22" s="200"/>
      <c r="JG22" s="200"/>
      <c r="JH22" s="200"/>
      <c r="JI22" s="200"/>
      <c r="JJ22" s="200"/>
      <c r="JK22" s="200"/>
      <c r="JL22" s="200"/>
      <c r="JM22" s="200"/>
      <c r="JN22" s="200"/>
      <c r="JO22" s="200"/>
      <c r="JP22" s="200"/>
      <c r="JQ22" s="200"/>
      <c r="JR22" s="200"/>
      <c r="JS22" s="200"/>
      <c r="JT22" s="200"/>
      <c r="JU22" s="200"/>
      <c r="JV22" s="200"/>
      <c r="JW22" s="200"/>
      <c r="JX22" s="200"/>
      <c r="JY22" s="200"/>
      <c r="JZ22" s="200"/>
      <c r="KA22" s="200"/>
      <c r="KB22" s="200"/>
      <c r="KC22" s="200"/>
      <c r="KD22" s="200"/>
      <c r="KE22" s="200"/>
      <c r="KF22" s="200"/>
      <c r="KG22" s="200"/>
      <c r="KH22" s="200"/>
      <c r="KI22" s="200"/>
      <c r="KJ22" s="200"/>
      <c r="KK22" s="200"/>
      <c r="KL22" s="200"/>
      <c r="KM22" s="200"/>
      <c r="KN22" s="200"/>
      <c r="KO22" s="200"/>
      <c r="KP22" s="200"/>
      <c r="KQ22" s="200"/>
      <c r="KR22" s="200"/>
      <c r="KS22" s="200"/>
      <c r="KT22" s="200"/>
      <c r="KU22" s="200"/>
      <c r="KV22" s="200"/>
      <c r="KW22" s="200"/>
      <c r="KX22" s="200"/>
      <c r="KY22" s="200"/>
      <c r="KZ22" s="200"/>
      <c r="LA22" s="200"/>
      <c r="LB22" s="200"/>
      <c r="LC22" s="200"/>
      <c r="LD22" s="200"/>
      <c r="LE22" s="200"/>
      <c r="LF22" s="200"/>
      <c r="LG22" s="200"/>
      <c r="LH22" s="200"/>
      <c r="LI22" s="200"/>
      <c r="LJ22" s="200"/>
      <c r="LK22" s="200"/>
      <c r="LL22" s="200"/>
      <c r="LM22" s="200"/>
      <c r="LN22" s="200"/>
      <c r="LO22" s="200"/>
      <c r="LP22" s="200"/>
      <c r="LQ22" s="200"/>
      <c r="LR22" s="200"/>
      <c r="LS22" s="200"/>
      <c r="LT22" s="200"/>
      <c r="LU22" s="200"/>
      <c r="LV22" s="200"/>
      <c r="LW22" s="200"/>
      <c r="LX22" s="200"/>
      <c r="LY22" s="200"/>
      <c r="LZ22" s="200"/>
      <c r="MA22" s="200"/>
      <c r="MB22" s="200"/>
      <c r="MC22" s="200"/>
      <c r="MD22" s="200"/>
      <c r="ME22" s="200"/>
      <c r="MF22" s="200"/>
      <c r="MG22" s="200"/>
      <c r="MH22" s="200"/>
      <c r="MI22" s="200"/>
      <c r="MJ22" s="200"/>
      <c r="MK22" s="200"/>
      <c r="ML22" s="200"/>
      <c r="MM22" s="200">
        <v>0</v>
      </c>
    </row>
    <row r="23" spans="1:351" x14ac:dyDescent="0.45">
      <c r="A23" s="36" t="s">
        <v>35</v>
      </c>
      <c r="B23" s="200"/>
      <c r="C23" s="200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0"/>
      <c r="AV23" s="200"/>
      <c r="AW23" s="200"/>
      <c r="AX23" s="200"/>
      <c r="AY23" s="200"/>
      <c r="AZ23" s="200"/>
      <c r="BA23" s="200"/>
      <c r="BB23" s="200"/>
      <c r="BC23" s="200"/>
      <c r="BD23" s="200">
        <v>0</v>
      </c>
      <c r="BE23" s="200"/>
      <c r="BF23" s="200"/>
      <c r="BG23" s="200"/>
      <c r="BH23" s="200"/>
      <c r="BI23" s="200"/>
      <c r="BJ23" s="200"/>
      <c r="BK23" s="200"/>
      <c r="BL23" s="200"/>
      <c r="BM23" s="200"/>
      <c r="BN23" s="200"/>
      <c r="BO23" s="200"/>
      <c r="BP23" s="200"/>
      <c r="BQ23" s="200"/>
      <c r="BR23" s="200"/>
      <c r="BS23" s="200"/>
      <c r="BT23" s="200"/>
      <c r="BU23" s="200"/>
      <c r="BV23" s="200"/>
      <c r="BW23" s="200"/>
      <c r="BX23" s="200"/>
      <c r="BY23" s="200"/>
      <c r="BZ23" s="200"/>
      <c r="CA23" s="200"/>
      <c r="CB23" s="200"/>
      <c r="CC23" s="200"/>
      <c r="CD23" s="200"/>
      <c r="CE23" s="200"/>
      <c r="CF23" s="200"/>
      <c r="CG23" s="200"/>
      <c r="CH23" s="200"/>
      <c r="CI23" s="200"/>
      <c r="CJ23" s="200"/>
      <c r="CK23" s="200"/>
      <c r="CL23" s="200"/>
      <c r="CM23" s="200"/>
      <c r="CN23" s="200"/>
      <c r="CO23" s="200"/>
      <c r="CP23" s="200"/>
      <c r="CQ23" s="200"/>
      <c r="CR23" s="200"/>
      <c r="CS23" s="200"/>
      <c r="CT23" s="200"/>
      <c r="CU23" s="200"/>
      <c r="CV23" s="200"/>
      <c r="CW23" s="200"/>
      <c r="CX23" s="200"/>
      <c r="CY23" s="200"/>
      <c r="CZ23" s="200"/>
      <c r="DA23" s="200"/>
      <c r="DB23" s="200"/>
      <c r="DC23" s="200"/>
      <c r="DD23" s="200"/>
      <c r="DE23" s="200"/>
      <c r="DF23" s="200"/>
      <c r="DG23" s="200"/>
      <c r="DH23" s="200"/>
      <c r="DI23" s="200"/>
      <c r="DJ23" s="200"/>
      <c r="DK23" s="200"/>
      <c r="DL23" s="200"/>
      <c r="DM23" s="200"/>
      <c r="DN23" s="200"/>
      <c r="DO23" s="200"/>
      <c r="DP23" s="200"/>
      <c r="DQ23" s="200"/>
      <c r="DR23" s="200"/>
      <c r="DS23" s="200"/>
      <c r="DT23" s="200"/>
      <c r="DU23" s="200"/>
      <c r="DV23" s="200"/>
      <c r="DW23" s="200"/>
      <c r="DX23" s="200"/>
      <c r="DY23" s="200"/>
      <c r="DZ23" s="200"/>
      <c r="EA23" s="200"/>
      <c r="EB23" s="200"/>
      <c r="EC23" s="200"/>
      <c r="ED23" s="200"/>
      <c r="EE23" s="200"/>
      <c r="EF23" s="200"/>
      <c r="EG23" s="200"/>
      <c r="EH23" s="200"/>
      <c r="EI23" s="200"/>
      <c r="EJ23" s="200"/>
      <c r="EK23" s="200"/>
      <c r="EL23" s="200"/>
      <c r="EM23" s="200"/>
      <c r="EN23" s="200"/>
      <c r="EO23" s="200"/>
      <c r="EP23" s="200"/>
      <c r="EQ23" s="200"/>
      <c r="ER23" s="200"/>
      <c r="ES23" s="200"/>
      <c r="ET23" s="200"/>
      <c r="EU23" s="200"/>
      <c r="EV23" s="200"/>
      <c r="EW23" s="200"/>
      <c r="EX23" s="200"/>
      <c r="EY23" s="200"/>
      <c r="EZ23" s="200"/>
      <c r="FA23" s="200"/>
      <c r="FB23" s="200"/>
      <c r="FC23" s="200"/>
      <c r="FD23" s="200"/>
      <c r="FE23" s="200"/>
      <c r="FF23" s="200"/>
      <c r="FG23" s="200"/>
      <c r="FH23" s="200"/>
      <c r="FI23" s="200"/>
      <c r="FJ23" s="200"/>
      <c r="FK23" s="200"/>
      <c r="FL23" s="200"/>
      <c r="FM23" s="200"/>
      <c r="FN23" s="200"/>
      <c r="FO23" s="200"/>
      <c r="FP23" s="200"/>
      <c r="FQ23" s="200"/>
      <c r="FR23" s="200"/>
      <c r="FS23" s="200"/>
      <c r="FT23" s="200"/>
      <c r="FU23" s="200"/>
      <c r="FV23" s="200"/>
      <c r="FW23" s="200"/>
      <c r="FX23" s="200"/>
      <c r="FY23" s="200"/>
      <c r="FZ23" s="200"/>
      <c r="GA23" s="200"/>
      <c r="GB23" s="200"/>
      <c r="GC23" s="200"/>
      <c r="GD23" s="200"/>
      <c r="GE23" s="200"/>
      <c r="GF23" s="200"/>
      <c r="GG23" s="200"/>
      <c r="GH23" s="200"/>
      <c r="GI23" s="200"/>
      <c r="GJ23" s="200"/>
      <c r="GK23" s="200"/>
      <c r="GL23" s="200"/>
      <c r="GM23" s="200"/>
      <c r="GN23" s="200"/>
      <c r="GO23" s="200"/>
      <c r="GP23" s="200"/>
      <c r="GQ23" s="200"/>
      <c r="GR23" s="200"/>
      <c r="GS23" s="200"/>
      <c r="GT23" s="200"/>
      <c r="GU23" s="200"/>
      <c r="GV23" s="200"/>
      <c r="GW23" s="200"/>
      <c r="GX23" s="200"/>
      <c r="GY23" s="200"/>
      <c r="GZ23" s="200"/>
      <c r="HA23" s="200"/>
      <c r="HB23" s="200"/>
      <c r="HC23" s="200"/>
      <c r="HD23" s="200"/>
      <c r="HE23" s="200"/>
      <c r="HF23" s="200"/>
      <c r="HG23" s="200"/>
      <c r="HH23" s="200"/>
      <c r="HI23" s="200"/>
      <c r="HJ23" s="200"/>
      <c r="HK23" s="200"/>
      <c r="HL23" s="200"/>
      <c r="HM23" s="200"/>
      <c r="HN23" s="200"/>
      <c r="HO23" s="200"/>
      <c r="HP23" s="200"/>
      <c r="HQ23" s="200"/>
      <c r="HR23" s="200"/>
      <c r="HS23" s="200"/>
      <c r="HT23" s="200"/>
      <c r="HU23" s="200"/>
      <c r="HV23" s="200"/>
      <c r="HW23" s="200"/>
      <c r="HX23" s="200"/>
      <c r="HY23" s="200"/>
      <c r="HZ23" s="200"/>
      <c r="IA23" s="200"/>
      <c r="IB23" s="200"/>
      <c r="IC23" s="200"/>
      <c r="ID23" s="200"/>
      <c r="IE23" s="200"/>
      <c r="IF23" s="200"/>
      <c r="IG23" s="200"/>
      <c r="IH23" s="200"/>
      <c r="II23" s="200"/>
      <c r="IJ23" s="200"/>
      <c r="IK23" s="200"/>
      <c r="IL23" s="200"/>
      <c r="IM23" s="200"/>
      <c r="IN23" s="200"/>
      <c r="IO23" s="200"/>
      <c r="IP23" s="200"/>
      <c r="IQ23" s="200"/>
      <c r="IR23" s="200"/>
      <c r="IS23" s="200"/>
      <c r="IT23" s="200"/>
      <c r="IU23" s="200"/>
      <c r="IV23" s="200"/>
      <c r="IW23" s="200"/>
      <c r="IX23" s="200"/>
      <c r="IY23" s="200"/>
      <c r="IZ23" s="200"/>
      <c r="JA23" s="200"/>
      <c r="JB23" s="200"/>
      <c r="JC23" s="200"/>
      <c r="JD23" s="200"/>
      <c r="JE23" s="200"/>
      <c r="JF23" s="200"/>
      <c r="JG23" s="200"/>
      <c r="JH23" s="200"/>
      <c r="JI23" s="200"/>
      <c r="JJ23" s="200"/>
      <c r="JK23" s="200"/>
      <c r="JL23" s="200"/>
      <c r="JM23" s="200"/>
      <c r="JN23" s="200"/>
      <c r="JO23" s="200"/>
      <c r="JP23" s="200"/>
      <c r="JQ23" s="200"/>
      <c r="JR23" s="200"/>
      <c r="JS23" s="200"/>
      <c r="JT23" s="200"/>
      <c r="JU23" s="200"/>
      <c r="JV23" s="200"/>
      <c r="JW23" s="200"/>
      <c r="JX23" s="200"/>
      <c r="JY23" s="200"/>
      <c r="JZ23" s="200"/>
      <c r="KA23" s="200"/>
      <c r="KB23" s="200"/>
      <c r="KC23" s="200"/>
      <c r="KD23" s="200"/>
      <c r="KE23" s="200"/>
      <c r="KF23" s="200"/>
      <c r="KG23" s="200"/>
      <c r="KH23" s="200"/>
      <c r="KI23" s="200"/>
      <c r="KJ23" s="200"/>
      <c r="KK23" s="200"/>
      <c r="KL23" s="200"/>
      <c r="KM23" s="200"/>
      <c r="KN23" s="200"/>
      <c r="KO23" s="200"/>
      <c r="KP23" s="200"/>
      <c r="KQ23" s="200"/>
      <c r="KR23" s="200"/>
      <c r="KS23" s="200"/>
      <c r="KT23" s="200"/>
      <c r="KU23" s="200"/>
      <c r="KV23" s="200"/>
      <c r="KW23" s="200"/>
      <c r="KX23" s="200"/>
      <c r="KY23" s="200"/>
      <c r="KZ23" s="200"/>
      <c r="LA23" s="200"/>
      <c r="LB23" s="200"/>
      <c r="LC23" s="200"/>
      <c r="LD23" s="200"/>
      <c r="LE23" s="200"/>
      <c r="LF23" s="200"/>
      <c r="LG23" s="200">
        <v>0.01</v>
      </c>
      <c r="LH23" s="200"/>
      <c r="LI23" s="200"/>
      <c r="LJ23" s="200"/>
      <c r="LK23" s="200"/>
      <c r="LL23" s="200"/>
      <c r="LM23" s="200"/>
      <c r="LN23" s="200"/>
      <c r="LO23" s="200"/>
      <c r="LP23" s="200"/>
      <c r="LQ23" s="200"/>
      <c r="LR23" s="200"/>
      <c r="LS23" s="200"/>
      <c r="LT23" s="200"/>
      <c r="LU23" s="200"/>
      <c r="LV23" s="200"/>
      <c r="LW23" s="200"/>
      <c r="LX23" s="200"/>
      <c r="LY23" s="200"/>
      <c r="LZ23" s="200"/>
      <c r="MA23" s="200"/>
      <c r="MB23" s="200"/>
      <c r="MC23" s="200"/>
      <c r="MD23" s="200"/>
      <c r="ME23" s="200"/>
      <c r="MF23" s="200"/>
      <c r="MG23" s="200"/>
      <c r="MH23" s="200"/>
      <c r="MI23" s="200"/>
      <c r="MJ23" s="200"/>
      <c r="MK23" s="200"/>
      <c r="ML23" s="200"/>
      <c r="MM23" s="200">
        <v>5.0000000000000001E-3</v>
      </c>
    </row>
    <row r="24" spans="1:351" x14ac:dyDescent="0.45">
      <c r="A24" s="36" t="s">
        <v>7</v>
      </c>
      <c r="B24" s="200"/>
      <c r="C24" s="200"/>
      <c r="D24" s="200"/>
      <c r="E24" s="200"/>
      <c r="F24" s="200"/>
      <c r="G24" s="200"/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>
        <v>0</v>
      </c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200"/>
      <c r="AX24" s="200"/>
      <c r="AY24" s="200"/>
      <c r="AZ24" s="200"/>
      <c r="BA24" s="200"/>
      <c r="BB24" s="200">
        <v>0</v>
      </c>
      <c r="BC24" s="200"/>
      <c r="BD24" s="200"/>
      <c r="BE24" s="200"/>
      <c r="BF24" s="200"/>
      <c r="BG24" s="200"/>
      <c r="BH24" s="200"/>
      <c r="BI24" s="200"/>
      <c r="BJ24" s="200"/>
      <c r="BK24" s="200"/>
      <c r="BL24" s="200"/>
      <c r="BM24" s="200"/>
      <c r="BN24" s="200"/>
      <c r="BO24" s="200"/>
      <c r="BP24" s="200">
        <v>0</v>
      </c>
      <c r="BQ24" s="200"/>
      <c r="BR24" s="200"/>
      <c r="BS24" s="200"/>
      <c r="BT24" s="200"/>
      <c r="BU24" s="200"/>
      <c r="BV24" s="200"/>
      <c r="BW24" s="200"/>
      <c r="BX24" s="200">
        <v>0</v>
      </c>
      <c r="BY24" s="200"/>
      <c r="BZ24" s="200"/>
      <c r="CA24" s="200"/>
      <c r="CB24" s="200"/>
      <c r="CC24" s="200"/>
      <c r="CD24" s="200"/>
      <c r="CE24" s="200"/>
      <c r="CF24" s="200"/>
      <c r="CG24" s="200"/>
      <c r="CH24" s="200"/>
      <c r="CI24" s="200"/>
      <c r="CJ24" s="200"/>
      <c r="CK24" s="200">
        <v>0</v>
      </c>
      <c r="CL24" s="200"/>
      <c r="CM24" s="200"/>
      <c r="CN24" s="200"/>
      <c r="CO24" s="200"/>
      <c r="CP24" s="200"/>
      <c r="CQ24" s="200"/>
      <c r="CR24" s="200"/>
      <c r="CS24" s="200"/>
      <c r="CT24" s="200"/>
      <c r="CU24" s="200"/>
      <c r="CV24" s="200">
        <v>0</v>
      </c>
      <c r="CW24" s="200"/>
      <c r="CX24" s="200"/>
      <c r="CY24" s="200"/>
      <c r="CZ24" s="200"/>
      <c r="DA24" s="200"/>
      <c r="DB24" s="200"/>
      <c r="DC24" s="200"/>
      <c r="DD24" s="200"/>
      <c r="DE24" s="200"/>
      <c r="DF24" s="200"/>
      <c r="DG24" s="200"/>
      <c r="DH24" s="200"/>
      <c r="DI24" s="200">
        <v>0</v>
      </c>
      <c r="DJ24" s="200"/>
      <c r="DK24" s="200"/>
      <c r="DL24" s="200"/>
      <c r="DM24" s="200"/>
      <c r="DN24" s="200"/>
      <c r="DO24" s="200"/>
      <c r="DP24" s="200"/>
      <c r="DQ24" s="200"/>
      <c r="DR24" s="200">
        <v>0</v>
      </c>
      <c r="DS24" s="200"/>
      <c r="DT24" s="200"/>
      <c r="DU24" s="200"/>
      <c r="DV24" s="200"/>
      <c r="DW24" s="200"/>
      <c r="DX24" s="200"/>
      <c r="DY24" s="200"/>
      <c r="DZ24" s="200"/>
      <c r="EA24" s="200"/>
      <c r="EB24" s="200"/>
      <c r="EC24" s="200"/>
      <c r="ED24" s="200"/>
      <c r="EE24" s="200"/>
      <c r="EF24" s="200"/>
      <c r="EG24" s="200"/>
      <c r="EH24" s="200"/>
      <c r="EI24" s="200">
        <v>0</v>
      </c>
      <c r="EJ24" s="200"/>
      <c r="EK24" s="200"/>
      <c r="EL24" s="200"/>
      <c r="EM24" s="200"/>
      <c r="EN24" s="200"/>
      <c r="EO24" s="200"/>
      <c r="EP24" s="200"/>
      <c r="EQ24" s="200"/>
      <c r="ER24" s="200"/>
      <c r="ES24" s="200">
        <v>0</v>
      </c>
      <c r="ET24" s="200"/>
      <c r="EU24" s="200"/>
      <c r="EV24" s="200"/>
      <c r="EW24" s="200"/>
      <c r="EX24" s="200"/>
      <c r="EY24" s="200"/>
      <c r="EZ24" s="200"/>
      <c r="FA24" s="200">
        <v>0</v>
      </c>
      <c r="FB24" s="200"/>
      <c r="FC24" s="200"/>
      <c r="FD24" s="200"/>
      <c r="FE24" s="200"/>
      <c r="FF24" s="200"/>
      <c r="FG24" s="200"/>
      <c r="FH24" s="200"/>
      <c r="FI24" s="200"/>
      <c r="FJ24" s="200"/>
      <c r="FK24" s="200"/>
      <c r="FL24" s="200">
        <v>0</v>
      </c>
      <c r="FM24" s="200"/>
      <c r="FN24" s="200"/>
      <c r="FO24" s="200"/>
      <c r="FP24" s="200"/>
      <c r="FQ24" s="200"/>
      <c r="FR24" s="200"/>
      <c r="FS24" s="200"/>
      <c r="FT24" s="200"/>
      <c r="FU24" s="200"/>
      <c r="FV24" s="200"/>
      <c r="FW24" s="200"/>
      <c r="FX24" s="200">
        <v>2.5000000000000001E-3</v>
      </c>
      <c r="FY24" s="200"/>
      <c r="FZ24" s="200"/>
      <c r="GA24" s="200"/>
      <c r="GB24" s="200"/>
      <c r="GC24" s="200"/>
      <c r="GD24" s="200"/>
      <c r="GE24" s="200">
        <v>2.5000000000000001E-3</v>
      </c>
      <c r="GF24" s="200"/>
      <c r="GG24" s="200"/>
      <c r="GH24" s="200"/>
      <c r="GI24" s="200"/>
      <c r="GJ24" s="200"/>
      <c r="GK24" s="200"/>
      <c r="GL24" s="200"/>
      <c r="GM24" s="200"/>
      <c r="GN24" s="200">
        <v>2.5000000000000001E-3</v>
      </c>
      <c r="GO24" s="200"/>
      <c r="GP24" s="200"/>
      <c r="GQ24" s="200"/>
      <c r="GR24" s="200"/>
      <c r="GS24" s="200"/>
      <c r="GT24" s="200"/>
      <c r="GU24" s="200"/>
      <c r="GV24" s="200"/>
      <c r="GW24" s="200"/>
      <c r="GX24" s="200"/>
      <c r="GY24" s="200">
        <v>2.5000000000000001E-3</v>
      </c>
      <c r="GZ24" s="200"/>
      <c r="HA24" s="200"/>
      <c r="HB24" s="200"/>
      <c r="HC24" s="200"/>
      <c r="HD24" s="200"/>
      <c r="HE24" s="200"/>
      <c r="HF24" s="200"/>
      <c r="HG24" s="200">
        <v>5.0000000000000001E-3</v>
      </c>
      <c r="HH24" s="200"/>
      <c r="HI24" s="200"/>
      <c r="HJ24" s="200"/>
      <c r="HK24" s="200"/>
      <c r="HL24" s="200"/>
      <c r="HM24" s="200"/>
      <c r="HN24" s="200"/>
      <c r="HO24" s="200"/>
      <c r="HP24" s="200"/>
      <c r="HQ24" s="200"/>
      <c r="HR24" s="200"/>
      <c r="HS24" s="200"/>
      <c r="HT24" s="200">
        <v>5.0000000000000001E-3</v>
      </c>
      <c r="HU24" s="200"/>
      <c r="HV24" s="200"/>
      <c r="HW24" s="200"/>
      <c r="HX24" s="200"/>
      <c r="HY24" s="200"/>
      <c r="HZ24" s="200"/>
      <c r="IA24" s="200"/>
      <c r="IB24" s="200">
        <v>5.0000000000000001E-3</v>
      </c>
      <c r="IC24" s="200"/>
      <c r="ID24" s="200"/>
      <c r="IE24" s="200"/>
      <c r="IF24" s="200"/>
      <c r="IG24" s="200"/>
      <c r="IH24" s="200">
        <v>5.0000000000000001E-3</v>
      </c>
      <c r="II24" s="200"/>
      <c r="IJ24" s="200"/>
      <c r="IK24" s="200"/>
      <c r="IL24" s="200"/>
      <c r="IM24" s="200"/>
      <c r="IN24" s="200"/>
      <c r="IO24" s="200"/>
      <c r="IP24" s="200"/>
      <c r="IQ24" s="200">
        <v>5.0000000000000001E-3</v>
      </c>
      <c r="IR24" s="200"/>
      <c r="IS24" s="200"/>
      <c r="IT24" s="200"/>
      <c r="IU24" s="200"/>
      <c r="IV24" s="200"/>
      <c r="IW24" s="200">
        <v>5.0000000000000001E-3</v>
      </c>
      <c r="IX24" s="200"/>
      <c r="IY24" s="200"/>
      <c r="IZ24" s="200"/>
      <c r="JA24" s="200"/>
      <c r="JB24" s="200"/>
      <c r="JC24" s="200"/>
      <c r="JD24" s="200">
        <v>5.0000000000000001E-3</v>
      </c>
      <c r="JE24" s="200"/>
      <c r="JF24" s="200"/>
      <c r="JG24" s="200"/>
      <c r="JH24" s="200"/>
      <c r="JI24" s="200"/>
      <c r="JJ24" s="200"/>
      <c r="JK24" s="200"/>
      <c r="JL24" s="200"/>
      <c r="JM24" s="200"/>
      <c r="JN24" s="200"/>
      <c r="JO24" s="200"/>
      <c r="JP24" s="200"/>
      <c r="JQ24" s="200"/>
      <c r="JR24" s="200"/>
      <c r="JS24" s="200"/>
      <c r="JT24" s="200"/>
      <c r="JU24" s="200"/>
      <c r="JV24" s="200"/>
      <c r="JW24" s="200"/>
      <c r="JX24" s="200"/>
      <c r="JY24" s="200">
        <v>5.0000000000000001E-3</v>
      </c>
      <c r="JZ24" s="200"/>
      <c r="KA24" s="200"/>
      <c r="KB24" s="200"/>
      <c r="KC24" s="200"/>
      <c r="KD24" s="200"/>
      <c r="KE24" s="200"/>
      <c r="KF24" s="200"/>
      <c r="KG24" s="200"/>
      <c r="KH24" s="200"/>
      <c r="KI24" s="200">
        <v>5.0000000000000001E-3</v>
      </c>
      <c r="KJ24" s="200"/>
      <c r="KK24" s="200"/>
      <c r="KL24" s="200"/>
      <c r="KM24" s="200"/>
      <c r="KN24" s="200">
        <v>5.0000000000000001E-3</v>
      </c>
      <c r="KO24" s="200"/>
      <c r="KP24" s="200"/>
      <c r="KQ24" s="200"/>
      <c r="KR24" s="200"/>
      <c r="KS24" s="200"/>
      <c r="KT24" s="200"/>
      <c r="KU24" s="200"/>
      <c r="KV24" s="200"/>
      <c r="KW24" s="200"/>
      <c r="KX24" s="200"/>
      <c r="KY24" s="200"/>
      <c r="KZ24" s="200"/>
      <c r="LA24" s="200"/>
      <c r="LB24" s="200"/>
      <c r="LC24" s="200">
        <v>5.0000000000000001E-3</v>
      </c>
      <c r="LD24" s="200"/>
      <c r="LE24" s="200"/>
      <c r="LF24" s="200"/>
      <c r="LG24" s="200"/>
      <c r="LH24" s="200"/>
      <c r="LI24" s="200"/>
      <c r="LJ24" s="200"/>
      <c r="LK24" s="200"/>
      <c r="LL24" s="200"/>
      <c r="LM24" s="200">
        <v>5.0000000000000001E-3</v>
      </c>
      <c r="LN24" s="200"/>
      <c r="LO24" s="200"/>
      <c r="LP24" s="200"/>
      <c r="LQ24" s="200"/>
      <c r="LR24" s="200"/>
      <c r="LS24" s="200"/>
      <c r="LT24" s="200"/>
      <c r="LU24" s="200"/>
      <c r="LV24" s="200"/>
      <c r="LW24" s="200"/>
      <c r="LX24" s="200"/>
      <c r="LY24" s="200"/>
      <c r="LZ24" s="200"/>
      <c r="MA24" s="200"/>
      <c r="MB24" s="200"/>
      <c r="MC24" s="200">
        <v>5.0000000000000001E-3</v>
      </c>
      <c r="MD24" s="200"/>
      <c r="ME24" s="200"/>
      <c r="MF24" s="200"/>
      <c r="MG24" s="200"/>
      <c r="MH24" s="200"/>
      <c r="MI24" s="200"/>
      <c r="MJ24" s="200">
        <v>5.0000000000000001E-3</v>
      </c>
      <c r="MK24" s="200"/>
      <c r="ML24" s="200"/>
      <c r="MM24" s="200">
        <v>2.6666666666666666E-3</v>
      </c>
    </row>
    <row r="25" spans="1:351" x14ac:dyDescent="0.45">
      <c r="A25" s="36" t="s">
        <v>562</v>
      </c>
      <c r="B25" s="200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>
        <v>0</v>
      </c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200"/>
      <c r="AV25" s="200"/>
      <c r="AW25" s="200"/>
      <c r="AX25" s="200"/>
      <c r="AY25" s="200"/>
      <c r="AZ25" s="200"/>
      <c r="BA25" s="200"/>
      <c r="BB25" s="200"/>
      <c r="BC25" s="200"/>
      <c r="BD25" s="200"/>
      <c r="BE25" s="200"/>
      <c r="BF25" s="200"/>
      <c r="BG25" s="200"/>
      <c r="BH25" s="200"/>
      <c r="BI25" s="200"/>
      <c r="BJ25" s="200"/>
      <c r="BK25" s="200"/>
      <c r="BL25" s="200"/>
      <c r="BM25" s="200"/>
      <c r="BN25" s="200"/>
      <c r="BO25" s="200"/>
      <c r="BP25" s="200"/>
      <c r="BQ25" s="200"/>
      <c r="BR25" s="200"/>
      <c r="BS25" s="200"/>
      <c r="BT25" s="200"/>
      <c r="BU25" s="200"/>
      <c r="BV25" s="200"/>
      <c r="BW25" s="200"/>
      <c r="BX25" s="200"/>
      <c r="BY25" s="200"/>
      <c r="BZ25" s="200"/>
      <c r="CA25" s="200"/>
      <c r="CB25" s="200"/>
      <c r="CC25" s="200"/>
      <c r="CD25" s="200"/>
      <c r="CE25" s="200"/>
      <c r="CF25" s="200"/>
      <c r="CG25" s="200"/>
      <c r="CH25" s="200"/>
      <c r="CI25" s="200"/>
      <c r="CJ25" s="200"/>
      <c r="CK25" s="200"/>
      <c r="CL25" s="200"/>
      <c r="CM25" s="200"/>
      <c r="CN25" s="200"/>
      <c r="CO25" s="200"/>
      <c r="CP25" s="200"/>
      <c r="CQ25" s="200"/>
      <c r="CR25" s="200"/>
      <c r="CS25" s="200"/>
      <c r="CT25" s="200"/>
      <c r="CU25" s="200"/>
      <c r="CV25" s="200"/>
      <c r="CW25" s="200"/>
      <c r="CX25" s="200"/>
      <c r="CY25" s="200"/>
      <c r="CZ25" s="200"/>
      <c r="DA25" s="200"/>
      <c r="DB25" s="200"/>
      <c r="DC25" s="200"/>
      <c r="DD25" s="200"/>
      <c r="DE25" s="200"/>
      <c r="DF25" s="200"/>
      <c r="DG25" s="200"/>
      <c r="DH25" s="200"/>
      <c r="DI25" s="200"/>
      <c r="DJ25" s="200"/>
      <c r="DK25" s="200"/>
      <c r="DL25" s="200"/>
      <c r="DM25" s="200"/>
      <c r="DN25" s="200"/>
      <c r="DO25" s="200"/>
      <c r="DP25" s="200"/>
      <c r="DQ25" s="200"/>
      <c r="DR25" s="200"/>
      <c r="DS25" s="200"/>
      <c r="DT25" s="200"/>
      <c r="DU25" s="200"/>
      <c r="DV25" s="200"/>
      <c r="DW25" s="200"/>
      <c r="DX25" s="200"/>
      <c r="DY25" s="200"/>
      <c r="DZ25" s="200"/>
      <c r="EA25" s="200"/>
      <c r="EB25" s="200"/>
      <c r="EC25" s="200"/>
      <c r="ED25" s="200"/>
      <c r="EE25" s="200"/>
      <c r="EF25" s="200"/>
      <c r="EG25" s="200"/>
      <c r="EH25" s="200"/>
      <c r="EI25" s="200"/>
      <c r="EJ25" s="200"/>
      <c r="EK25" s="200"/>
      <c r="EL25" s="200"/>
      <c r="EM25" s="200"/>
      <c r="EN25" s="200"/>
      <c r="EO25" s="200"/>
      <c r="EP25" s="200"/>
      <c r="EQ25" s="200"/>
      <c r="ER25" s="200"/>
      <c r="ES25" s="200"/>
      <c r="ET25" s="200"/>
      <c r="EU25" s="200"/>
      <c r="EV25" s="200"/>
      <c r="EW25" s="200"/>
      <c r="EX25" s="200"/>
      <c r="EY25" s="200"/>
      <c r="EZ25" s="200"/>
      <c r="FA25" s="200"/>
      <c r="FB25" s="200"/>
      <c r="FC25" s="200"/>
      <c r="FD25" s="200"/>
      <c r="FE25" s="200"/>
      <c r="FF25" s="200"/>
      <c r="FG25" s="200"/>
      <c r="FH25" s="200"/>
      <c r="FI25" s="200"/>
      <c r="FJ25" s="200"/>
      <c r="FK25" s="200"/>
      <c r="FL25" s="200"/>
      <c r="FM25" s="200"/>
      <c r="FN25" s="200"/>
      <c r="FO25" s="200"/>
      <c r="FP25" s="200"/>
      <c r="FQ25" s="200"/>
      <c r="FR25" s="200"/>
      <c r="FS25" s="200"/>
      <c r="FT25" s="200"/>
      <c r="FU25" s="200"/>
      <c r="FV25" s="200"/>
      <c r="FW25" s="200"/>
      <c r="FX25" s="200"/>
      <c r="FY25" s="200"/>
      <c r="FZ25" s="200"/>
      <c r="GA25" s="200"/>
      <c r="GB25" s="200"/>
      <c r="GC25" s="200"/>
      <c r="GD25" s="200"/>
      <c r="GE25" s="200"/>
      <c r="GF25" s="200"/>
      <c r="GG25" s="200"/>
      <c r="GH25" s="200"/>
      <c r="GI25" s="200"/>
      <c r="GJ25" s="200"/>
      <c r="GK25" s="200"/>
      <c r="GL25" s="200"/>
      <c r="GM25" s="200"/>
      <c r="GN25" s="200"/>
      <c r="GO25" s="200"/>
      <c r="GP25" s="200"/>
      <c r="GQ25" s="200"/>
      <c r="GR25" s="200"/>
      <c r="GS25" s="200"/>
      <c r="GT25" s="200"/>
      <c r="GU25" s="200"/>
      <c r="GV25" s="200"/>
      <c r="GW25" s="200"/>
      <c r="GX25" s="200"/>
      <c r="GY25" s="200"/>
      <c r="GZ25" s="200"/>
      <c r="HA25" s="200"/>
      <c r="HB25" s="200"/>
      <c r="HC25" s="200"/>
      <c r="HD25" s="200"/>
      <c r="HE25" s="200"/>
      <c r="HF25" s="200"/>
      <c r="HG25" s="200"/>
      <c r="HH25" s="200"/>
      <c r="HI25" s="200"/>
      <c r="HJ25" s="200"/>
      <c r="HK25" s="200"/>
      <c r="HL25" s="200"/>
      <c r="HM25" s="200"/>
      <c r="HN25" s="200"/>
      <c r="HO25" s="200"/>
      <c r="HP25" s="200"/>
      <c r="HQ25" s="200"/>
      <c r="HR25" s="200"/>
      <c r="HS25" s="200"/>
      <c r="HT25" s="200"/>
      <c r="HU25" s="200"/>
      <c r="HV25" s="200"/>
      <c r="HW25" s="200"/>
      <c r="HX25" s="200"/>
      <c r="HY25" s="200"/>
      <c r="HZ25" s="200"/>
      <c r="IA25" s="200"/>
      <c r="IB25" s="200"/>
      <c r="IC25" s="200"/>
      <c r="ID25" s="200"/>
      <c r="IE25" s="200"/>
      <c r="IF25" s="200"/>
      <c r="IG25" s="200"/>
      <c r="IH25" s="200"/>
      <c r="II25" s="200"/>
      <c r="IJ25" s="200"/>
      <c r="IK25" s="200"/>
      <c r="IL25" s="200"/>
      <c r="IM25" s="200"/>
      <c r="IN25" s="200"/>
      <c r="IO25" s="200"/>
      <c r="IP25" s="200"/>
      <c r="IQ25" s="200"/>
      <c r="IR25" s="200"/>
      <c r="IS25" s="200"/>
      <c r="IT25" s="200"/>
      <c r="IU25" s="200"/>
      <c r="IV25" s="200"/>
      <c r="IW25" s="200"/>
      <c r="IX25" s="200"/>
      <c r="IY25" s="200"/>
      <c r="IZ25" s="200"/>
      <c r="JA25" s="200"/>
      <c r="JB25" s="200"/>
      <c r="JC25" s="200"/>
      <c r="JD25" s="200"/>
      <c r="JE25" s="200"/>
      <c r="JF25" s="200"/>
      <c r="JG25" s="200"/>
      <c r="JH25" s="200"/>
      <c r="JI25" s="200"/>
      <c r="JJ25" s="200"/>
      <c r="JK25" s="200"/>
      <c r="JL25" s="200"/>
      <c r="JM25" s="200"/>
      <c r="JN25" s="200"/>
      <c r="JO25" s="200"/>
      <c r="JP25" s="200"/>
      <c r="JQ25" s="200"/>
      <c r="JR25" s="200"/>
      <c r="JS25" s="200"/>
      <c r="JT25" s="200"/>
      <c r="JU25" s="200"/>
      <c r="JV25" s="200"/>
      <c r="JW25" s="200"/>
      <c r="JX25" s="200"/>
      <c r="JY25" s="200"/>
      <c r="JZ25" s="200"/>
      <c r="KA25" s="200"/>
      <c r="KB25" s="200"/>
      <c r="KC25" s="200"/>
      <c r="KD25" s="200"/>
      <c r="KE25" s="200"/>
      <c r="KF25" s="200"/>
      <c r="KG25" s="200"/>
      <c r="KH25" s="200"/>
      <c r="KI25" s="200"/>
      <c r="KJ25" s="200"/>
      <c r="KK25" s="200"/>
      <c r="KL25" s="200"/>
      <c r="KM25" s="200"/>
      <c r="KN25" s="200"/>
      <c r="KO25" s="200"/>
      <c r="KP25" s="200"/>
      <c r="KQ25" s="200"/>
      <c r="KR25" s="200"/>
      <c r="KS25" s="200"/>
      <c r="KT25" s="200"/>
      <c r="KU25" s="200"/>
      <c r="KV25" s="200"/>
      <c r="KW25" s="200"/>
      <c r="KX25" s="200"/>
      <c r="KY25" s="200"/>
      <c r="KZ25" s="200"/>
      <c r="LA25" s="200"/>
      <c r="LB25" s="200"/>
      <c r="LC25" s="200"/>
      <c r="LD25" s="200"/>
      <c r="LE25" s="200"/>
      <c r="LF25" s="200"/>
      <c r="LG25" s="200"/>
      <c r="LH25" s="200"/>
      <c r="LI25" s="200"/>
      <c r="LJ25" s="200"/>
      <c r="LK25" s="200"/>
      <c r="LL25" s="200"/>
      <c r="LM25" s="200"/>
      <c r="LN25" s="200"/>
      <c r="LO25" s="200"/>
      <c r="LP25" s="200"/>
      <c r="LQ25" s="200"/>
      <c r="LR25" s="200"/>
      <c r="LS25" s="200"/>
      <c r="LT25" s="200"/>
      <c r="LU25" s="200"/>
      <c r="LV25" s="200"/>
      <c r="LW25" s="200"/>
      <c r="LX25" s="200"/>
      <c r="LY25" s="200"/>
      <c r="LZ25" s="200"/>
      <c r="MA25" s="200"/>
      <c r="MB25" s="200"/>
      <c r="MC25" s="200"/>
      <c r="MD25" s="200"/>
      <c r="ME25" s="200"/>
      <c r="MF25" s="200"/>
      <c r="MG25" s="200"/>
      <c r="MH25" s="200"/>
      <c r="MI25" s="200"/>
      <c r="MJ25" s="200"/>
      <c r="MK25" s="200"/>
      <c r="ML25" s="200"/>
      <c r="MM25" s="200">
        <v>0</v>
      </c>
    </row>
    <row r="26" spans="1:351" x14ac:dyDescent="0.45">
      <c r="A26" s="36" t="s">
        <v>38</v>
      </c>
      <c r="B26" s="200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200"/>
      <c r="AX26" s="200"/>
      <c r="AY26" s="200"/>
      <c r="AZ26" s="200"/>
      <c r="BA26" s="200"/>
      <c r="BB26" s="200"/>
      <c r="BC26" s="200"/>
      <c r="BD26" s="200"/>
      <c r="BE26" s="200"/>
      <c r="BF26" s="200"/>
      <c r="BG26" s="200">
        <v>0</v>
      </c>
      <c r="BH26" s="200"/>
      <c r="BI26" s="200"/>
      <c r="BJ26" s="200"/>
      <c r="BK26" s="200"/>
      <c r="BL26" s="200"/>
      <c r="BM26" s="200"/>
      <c r="BN26" s="200"/>
      <c r="BO26" s="200"/>
      <c r="BP26" s="200"/>
      <c r="BQ26" s="200"/>
      <c r="BR26" s="200"/>
      <c r="BS26" s="200"/>
      <c r="BT26" s="200"/>
      <c r="BU26" s="200"/>
      <c r="BV26" s="200"/>
      <c r="BW26" s="200"/>
      <c r="BX26" s="200"/>
      <c r="BY26" s="200"/>
      <c r="BZ26" s="200"/>
      <c r="CA26" s="200"/>
      <c r="CB26" s="200"/>
      <c r="CC26" s="200"/>
      <c r="CD26" s="200"/>
      <c r="CE26" s="200"/>
      <c r="CF26" s="200"/>
      <c r="CG26" s="200"/>
      <c r="CH26" s="200"/>
      <c r="CI26" s="200"/>
      <c r="CJ26" s="200"/>
      <c r="CK26" s="200"/>
      <c r="CL26" s="200"/>
      <c r="CM26" s="200"/>
      <c r="CN26" s="200"/>
      <c r="CO26" s="200"/>
      <c r="CP26" s="200"/>
      <c r="CQ26" s="200"/>
      <c r="CR26" s="200"/>
      <c r="CS26" s="200"/>
      <c r="CT26" s="200"/>
      <c r="CU26" s="200"/>
      <c r="CV26" s="200"/>
      <c r="CW26" s="200"/>
      <c r="CX26" s="200"/>
      <c r="CY26" s="200"/>
      <c r="CZ26" s="200"/>
      <c r="DA26" s="200"/>
      <c r="DB26" s="200"/>
      <c r="DC26" s="200"/>
      <c r="DD26" s="200"/>
      <c r="DE26" s="200"/>
      <c r="DF26" s="200"/>
      <c r="DG26" s="200"/>
      <c r="DH26" s="200"/>
      <c r="DI26" s="200"/>
      <c r="DJ26" s="200"/>
      <c r="DK26" s="200"/>
      <c r="DL26" s="200"/>
      <c r="DM26" s="200"/>
      <c r="DN26" s="200"/>
      <c r="DO26" s="200"/>
      <c r="DP26" s="200"/>
      <c r="DQ26" s="200"/>
      <c r="DR26" s="200"/>
      <c r="DS26" s="200"/>
      <c r="DT26" s="200"/>
      <c r="DU26" s="200"/>
      <c r="DV26" s="200"/>
      <c r="DW26" s="200"/>
      <c r="DX26" s="200"/>
      <c r="DY26" s="200"/>
      <c r="DZ26" s="200"/>
      <c r="EA26" s="200"/>
      <c r="EB26" s="200"/>
      <c r="EC26" s="200"/>
      <c r="ED26" s="200"/>
      <c r="EE26" s="200"/>
      <c r="EF26" s="200"/>
      <c r="EG26" s="200"/>
      <c r="EH26" s="200"/>
      <c r="EI26" s="200"/>
      <c r="EJ26" s="200"/>
      <c r="EK26" s="200"/>
      <c r="EL26" s="200"/>
      <c r="EM26" s="200"/>
      <c r="EN26" s="200"/>
      <c r="EO26" s="200"/>
      <c r="EP26" s="200"/>
      <c r="EQ26" s="200"/>
      <c r="ER26" s="200"/>
      <c r="ES26" s="200"/>
      <c r="ET26" s="200"/>
      <c r="EU26" s="200"/>
      <c r="EV26" s="200"/>
      <c r="EW26" s="200"/>
      <c r="EX26" s="200"/>
      <c r="EY26" s="200"/>
      <c r="EZ26" s="200"/>
      <c r="FA26" s="200"/>
      <c r="FB26" s="200"/>
      <c r="FC26" s="200"/>
      <c r="FD26" s="200"/>
      <c r="FE26" s="200"/>
      <c r="FF26" s="200"/>
      <c r="FG26" s="200"/>
      <c r="FH26" s="200"/>
      <c r="FI26" s="200"/>
      <c r="FJ26" s="200"/>
      <c r="FK26" s="200"/>
      <c r="FL26" s="200"/>
      <c r="FM26" s="200"/>
      <c r="FN26" s="200"/>
      <c r="FO26" s="200"/>
      <c r="FP26" s="200"/>
      <c r="FQ26" s="200"/>
      <c r="FR26" s="200"/>
      <c r="FS26" s="200"/>
      <c r="FT26" s="200"/>
      <c r="FU26" s="200"/>
      <c r="FV26" s="200"/>
      <c r="FW26" s="200"/>
      <c r="FX26" s="200"/>
      <c r="FY26" s="200"/>
      <c r="FZ26" s="200"/>
      <c r="GA26" s="200"/>
      <c r="GB26" s="200"/>
      <c r="GC26" s="200"/>
      <c r="GD26" s="200"/>
      <c r="GE26" s="200"/>
      <c r="GF26" s="200"/>
      <c r="GG26" s="200"/>
      <c r="GH26" s="200"/>
      <c r="GI26" s="200"/>
      <c r="GJ26" s="200"/>
      <c r="GK26" s="200"/>
      <c r="GL26" s="200"/>
      <c r="GM26" s="200"/>
      <c r="GN26" s="200"/>
      <c r="GO26" s="200"/>
      <c r="GP26" s="200"/>
      <c r="GQ26" s="200"/>
      <c r="GR26" s="200"/>
      <c r="GS26" s="200"/>
      <c r="GT26" s="200"/>
      <c r="GU26" s="200"/>
      <c r="GV26" s="200"/>
      <c r="GW26" s="200"/>
      <c r="GX26" s="200"/>
      <c r="GY26" s="200"/>
      <c r="GZ26" s="200"/>
      <c r="HA26" s="200"/>
      <c r="HB26" s="200"/>
      <c r="HC26" s="200"/>
      <c r="HD26" s="200"/>
      <c r="HE26" s="200"/>
      <c r="HF26" s="200"/>
      <c r="HG26" s="200"/>
      <c r="HH26" s="200"/>
      <c r="HI26" s="200"/>
      <c r="HJ26" s="200"/>
      <c r="HK26" s="200"/>
      <c r="HL26" s="200"/>
      <c r="HM26" s="200"/>
      <c r="HN26" s="200"/>
      <c r="HO26" s="200"/>
      <c r="HP26" s="200"/>
      <c r="HQ26" s="200"/>
      <c r="HR26" s="200"/>
      <c r="HS26" s="200"/>
      <c r="HT26" s="200"/>
      <c r="HU26" s="200"/>
      <c r="HV26" s="200"/>
      <c r="HW26" s="200"/>
      <c r="HX26" s="200"/>
      <c r="HY26" s="200"/>
      <c r="HZ26" s="200"/>
      <c r="IA26" s="200"/>
      <c r="IB26" s="200"/>
      <c r="IC26" s="200"/>
      <c r="ID26" s="200"/>
      <c r="IE26" s="200"/>
      <c r="IF26" s="200"/>
      <c r="IG26" s="200"/>
      <c r="IH26" s="200"/>
      <c r="II26" s="200"/>
      <c r="IJ26" s="200"/>
      <c r="IK26" s="200"/>
      <c r="IL26" s="200"/>
      <c r="IM26" s="200"/>
      <c r="IN26" s="200"/>
      <c r="IO26" s="200"/>
      <c r="IP26" s="200"/>
      <c r="IQ26" s="200"/>
      <c r="IR26" s="200"/>
      <c r="IS26" s="200"/>
      <c r="IT26" s="200"/>
      <c r="IU26" s="200"/>
      <c r="IV26" s="200"/>
      <c r="IW26" s="200"/>
      <c r="IX26" s="200"/>
      <c r="IY26" s="200"/>
      <c r="IZ26" s="200"/>
      <c r="JA26" s="200"/>
      <c r="JB26" s="200"/>
      <c r="JC26" s="200"/>
      <c r="JD26" s="200"/>
      <c r="JE26" s="200"/>
      <c r="JF26" s="200"/>
      <c r="JG26" s="200"/>
      <c r="JH26" s="200"/>
      <c r="JI26" s="200"/>
      <c r="JJ26" s="200"/>
      <c r="JK26" s="200"/>
      <c r="JL26" s="200"/>
      <c r="JM26" s="200"/>
      <c r="JN26" s="200"/>
      <c r="JO26" s="200"/>
      <c r="JP26" s="200"/>
      <c r="JQ26" s="200"/>
      <c r="JR26" s="200"/>
      <c r="JS26" s="200"/>
      <c r="JT26" s="200"/>
      <c r="JU26" s="200"/>
      <c r="JV26" s="200"/>
      <c r="JW26" s="200"/>
      <c r="JX26" s="200"/>
      <c r="JY26" s="200"/>
      <c r="JZ26" s="200"/>
      <c r="KA26" s="200"/>
      <c r="KB26" s="200"/>
      <c r="KC26" s="200"/>
      <c r="KD26" s="200"/>
      <c r="KE26" s="200"/>
      <c r="KF26" s="200"/>
      <c r="KG26" s="200"/>
      <c r="KH26" s="200"/>
      <c r="KI26" s="200"/>
      <c r="KJ26" s="200"/>
      <c r="KK26" s="200"/>
      <c r="KL26" s="200"/>
      <c r="KM26" s="200"/>
      <c r="KN26" s="200"/>
      <c r="KO26" s="200"/>
      <c r="KP26" s="200"/>
      <c r="KQ26" s="200"/>
      <c r="KR26" s="200"/>
      <c r="KS26" s="200"/>
      <c r="KT26" s="200"/>
      <c r="KU26" s="200"/>
      <c r="KV26" s="200"/>
      <c r="KW26" s="200"/>
      <c r="KX26" s="200"/>
      <c r="KY26" s="200"/>
      <c r="KZ26" s="200"/>
      <c r="LA26" s="200"/>
      <c r="LB26" s="200"/>
      <c r="LC26" s="200"/>
      <c r="LD26" s="200"/>
      <c r="LE26" s="200"/>
      <c r="LF26" s="200"/>
      <c r="LG26" s="200"/>
      <c r="LH26" s="200"/>
      <c r="LI26" s="200"/>
      <c r="LJ26" s="200"/>
      <c r="LK26" s="200"/>
      <c r="LL26" s="200"/>
      <c r="LM26" s="200"/>
      <c r="LN26" s="200"/>
      <c r="LO26" s="200"/>
      <c r="LP26" s="200"/>
      <c r="LQ26" s="200"/>
      <c r="LR26" s="200"/>
      <c r="LS26" s="200"/>
      <c r="LT26" s="200"/>
      <c r="LU26" s="200"/>
      <c r="LV26" s="200"/>
      <c r="LW26" s="200"/>
      <c r="LX26" s="200"/>
      <c r="LY26" s="200"/>
      <c r="LZ26" s="200"/>
      <c r="MA26" s="200"/>
      <c r="MB26" s="200"/>
      <c r="MC26" s="200"/>
      <c r="MD26" s="200"/>
      <c r="ME26" s="200"/>
      <c r="MF26" s="200"/>
      <c r="MG26" s="200"/>
      <c r="MH26" s="200"/>
      <c r="MI26" s="200"/>
      <c r="MJ26" s="200"/>
      <c r="MK26" s="200"/>
      <c r="ML26" s="200"/>
      <c r="MM26" s="200">
        <v>0</v>
      </c>
    </row>
    <row r="27" spans="1:351" x14ac:dyDescent="0.45">
      <c r="A27" s="36" t="s">
        <v>8</v>
      </c>
      <c r="B27" s="200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  <c r="AF27" s="200"/>
      <c r="AG27" s="200"/>
      <c r="AH27" s="200"/>
      <c r="AI27" s="200"/>
      <c r="AJ27" s="200"/>
      <c r="AK27" s="200"/>
      <c r="AL27" s="200"/>
      <c r="AM27" s="200">
        <v>0</v>
      </c>
      <c r="AN27" s="200"/>
      <c r="AO27" s="200"/>
      <c r="AP27" s="200"/>
      <c r="AQ27" s="200"/>
      <c r="AR27" s="200"/>
      <c r="AS27" s="200"/>
      <c r="AT27" s="200"/>
      <c r="AU27" s="200"/>
      <c r="AV27" s="200"/>
      <c r="AW27" s="200"/>
      <c r="AX27" s="200"/>
      <c r="AY27" s="200"/>
      <c r="AZ27" s="200"/>
      <c r="BA27" s="200"/>
      <c r="BB27" s="200"/>
      <c r="BC27" s="200"/>
      <c r="BD27" s="200"/>
      <c r="BE27" s="200"/>
      <c r="BF27" s="200"/>
      <c r="BG27" s="200"/>
      <c r="BH27" s="200">
        <v>0</v>
      </c>
      <c r="BI27" s="200"/>
      <c r="BJ27" s="200"/>
      <c r="BK27" s="200"/>
      <c r="BL27" s="200"/>
      <c r="BM27" s="200"/>
      <c r="BN27" s="200"/>
      <c r="BO27" s="200"/>
      <c r="BP27" s="200"/>
      <c r="BQ27" s="200"/>
      <c r="BR27" s="200"/>
      <c r="BS27" s="200">
        <v>0</v>
      </c>
      <c r="BT27" s="200"/>
      <c r="BU27" s="200"/>
      <c r="BV27" s="200"/>
      <c r="BW27" s="200"/>
      <c r="BX27" s="200"/>
      <c r="BY27" s="200"/>
      <c r="BZ27" s="200"/>
      <c r="CA27" s="200"/>
      <c r="CB27" s="200"/>
      <c r="CC27" s="200">
        <v>0</v>
      </c>
      <c r="CD27" s="200"/>
      <c r="CE27" s="200"/>
      <c r="CF27" s="200"/>
      <c r="CG27" s="200"/>
      <c r="CH27" s="200"/>
      <c r="CI27" s="200"/>
      <c r="CJ27" s="200"/>
      <c r="CK27" s="200"/>
      <c r="CL27" s="200"/>
      <c r="CM27" s="200"/>
      <c r="CN27" s="200"/>
      <c r="CO27" s="200"/>
      <c r="CP27" s="200"/>
      <c r="CQ27" s="200"/>
      <c r="CR27" s="200"/>
      <c r="CS27" s="200"/>
      <c r="CT27" s="200">
        <v>0</v>
      </c>
      <c r="CU27" s="200"/>
      <c r="CV27" s="200"/>
      <c r="CW27" s="200"/>
      <c r="CX27" s="200"/>
      <c r="CY27" s="200"/>
      <c r="CZ27" s="200"/>
      <c r="DA27" s="200"/>
      <c r="DB27" s="200"/>
      <c r="DC27" s="200"/>
      <c r="DD27" s="200"/>
      <c r="DE27" s="200">
        <v>0</v>
      </c>
      <c r="DF27" s="200"/>
      <c r="DG27" s="200"/>
      <c r="DH27" s="200"/>
      <c r="DI27" s="200"/>
      <c r="DJ27" s="200"/>
      <c r="DK27" s="200"/>
      <c r="DL27" s="200"/>
      <c r="DM27" s="200">
        <v>0</v>
      </c>
      <c r="DN27" s="200"/>
      <c r="DO27" s="200"/>
      <c r="DP27" s="200"/>
      <c r="DQ27" s="200"/>
      <c r="DR27" s="200"/>
      <c r="DS27" s="200"/>
      <c r="DT27" s="200"/>
      <c r="DU27" s="200"/>
      <c r="DV27" s="200"/>
      <c r="DW27" s="200">
        <v>0</v>
      </c>
      <c r="DX27" s="200"/>
      <c r="DY27" s="200"/>
      <c r="DZ27" s="200"/>
      <c r="EA27" s="200"/>
      <c r="EB27" s="200"/>
      <c r="EC27" s="200"/>
      <c r="ED27" s="200"/>
      <c r="EE27" s="200"/>
      <c r="EF27" s="200"/>
      <c r="EG27" s="200"/>
      <c r="EH27" s="200"/>
      <c r="EI27" s="200"/>
      <c r="EJ27" s="200"/>
      <c r="EK27" s="200"/>
      <c r="EL27" s="200"/>
      <c r="EM27" s="200">
        <v>0</v>
      </c>
      <c r="EN27" s="200"/>
      <c r="EO27" s="200"/>
      <c r="EP27" s="200"/>
      <c r="EQ27" s="200"/>
      <c r="ER27" s="200"/>
      <c r="ES27" s="200"/>
      <c r="ET27" s="200"/>
      <c r="EU27" s="200"/>
      <c r="EV27" s="200"/>
      <c r="EW27" s="200"/>
      <c r="EX27" s="200">
        <v>0</v>
      </c>
      <c r="EY27" s="200"/>
      <c r="EZ27" s="200"/>
      <c r="FA27" s="200"/>
      <c r="FB27" s="200"/>
      <c r="FC27" s="200"/>
      <c r="FD27" s="200"/>
      <c r="FE27" s="200"/>
      <c r="FF27" s="200"/>
      <c r="FG27" s="200"/>
      <c r="FH27" s="200"/>
      <c r="FI27" s="200"/>
      <c r="FJ27" s="200"/>
      <c r="FK27" s="200"/>
      <c r="FL27" s="200"/>
      <c r="FM27" s="200"/>
      <c r="FN27" s="200"/>
      <c r="FO27" s="200">
        <v>0</v>
      </c>
      <c r="FP27" s="200"/>
      <c r="FQ27" s="200"/>
      <c r="FR27" s="200"/>
      <c r="FS27" s="200"/>
      <c r="FT27" s="200">
        <v>0</v>
      </c>
      <c r="FU27" s="200"/>
      <c r="FV27" s="200"/>
      <c r="FW27" s="200"/>
      <c r="FX27" s="200"/>
      <c r="FY27" s="200"/>
      <c r="FZ27" s="200"/>
      <c r="GA27" s="200"/>
      <c r="GB27" s="200">
        <v>0</v>
      </c>
      <c r="GC27" s="200"/>
      <c r="GD27" s="200"/>
      <c r="GE27" s="200"/>
      <c r="GF27" s="200"/>
      <c r="GG27" s="200"/>
      <c r="GH27" s="200"/>
      <c r="GI27" s="200"/>
      <c r="GJ27" s="200"/>
      <c r="GK27" s="200"/>
      <c r="GL27" s="200"/>
      <c r="GM27" s="200"/>
      <c r="GN27" s="200"/>
      <c r="GO27" s="200"/>
      <c r="GP27" s="200"/>
      <c r="GQ27" s="200"/>
      <c r="GR27" s="200"/>
      <c r="GS27" s="200"/>
      <c r="GT27" s="200"/>
      <c r="GU27" s="200"/>
      <c r="GV27" s="200"/>
      <c r="GW27" s="200"/>
      <c r="GX27" s="200"/>
      <c r="GY27" s="200"/>
      <c r="GZ27" s="200"/>
      <c r="HA27" s="200"/>
      <c r="HB27" s="200"/>
      <c r="HC27" s="200"/>
      <c r="HD27" s="200"/>
      <c r="HE27" s="200"/>
      <c r="HF27" s="200"/>
      <c r="HG27" s="200"/>
      <c r="HH27" s="200"/>
      <c r="HI27" s="200"/>
      <c r="HJ27" s="200"/>
      <c r="HK27" s="200"/>
      <c r="HL27" s="200"/>
      <c r="HM27" s="200"/>
      <c r="HN27" s="200"/>
      <c r="HO27" s="200"/>
      <c r="HP27" s="200"/>
      <c r="HQ27" s="200"/>
      <c r="HR27" s="200"/>
      <c r="HS27" s="200"/>
      <c r="HT27" s="200"/>
      <c r="HU27" s="200"/>
      <c r="HV27" s="200"/>
      <c r="HW27" s="200"/>
      <c r="HX27" s="200"/>
      <c r="HY27" s="200"/>
      <c r="HZ27" s="200"/>
      <c r="IA27" s="200"/>
      <c r="IB27" s="200"/>
      <c r="IC27" s="200"/>
      <c r="ID27" s="200"/>
      <c r="IE27" s="200"/>
      <c r="IF27" s="200"/>
      <c r="IG27" s="200"/>
      <c r="IH27" s="200"/>
      <c r="II27" s="200"/>
      <c r="IJ27" s="200"/>
      <c r="IK27" s="200"/>
      <c r="IL27" s="200"/>
      <c r="IM27" s="200"/>
      <c r="IN27" s="200"/>
      <c r="IO27" s="200"/>
      <c r="IP27" s="200"/>
      <c r="IQ27" s="200"/>
      <c r="IR27" s="200"/>
      <c r="IS27" s="200"/>
      <c r="IT27" s="200"/>
      <c r="IU27" s="200"/>
      <c r="IV27" s="200"/>
      <c r="IW27" s="200"/>
      <c r="IX27" s="200"/>
      <c r="IY27" s="200"/>
      <c r="IZ27" s="200"/>
      <c r="JA27" s="200"/>
      <c r="JB27" s="200"/>
      <c r="JC27" s="200"/>
      <c r="JD27" s="200"/>
      <c r="JE27" s="200"/>
      <c r="JF27" s="200"/>
      <c r="JG27" s="200"/>
      <c r="JH27" s="200"/>
      <c r="JI27" s="200"/>
      <c r="JJ27" s="200"/>
      <c r="JK27" s="200"/>
      <c r="JL27" s="200"/>
      <c r="JM27" s="200"/>
      <c r="JN27" s="200"/>
      <c r="JO27" s="200"/>
      <c r="JP27" s="200"/>
      <c r="JQ27" s="200"/>
      <c r="JR27" s="200"/>
      <c r="JS27" s="200"/>
      <c r="JT27" s="200"/>
      <c r="JU27" s="200"/>
      <c r="JV27" s="200"/>
      <c r="JW27" s="200"/>
      <c r="JX27" s="200"/>
      <c r="JY27" s="200"/>
      <c r="JZ27" s="200"/>
      <c r="KA27" s="200"/>
      <c r="KB27" s="200">
        <v>0.01</v>
      </c>
      <c r="KC27" s="200"/>
      <c r="KD27" s="200"/>
      <c r="KE27" s="200"/>
      <c r="KF27" s="200"/>
      <c r="KG27" s="200"/>
      <c r="KH27" s="200"/>
      <c r="KI27" s="200"/>
      <c r="KJ27" s="200"/>
      <c r="KK27" s="200"/>
      <c r="KL27" s="200"/>
      <c r="KM27" s="200"/>
      <c r="KN27" s="200"/>
      <c r="KO27" s="200"/>
      <c r="KP27" s="200"/>
      <c r="KQ27" s="200"/>
      <c r="KR27" s="200"/>
      <c r="KS27" s="200"/>
      <c r="KT27" s="200"/>
      <c r="KU27" s="200"/>
      <c r="KV27" s="200"/>
      <c r="KW27" s="200"/>
      <c r="KX27" s="200"/>
      <c r="KY27" s="200"/>
      <c r="KZ27" s="200"/>
      <c r="LA27" s="200"/>
      <c r="LB27" s="200"/>
      <c r="LC27" s="200"/>
      <c r="LD27" s="200"/>
      <c r="LE27" s="200"/>
      <c r="LF27" s="200"/>
      <c r="LG27" s="200"/>
      <c r="LH27" s="200">
        <v>0.02</v>
      </c>
      <c r="LI27" s="200"/>
      <c r="LJ27" s="200"/>
      <c r="LK27" s="200"/>
      <c r="LL27" s="200"/>
      <c r="LM27" s="200"/>
      <c r="LN27" s="200"/>
      <c r="LO27" s="200"/>
      <c r="LP27" s="200"/>
      <c r="LQ27" s="200"/>
      <c r="LR27" s="200"/>
      <c r="LS27" s="200"/>
      <c r="LT27" s="200"/>
      <c r="LU27" s="200"/>
      <c r="LV27" s="200"/>
      <c r="LW27" s="200"/>
      <c r="LX27" s="200"/>
      <c r="LY27" s="200"/>
      <c r="LZ27" s="200"/>
      <c r="MA27" s="200"/>
      <c r="MB27" s="200"/>
      <c r="MC27" s="200"/>
      <c r="MD27" s="200"/>
      <c r="ME27" s="200"/>
      <c r="MF27" s="200"/>
      <c r="MG27" s="200"/>
      <c r="MH27" s="200"/>
      <c r="MI27" s="200"/>
      <c r="MJ27" s="200"/>
      <c r="MK27" s="200"/>
      <c r="ML27" s="200"/>
      <c r="MM27" s="200">
        <v>2E-3</v>
      </c>
    </row>
    <row r="28" spans="1:351" x14ac:dyDescent="0.45">
      <c r="A28" s="36" t="s">
        <v>46</v>
      </c>
      <c r="B28" s="200"/>
      <c r="C28" s="200"/>
      <c r="D28" s="200"/>
      <c r="E28" s="200"/>
      <c r="F28" s="200"/>
      <c r="G28" s="200"/>
      <c r="H28" s="200"/>
      <c r="I28" s="200"/>
      <c r="J28" s="200"/>
      <c r="K28" s="200">
        <v>0.01</v>
      </c>
      <c r="L28" s="200">
        <v>0.01</v>
      </c>
      <c r="M28" s="200"/>
      <c r="N28" s="200">
        <v>0.01</v>
      </c>
      <c r="O28" s="200"/>
      <c r="P28" s="200">
        <v>0.01</v>
      </c>
      <c r="Q28" s="200"/>
      <c r="R28" s="200"/>
      <c r="S28" s="200">
        <v>0.01</v>
      </c>
      <c r="T28" s="200"/>
      <c r="U28" s="200"/>
      <c r="V28" s="200"/>
      <c r="W28" s="200"/>
      <c r="X28" s="200"/>
      <c r="Y28" s="200"/>
      <c r="Z28" s="200">
        <v>0.01</v>
      </c>
      <c r="AA28" s="200"/>
      <c r="AB28" s="200"/>
      <c r="AC28" s="200"/>
      <c r="AD28" s="200">
        <v>1.4999999999999999E-2</v>
      </c>
      <c r="AE28" s="200"/>
      <c r="AF28" s="200">
        <v>1.4999999999999999E-2</v>
      </c>
      <c r="AG28" s="200"/>
      <c r="AH28" s="200"/>
      <c r="AI28" s="200"/>
      <c r="AJ28" s="200"/>
      <c r="AK28" s="200"/>
      <c r="AL28" s="200"/>
      <c r="AM28" s="200"/>
      <c r="AN28" s="200">
        <v>1.4999999999999999E-2</v>
      </c>
      <c r="AO28" s="200"/>
      <c r="AP28" s="200"/>
      <c r="AQ28" s="200"/>
      <c r="AR28" s="200"/>
      <c r="AS28" s="200"/>
      <c r="AT28" s="200"/>
      <c r="AU28" s="200"/>
      <c r="AV28" s="200"/>
      <c r="AW28" s="200"/>
      <c r="AX28" s="200"/>
      <c r="AY28" s="200">
        <v>1.4999999999999999E-2</v>
      </c>
      <c r="AZ28" s="200"/>
      <c r="BA28" s="200"/>
      <c r="BB28" s="200"/>
      <c r="BC28" s="200"/>
      <c r="BD28" s="200"/>
      <c r="BE28" s="200"/>
      <c r="BF28" s="200"/>
      <c r="BG28" s="200"/>
      <c r="BH28" s="200"/>
      <c r="BI28" s="200"/>
      <c r="BJ28" s="200"/>
      <c r="BK28" s="200"/>
      <c r="BL28" s="200"/>
      <c r="BM28" s="200">
        <v>1.4999999999999999E-2</v>
      </c>
      <c r="BN28" s="200"/>
      <c r="BO28" s="200"/>
      <c r="BP28" s="200"/>
      <c r="BQ28" s="200"/>
      <c r="BR28" s="200"/>
      <c r="BS28" s="200"/>
      <c r="BT28" s="200"/>
      <c r="BU28" s="200"/>
      <c r="BV28" s="200">
        <v>1.4999999999999999E-2</v>
      </c>
      <c r="BW28" s="200"/>
      <c r="BX28" s="200"/>
      <c r="BY28" s="200"/>
      <c r="BZ28" s="200"/>
      <c r="CA28" s="200"/>
      <c r="CB28" s="200"/>
      <c r="CC28" s="200"/>
      <c r="CD28" s="200"/>
      <c r="CE28" s="200"/>
      <c r="CF28" s="200"/>
      <c r="CG28" s="200"/>
      <c r="CH28" s="200">
        <v>0.02</v>
      </c>
      <c r="CI28" s="200"/>
      <c r="CJ28" s="200"/>
      <c r="CK28" s="200"/>
      <c r="CL28" s="200"/>
      <c r="CM28" s="200"/>
      <c r="CN28" s="200"/>
      <c r="CO28" s="200"/>
      <c r="CP28" s="200"/>
      <c r="CQ28" s="200"/>
      <c r="CR28" s="200"/>
      <c r="CS28" s="200">
        <v>0.02</v>
      </c>
      <c r="CT28" s="200"/>
      <c r="CU28" s="200"/>
      <c r="CV28" s="200"/>
      <c r="CW28" s="200"/>
      <c r="CX28" s="200"/>
      <c r="CY28" s="200"/>
      <c r="CZ28" s="200"/>
      <c r="DA28" s="200"/>
      <c r="DB28" s="200"/>
      <c r="DC28" s="200"/>
      <c r="DD28" s="200"/>
      <c r="DE28" s="200"/>
      <c r="DF28" s="200"/>
      <c r="DG28" s="200">
        <v>0.02</v>
      </c>
      <c r="DH28" s="200"/>
      <c r="DI28" s="200"/>
      <c r="DJ28" s="200"/>
      <c r="DK28" s="200"/>
      <c r="DL28" s="200"/>
      <c r="DM28" s="200"/>
      <c r="DN28" s="200"/>
      <c r="DO28" s="200"/>
      <c r="DP28" s="200">
        <v>0.02</v>
      </c>
      <c r="DQ28" s="200"/>
      <c r="DR28" s="200"/>
      <c r="DS28" s="200"/>
      <c r="DT28" s="200"/>
      <c r="DU28" s="200"/>
      <c r="DV28" s="200"/>
      <c r="DW28" s="200"/>
      <c r="DX28" s="200"/>
      <c r="DY28" s="200"/>
      <c r="DZ28" s="200"/>
      <c r="EA28" s="200"/>
      <c r="EB28" s="200"/>
      <c r="EC28" s="200">
        <v>0.02</v>
      </c>
      <c r="ED28" s="200"/>
      <c r="EE28" s="200"/>
      <c r="EF28" s="200"/>
      <c r="EG28" s="200"/>
      <c r="EH28" s="200"/>
      <c r="EI28" s="200"/>
      <c r="EJ28" s="200"/>
      <c r="EK28" s="200"/>
      <c r="EL28" s="200"/>
      <c r="EM28" s="200"/>
      <c r="EN28" s="200"/>
      <c r="EO28" s="200"/>
      <c r="EP28" s="200">
        <v>0.02</v>
      </c>
      <c r="EQ28" s="200"/>
      <c r="ER28" s="200"/>
      <c r="ES28" s="200"/>
      <c r="ET28" s="200"/>
      <c r="EU28" s="200"/>
      <c r="EV28" s="200"/>
      <c r="EW28" s="200"/>
      <c r="EX28" s="200"/>
      <c r="EY28" s="200">
        <v>0.02</v>
      </c>
      <c r="EZ28" s="200"/>
      <c r="FA28" s="200"/>
      <c r="FB28" s="200"/>
      <c r="FC28" s="200"/>
      <c r="FD28" s="200"/>
      <c r="FE28" s="200"/>
      <c r="FF28" s="200"/>
      <c r="FG28" s="200"/>
      <c r="FH28" s="200"/>
      <c r="FI28" s="200"/>
      <c r="FJ28" s="200">
        <v>0.02</v>
      </c>
      <c r="FK28" s="200"/>
      <c r="FL28" s="200"/>
      <c r="FM28" s="200"/>
      <c r="FN28" s="200"/>
      <c r="FO28" s="200"/>
      <c r="FP28" s="200"/>
      <c r="FQ28" s="200"/>
      <c r="FR28" s="200"/>
      <c r="FS28" s="200"/>
      <c r="FT28" s="200">
        <v>2.5000000000000001E-2</v>
      </c>
      <c r="FU28" s="200"/>
      <c r="FV28" s="200"/>
      <c r="FW28" s="200"/>
      <c r="FX28" s="200"/>
      <c r="FY28" s="200"/>
      <c r="FZ28" s="200"/>
      <c r="GA28" s="200"/>
      <c r="GB28" s="200"/>
      <c r="GC28" s="200"/>
      <c r="GD28" s="200"/>
      <c r="GE28" s="200"/>
      <c r="GF28" s="200"/>
      <c r="GG28" s="200"/>
      <c r="GH28" s="200"/>
      <c r="GI28" s="200"/>
      <c r="GJ28" s="200"/>
      <c r="GK28" s="200"/>
      <c r="GL28" s="200"/>
      <c r="GM28" s="200"/>
      <c r="GN28" s="200"/>
      <c r="GO28" s="200"/>
      <c r="GP28" s="200"/>
      <c r="GQ28" s="200"/>
      <c r="GR28" s="200"/>
      <c r="GS28" s="200"/>
      <c r="GT28" s="200"/>
      <c r="GU28" s="200"/>
      <c r="GV28" s="200"/>
      <c r="GW28" s="200"/>
      <c r="GX28" s="200"/>
      <c r="GY28" s="200"/>
      <c r="GZ28" s="200"/>
      <c r="HA28" s="200"/>
      <c r="HB28" s="200"/>
      <c r="HC28" s="200"/>
      <c r="HD28" s="200"/>
      <c r="HE28" s="200"/>
      <c r="HF28" s="200"/>
      <c r="HG28" s="200"/>
      <c r="HH28" s="200"/>
      <c r="HI28" s="200"/>
      <c r="HJ28" s="200"/>
      <c r="HK28" s="200"/>
      <c r="HL28" s="200"/>
      <c r="HM28" s="200"/>
      <c r="HN28" s="200">
        <v>0.01</v>
      </c>
      <c r="HO28" s="200"/>
      <c r="HP28" s="200"/>
      <c r="HQ28" s="200"/>
      <c r="HR28" s="200"/>
      <c r="HS28" s="200"/>
      <c r="HT28" s="200"/>
      <c r="HU28" s="200"/>
      <c r="HV28" s="200"/>
      <c r="HW28" s="200"/>
      <c r="HX28" s="200"/>
      <c r="HY28" s="200"/>
      <c r="HZ28" s="200"/>
      <c r="IA28" s="200"/>
      <c r="IB28" s="200"/>
      <c r="IC28" s="200"/>
      <c r="ID28" s="200"/>
      <c r="IE28" s="200"/>
      <c r="IF28" s="200"/>
      <c r="IG28" s="200"/>
      <c r="IH28" s="200"/>
      <c r="II28" s="200"/>
      <c r="IJ28" s="200"/>
      <c r="IK28" s="200"/>
      <c r="IL28" s="200"/>
      <c r="IM28" s="200"/>
      <c r="IN28" s="200"/>
      <c r="IO28" s="200"/>
      <c r="IP28" s="200"/>
      <c r="IQ28" s="200"/>
      <c r="IR28" s="200"/>
      <c r="IS28" s="200"/>
      <c r="IT28" s="200"/>
      <c r="IU28" s="200"/>
      <c r="IV28" s="200"/>
      <c r="IW28" s="200"/>
      <c r="IX28" s="200"/>
      <c r="IY28" s="200"/>
      <c r="IZ28" s="200"/>
      <c r="JA28" s="200">
        <v>1.4999999999999999E-2</v>
      </c>
      <c r="JB28" s="200"/>
      <c r="JC28" s="200"/>
      <c r="JD28" s="200"/>
      <c r="JE28" s="200"/>
      <c r="JF28" s="200"/>
      <c r="JG28" s="200"/>
      <c r="JH28" s="200"/>
      <c r="JI28" s="200"/>
      <c r="JJ28" s="200"/>
      <c r="JK28" s="200"/>
      <c r="JL28" s="200"/>
      <c r="JM28" s="200"/>
      <c r="JN28" s="200"/>
      <c r="JO28" s="200"/>
      <c r="JP28" s="200"/>
      <c r="JQ28" s="200">
        <v>0.02</v>
      </c>
      <c r="JR28" s="200"/>
      <c r="JS28" s="200"/>
      <c r="JT28" s="200"/>
      <c r="JU28" s="200"/>
      <c r="JV28" s="200">
        <v>2.5000000000000001E-2</v>
      </c>
      <c r="JW28" s="200"/>
      <c r="JX28" s="200"/>
      <c r="JY28" s="200"/>
      <c r="JZ28" s="200"/>
      <c r="KA28" s="200"/>
      <c r="KB28" s="200"/>
      <c r="KC28" s="200"/>
      <c r="KD28" s="200"/>
      <c r="KE28" s="200"/>
      <c r="KF28" s="200">
        <v>2.5000000000000001E-2</v>
      </c>
      <c r="KG28" s="200"/>
      <c r="KH28" s="200"/>
      <c r="KI28" s="200"/>
      <c r="KJ28" s="200"/>
      <c r="KK28" s="200"/>
      <c r="KL28" s="200"/>
      <c r="KM28" s="200">
        <v>2.5000000000000001E-2</v>
      </c>
      <c r="KN28" s="200"/>
      <c r="KO28" s="200"/>
      <c r="KP28" s="200"/>
      <c r="KQ28" s="200"/>
      <c r="KR28" s="200"/>
      <c r="KS28" s="200"/>
      <c r="KT28" s="200">
        <v>2.5000000000000001E-2</v>
      </c>
      <c r="KU28" s="200"/>
      <c r="KV28" s="200"/>
      <c r="KW28" s="200">
        <v>2.5000000000000001E-2</v>
      </c>
      <c r="KX28" s="200"/>
      <c r="KY28" s="200"/>
      <c r="KZ28" s="200"/>
      <c r="LA28" s="200"/>
      <c r="LB28" s="200"/>
      <c r="LC28" s="200"/>
      <c r="LD28" s="200"/>
      <c r="LE28" s="200"/>
      <c r="LF28" s="200">
        <v>2.5000000000000001E-2</v>
      </c>
      <c r="LG28" s="200"/>
      <c r="LH28" s="200"/>
      <c r="LI28" s="200"/>
      <c r="LJ28" s="200"/>
      <c r="LK28" s="200"/>
      <c r="LL28" s="200"/>
      <c r="LM28" s="200"/>
      <c r="LN28" s="200"/>
      <c r="LO28" s="200">
        <v>2.5000000000000001E-2</v>
      </c>
      <c r="LP28" s="200"/>
      <c r="LQ28" s="200"/>
      <c r="LR28" s="200"/>
      <c r="LS28" s="200"/>
      <c r="LT28" s="200"/>
      <c r="LU28" s="200"/>
      <c r="LV28" s="200"/>
      <c r="LW28" s="200"/>
      <c r="LX28" s="200"/>
      <c r="LY28" s="200"/>
      <c r="LZ28" s="200"/>
      <c r="MA28" s="200"/>
      <c r="MB28" s="200"/>
      <c r="MC28" s="200"/>
      <c r="MD28" s="200"/>
      <c r="ME28" s="200"/>
      <c r="MF28" s="200"/>
      <c r="MG28" s="200"/>
      <c r="MH28" s="200"/>
      <c r="MI28" s="200"/>
      <c r="MJ28" s="200"/>
      <c r="MK28" s="200"/>
      <c r="ML28" s="200"/>
      <c r="MM28" s="200">
        <v>1.7903225806451619E-2</v>
      </c>
    </row>
    <row r="29" spans="1:351" x14ac:dyDescent="0.45">
      <c r="A29" s="36" t="s">
        <v>518</v>
      </c>
      <c r="B29" s="200"/>
      <c r="C29" s="200"/>
      <c r="D29" s="200"/>
      <c r="E29" s="200">
        <v>0</v>
      </c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200"/>
      <c r="DJ29" s="200"/>
      <c r="DK29" s="200"/>
      <c r="DL29" s="200"/>
      <c r="DM29" s="200"/>
      <c r="DN29" s="200"/>
      <c r="DO29" s="200"/>
      <c r="DP29" s="200"/>
      <c r="DQ29" s="200"/>
      <c r="DR29" s="200"/>
      <c r="DS29" s="200"/>
      <c r="DT29" s="200"/>
      <c r="DU29" s="200"/>
      <c r="DV29" s="200"/>
      <c r="DW29" s="200"/>
      <c r="DX29" s="200"/>
      <c r="DY29" s="200"/>
      <c r="DZ29" s="200"/>
      <c r="EA29" s="200"/>
      <c r="EB29" s="200"/>
      <c r="EC29" s="200"/>
      <c r="ED29" s="200"/>
      <c r="EE29" s="200"/>
      <c r="EF29" s="200"/>
      <c r="EG29" s="200"/>
      <c r="EH29" s="200"/>
      <c r="EI29" s="200"/>
      <c r="EJ29" s="200"/>
      <c r="EK29" s="200"/>
      <c r="EL29" s="200"/>
      <c r="EM29" s="200"/>
      <c r="EN29" s="200"/>
      <c r="EO29" s="200"/>
      <c r="EP29" s="200"/>
      <c r="EQ29" s="200"/>
      <c r="ER29" s="200"/>
      <c r="ES29" s="200"/>
      <c r="ET29" s="200"/>
      <c r="EU29" s="200"/>
      <c r="EV29" s="200"/>
      <c r="EW29" s="200"/>
      <c r="EX29" s="200"/>
      <c r="EY29" s="200"/>
      <c r="EZ29" s="200"/>
      <c r="FA29" s="200"/>
      <c r="FB29" s="200"/>
      <c r="FC29" s="200"/>
      <c r="FD29" s="200"/>
      <c r="FE29" s="200"/>
      <c r="FF29" s="200"/>
      <c r="FG29" s="200"/>
      <c r="FH29" s="200"/>
      <c r="FI29" s="200"/>
      <c r="FJ29" s="200"/>
      <c r="FK29" s="200"/>
      <c r="FL29" s="200"/>
      <c r="FM29" s="200"/>
      <c r="FN29" s="200"/>
      <c r="FO29" s="200"/>
      <c r="FP29" s="200"/>
      <c r="FQ29" s="200"/>
      <c r="FR29" s="200"/>
      <c r="FS29" s="200"/>
      <c r="FT29" s="200"/>
      <c r="FU29" s="200"/>
      <c r="FV29" s="200"/>
      <c r="FW29" s="200"/>
      <c r="FX29" s="200"/>
      <c r="FY29" s="200"/>
      <c r="FZ29" s="200"/>
      <c r="GA29" s="200"/>
      <c r="GB29" s="200"/>
      <c r="GC29" s="200"/>
      <c r="GD29" s="200"/>
      <c r="GE29" s="200"/>
      <c r="GF29" s="200"/>
      <c r="GG29" s="200"/>
      <c r="GH29" s="200"/>
      <c r="GI29" s="200"/>
      <c r="GJ29" s="200"/>
      <c r="GK29" s="200"/>
      <c r="GL29" s="200"/>
      <c r="GM29" s="200"/>
      <c r="GN29" s="200"/>
      <c r="GO29" s="200"/>
      <c r="GP29" s="200"/>
      <c r="GQ29" s="200"/>
      <c r="GR29" s="200"/>
      <c r="GS29" s="200"/>
      <c r="GT29" s="200"/>
      <c r="GU29" s="200"/>
      <c r="GV29" s="200"/>
      <c r="GW29" s="200"/>
      <c r="GX29" s="200"/>
      <c r="GY29" s="200"/>
      <c r="GZ29" s="200"/>
      <c r="HA29" s="200"/>
      <c r="HB29" s="200"/>
      <c r="HC29" s="200"/>
      <c r="HD29" s="200"/>
      <c r="HE29" s="200"/>
      <c r="HF29" s="200"/>
      <c r="HG29" s="200"/>
      <c r="HH29" s="200"/>
      <c r="HI29" s="200"/>
      <c r="HJ29" s="200"/>
      <c r="HK29" s="200"/>
      <c r="HL29" s="200"/>
      <c r="HM29" s="200"/>
      <c r="HN29" s="200"/>
      <c r="HO29" s="200"/>
      <c r="HP29" s="200"/>
      <c r="HQ29" s="200"/>
      <c r="HR29" s="200"/>
      <c r="HS29" s="200"/>
      <c r="HT29" s="200"/>
      <c r="HU29" s="200"/>
      <c r="HV29" s="200"/>
      <c r="HW29" s="200"/>
      <c r="HX29" s="200"/>
      <c r="HY29" s="200"/>
      <c r="HZ29" s="200"/>
      <c r="IA29" s="200"/>
      <c r="IB29" s="200"/>
      <c r="IC29" s="200"/>
      <c r="ID29" s="200"/>
      <c r="IE29" s="200"/>
      <c r="IF29" s="200"/>
      <c r="IG29" s="200"/>
      <c r="IH29" s="200"/>
      <c r="II29" s="200"/>
      <c r="IJ29" s="200"/>
      <c r="IK29" s="200"/>
      <c r="IL29" s="200"/>
      <c r="IM29" s="200"/>
      <c r="IN29" s="200"/>
      <c r="IO29" s="200"/>
      <c r="IP29" s="200"/>
      <c r="IQ29" s="200"/>
      <c r="IR29" s="200"/>
      <c r="IS29" s="200"/>
      <c r="IT29" s="200"/>
      <c r="IU29" s="200"/>
      <c r="IV29" s="200"/>
      <c r="IW29" s="200"/>
      <c r="IX29" s="200"/>
      <c r="IY29" s="200"/>
      <c r="IZ29" s="200"/>
      <c r="JA29" s="200"/>
      <c r="JB29" s="200"/>
      <c r="JC29" s="200"/>
      <c r="JD29" s="200"/>
      <c r="JE29" s="200"/>
      <c r="JF29" s="200"/>
      <c r="JG29" s="200"/>
      <c r="JH29" s="200"/>
      <c r="JI29" s="200"/>
      <c r="JJ29" s="200"/>
      <c r="JK29" s="200"/>
      <c r="JL29" s="200"/>
      <c r="JM29" s="200"/>
      <c r="JN29" s="200"/>
      <c r="JO29" s="200"/>
      <c r="JP29" s="200"/>
      <c r="JQ29" s="200"/>
      <c r="JR29" s="200"/>
      <c r="JS29" s="200"/>
      <c r="JT29" s="200"/>
      <c r="JU29" s="200"/>
      <c r="JV29" s="200"/>
      <c r="JW29" s="200"/>
      <c r="JX29" s="200"/>
      <c r="JY29" s="200"/>
      <c r="JZ29" s="200"/>
      <c r="KA29" s="200"/>
      <c r="KB29" s="200"/>
      <c r="KC29" s="200"/>
      <c r="KD29" s="200"/>
      <c r="KE29" s="200"/>
      <c r="KF29" s="200"/>
      <c r="KG29" s="200"/>
      <c r="KH29" s="200"/>
      <c r="KI29" s="200"/>
      <c r="KJ29" s="200"/>
      <c r="KK29" s="200"/>
      <c r="KL29" s="200"/>
      <c r="KM29" s="200"/>
      <c r="KN29" s="200"/>
      <c r="KO29" s="200"/>
      <c r="KP29" s="200"/>
      <c r="KQ29" s="200"/>
      <c r="KR29" s="200"/>
      <c r="KS29" s="200"/>
      <c r="KT29" s="200"/>
      <c r="KU29" s="200"/>
      <c r="KV29" s="200"/>
      <c r="KW29" s="200"/>
      <c r="KX29" s="200"/>
      <c r="KY29" s="200"/>
      <c r="KZ29" s="200"/>
      <c r="LA29" s="200"/>
      <c r="LB29" s="200"/>
      <c r="LC29" s="200"/>
      <c r="LD29" s="200"/>
      <c r="LE29" s="200"/>
      <c r="LF29" s="200"/>
      <c r="LG29" s="200"/>
      <c r="LH29" s="200"/>
      <c r="LI29" s="200"/>
      <c r="LJ29" s="200"/>
      <c r="LK29" s="200"/>
      <c r="LL29" s="200"/>
      <c r="LM29" s="200"/>
      <c r="LN29" s="200"/>
      <c r="LO29" s="200"/>
      <c r="LP29" s="200"/>
      <c r="LQ29" s="200"/>
      <c r="LR29" s="200"/>
      <c r="LS29" s="200"/>
      <c r="LT29" s="200"/>
      <c r="LU29" s="200"/>
      <c r="LV29" s="200"/>
      <c r="LW29" s="200"/>
      <c r="LX29" s="200"/>
      <c r="LY29" s="200"/>
      <c r="LZ29" s="200"/>
      <c r="MA29" s="200"/>
      <c r="MB29" s="200"/>
      <c r="MC29" s="200"/>
      <c r="MD29" s="200"/>
      <c r="ME29" s="200"/>
      <c r="MF29" s="200"/>
      <c r="MG29" s="200"/>
      <c r="MH29" s="200"/>
      <c r="MI29" s="200"/>
      <c r="MJ29" s="200"/>
      <c r="MK29" s="200"/>
      <c r="ML29" s="200"/>
      <c r="MM29" s="200">
        <v>0</v>
      </c>
    </row>
    <row r="30" spans="1:351" x14ac:dyDescent="0.45">
      <c r="A30" s="36" t="s">
        <v>39</v>
      </c>
      <c r="B30" s="200"/>
      <c r="C30" s="200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  <c r="AF30" s="200"/>
      <c r="AG30" s="200"/>
      <c r="AH30" s="200"/>
      <c r="AI30" s="200"/>
      <c r="AJ30" s="200"/>
      <c r="AK30" s="200"/>
      <c r="AL30" s="200"/>
      <c r="AM30" s="200"/>
      <c r="AN30" s="200"/>
      <c r="AO30" s="200"/>
      <c r="AP30" s="200"/>
      <c r="AQ30" s="200"/>
      <c r="AR30" s="200">
        <v>0</v>
      </c>
      <c r="AS30" s="200"/>
      <c r="AT30" s="200"/>
      <c r="AU30" s="200"/>
      <c r="AV30" s="200"/>
      <c r="AW30" s="200">
        <v>0</v>
      </c>
      <c r="AX30" s="200"/>
      <c r="AY30" s="200"/>
      <c r="AZ30" s="200"/>
      <c r="BA30" s="200"/>
      <c r="BB30" s="200"/>
      <c r="BC30" s="200"/>
      <c r="BD30" s="200"/>
      <c r="BE30" s="200"/>
      <c r="BF30" s="200"/>
      <c r="BG30" s="200"/>
      <c r="BH30" s="200"/>
      <c r="BI30" s="200"/>
      <c r="BJ30" s="200"/>
      <c r="BK30" s="200">
        <v>0</v>
      </c>
      <c r="BL30" s="200"/>
      <c r="BM30" s="200"/>
      <c r="BN30" s="200"/>
      <c r="BO30" s="200"/>
      <c r="BP30" s="200"/>
      <c r="BQ30" s="200"/>
      <c r="BR30" s="200"/>
      <c r="BS30" s="200"/>
      <c r="BT30" s="200"/>
      <c r="BU30" s="200"/>
      <c r="BV30" s="200"/>
      <c r="BW30" s="200"/>
      <c r="BX30" s="200"/>
      <c r="BY30" s="200">
        <v>0</v>
      </c>
      <c r="BZ30" s="200"/>
      <c r="CA30" s="200"/>
      <c r="CB30" s="200"/>
      <c r="CC30" s="200"/>
      <c r="CD30" s="200"/>
      <c r="CE30" s="200"/>
      <c r="CF30" s="200"/>
      <c r="CG30" s="200"/>
      <c r="CH30" s="200"/>
      <c r="CI30" s="200"/>
      <c r="CJ30" s="200"/>
      <c r="CK30" s="200"/>
      <c r="CL30" s="200">
        <v>0</v>
      </c>
      <c r="CM30" s="200"/>
      <c r="CN30" s="200"/>
      <c r="CO30" s="200"/>
      <c r="CP30" s="200"/>
      <c r="CQ30" s="200"/>
      <c r="CR30" s="200"/>
      <c r="CS30" s="200"/>
      <c r="CT30" s="200"/>
      <c r="CU30" s="200"/>
      <c r="CV30" s="200"/>
      <c r="CW30" s="200"/>
      <c r="CX30" s="200">
        <v>0</v>
      </c>
      <c r="CY30" s="200"/>
      <c r="CZ30" s="200"/>
      <c r="DA30" s="200"/>
      <c r="DB30" s="200"/>
      <c r="DC30" s="200"/>
      <c r="DD30" s="200"/>
      <c r="DE30" s="200"/>
      <c r="DF30" s="200"/>
      <c r="DG30" s="200"/>
      <c r="DH30" s="200"/>
      <c r="DI30" s="200"/>
      <c r="DJ30" s="200">
        <v>0</v>
      </c>
      <c r="DK30" s="200"/>
      <c r="DL30" s="200"/>
      <c r="DM30" s="200"/>
      <c r="DN30" s="200"/>
      <c r="DO30" s="200"/>
      <c r="DP30" s="200"/>
      <c r="DQ30" s="200"/>
      <c r="DR30" s="200"/>
      <c r="DS30" s="200"/>
      <c r="DT30" s="200"/>
      <c r="DU30" s="200">
        <v>0</v>
      </c>
      <c r="DV30" s="200"/>
      <c r="DW30" s="200"/>
      <c r="DX30" s="200"/>
      <c r="DY30" s="200"/>
      <c r="DZ30" s="200"/>
      <c r="EA30" s="200"/>
      <c r="EB30" s="200"/>
      <c r="EC30" s="200"/>
      <c r="ED30" s="200"/>
      <c r="EE30" s="200"/>
      <c r="EF30" s="200"/>
      <c r="EG30" s="200">
        <v>0</v>
      </c>
      <c r="EH30" s="200"/>
      <c r="EI30" s="200"/>
      <c r="EJ30" s="200"/>
      <c r="EK30" s="200"/>
      <c r="EL30" s="200"/>
      <c r="EM30" s="200"/>
      <c r="EN30" s="200"/>
      <c r="EO30" s="200"/>
      <c r="EP30" s="200"/>
      <c r="EQ30" s="200"/>
      <c r="ER30" s="200"/>
      <c r="ES30" s="200"/>
      <c r="ET30" s="200"/>
      <c r="EU30" s="200"/>
      <c r="EV30" s="200"/>
      <c r="EW30" s="200"/>
      <c r="EX30" s="200"/>
      <c r="EY30" s="200"/>
      <c r="EZ30" s="200"/>
      <c r="FA30" s="200"/>
      <c r="FB30" s="200"/>
      <c r="FC30" s="200"/>
      <c r="FD30" s="200"/>
      <c r="FE30" s="200"/>
      <c r="FF30" s="200">
        <v>0</v>
      </c>
      <c r="FG30" s="200"/>
      <c r="FH30" s="200"/>
      <c r="FI30" s="200"/>
      <c r="FJ30" s="200"/>
      <c r="FK30" s="200"/>
      <c r="FL30" s="200"/>
      <c r="FM30" s="200">
        <v>0</v>
      </c>
      <c r="FN30" s="200"/>
      <c r="FO30" s="200"/>
      <c r="FP30" s="200"/>
      <c r="FQ30" s="200"/>
      <c r="FR30" s="200"/>
      <c r="FS30" s="200"/>
      <c r="FT30" s="200"/>
      <c r="FU30" s="200"/>
      <c r="FV30" s="200">
        <v>0</v>
      </c>
      <c r="FW30" s="200"/>
      <c r="FX30" s="200"/>
      <c r="FY30" s="200"/>
      <c r="FZ30" s="200"/>
      <c r="GA30" s="200"/>
      <c r="GB30" s="200"/>
      <c r="GC30" s="200"/>
      <c r="GD30" s="200"/>
      <c r="GE30" s="200"/>
      <c r="GF30" s="200"/>
      <c r="GG30" s="200"/>
      <c r="GH30" s="200"/>
      <c r="GI30" s="200"/>
      <c r="GJ30" s="200"/>
      <c r="GK30" s="200"/>
      <c r="GL30" s="200"/>
      <c r="GM30" s="200"/>
      <c r="GN30" s="200"/>
      <c r="GO30" s="200"/>
      <c r="GP30" s="200"/>
      <c r="GQ30" s="200"/>
      <c r="GR30" s="200"/>
      <c r="GS30" s="200">
        <v>0</v>
      </c>
      <c r="GT30" s="200"/>
      <c r="GU30" s="200"/>
      <c r="GV30" s="200"/>
      <c r="GW30" s="200"/>
      <c r="GX30" s="200"/>
      <c r="GY30" s="200"/>
      <c r="GZ30" s="200"/>
      <c r="HA30" s="200"/>
      <c r="HB30" s="200"/>
      <c r="HC30" s="200"/>
      <c r="HD30" s="200"/>
      <c r="HE30" s="200">
        <v>0</v>
      </c>
      <c r="HF30" s="200"/>
      <c r="HG30" s="200"/>
      <c r="HH30" s="200"/>
      <c r="HI30" s="200"/>
      <c r="HJ30" s="200"/>
      <c r="HK30" s="200"/>
      <c r="HL30" s="200"/>
      <c r="HM30" s="200"/>
      <c r="HN30" s="200"/>
      <c r="HO30" s="200"/>
      <c r="HP30" s="200"/>
      <c r="HQ30" s="200"/>
      <c r="HR30" s="200"/>
      <c r="HS30" s="200"/>
      <c r="HT30" s="200"/>
      <c r="HU30" s="200"/>
      <c r="HV30" s="200"/>
      <c r="HW30" s="200">
        <v>0</v>
      </c>
      <c r="HX30" s="200"/>
      <c r="HY30" s="200"/>
      <c r="HZ30" s="200"/>
      <c r="IA30" s="200"/>
      <c r="IB30" s="200"/>
      <c r="IC30" s="200"/>
      <c r="ID30" s="200">
        <v>0</v>
      </c>
      <c r="IE30" s="200"/>
      <c r="IF30" s="200"/>
      <c r="IG30" s="200"/>
      <c r="IH30" s="200"/>
      <c r="II30" s="200"/>
      <c r="IJ30" s="200"/>
      <c r="IK30" s="200"/>
      <c r="IL30" s="200"/>
      <c r="IM30" s="200"/>
      <c r="IN30" s="200">
        <v>0</v>
      </c>
      <c r="IO30" s="200"/>
      <c r="IP30" s="200"/>
      <c r="IQ30" s="200"/>
      <c r="IR30" s="200"/>
      <c r="IS30" s="200"/>
      <c r="IT30" s="200">
        <v>0</v>
      </c>
      <c r="IU30" s="200"/>
      <c r="IV30" s="200"/>
      <c r="IW30" s="200"/>
      <c r="IX30" s="200"/>
      <c r="IY30" s="200"/>
      <c r="IZ30" s="200"/>
      <c r="JA30" s="200"/>
      <c r="JB30" s="200"/>
      <c r="JC30" s="200">
        <v>0</v>
      </c>
      <c r="JD30" s="200"/>
      <c r="JE30" s="200"/>
      <c r="JF30" s="200"/>
      <c r="JG30" s="200"/>
      <c r="JH30" s="200"/>
      <c r="JI30" s="200"/>
      <c r="JJ30" s="200"/>
      <c r="JK30" s="200"/>
      <c r="JL30" s="200"/>
      <c r="JM30" s="200"/>
      <c r="JN30" s="200"/>
      <c r="JO30" s="200"/>
      <c r="JP30" s="200"/>
      <c r="JQ30" s="200"/>
      <c r="JR30" s="200"/>
      <c r="JS30" s="200"/>
      <c r="JT30" s="200"/>
      <c r="JU30" s="200"/>
      <c r="JV30" s="200"/>
      <c r="JW30" s="200"/>
      <c r="JX30" s="200"/>
      <c r="JY30" s="200"/>
      <c r="JZ30" s="200"/>
      <c r="KA30" s="200"/>
      <c r="KB30" s="200"/>
      <c r="KC30" s="200"/>
      <c r="KD30" s="200"/>
      <c r="KE30" s="200"/>
      <c r="KF30" s="200"/>
      <c r="KG30" s="200"/>
      <c r="KH30" s="200"/>
      <c r="KI30" s="200"/>
      <c r="KJ30" s="200"/>
      <c r="KK30" s="200"/>
      <c r="KL30" s="200"/>
      <c r="KM30" s="200"/>
      <c r="KN30" s="200"/>
      <c r="KO30" s="200"/>
      <c r="KP30" s="200"/>
      <c r="KQ30" s="200"/>
      <c r="KR30" s="200"/>
      <c r="KS30" s="200"/>
      <c r="KT30" s="200"/>
      <c r="KU30" s="200"/>
      <c r="KV30" s="200"/>
      <c r="KW30" s="200"/>
      <c r="KX30" s="200"/>
      <c r="KY30" s="200"/>
      <c r="KZ30" s="200"/>
      <c r="LA30" s="200"/>
      <c r="LB30" s="200"/>
      <c r="LC30" s="200"/>
      <c r="LD30" s="200"/>
      <c r="LE30" s="200"/>
      <c r="LF30" s="200"/>
      <c r="LG30" s="200"/>
      <c r="LH30" s="200"/>
      <c r="LI30" s="200"/>
      <c r="LJ30" s="200"/>
      <c r="LK30" s="200"/>
      <c r="LL30" s="200"/>
      <c r="LM30" s="200"/>
      <c r="LN30" s="200"/>
      <c r="LO30" s="200"/>
      <c r="LP30" s="200"/>
      <c r="LQ30" s="200"/>
      <c r="LR30" s="200"/>
      <c r="LS30" s="200"/>
      <c r="LT30" s="200"/>
      <c r="LU30" s="200"/>
      <c r="LV30" s="200"/>
      <c r="LW30" s="200"/>
      <c r="LX30" s="200"/>
      <c r="LY30" s="200"/>
      <c r="LZ30" s="200"/>
      <c r="MA30" s="200"/>
      <c r="MB30" s="200"/>
      <c r="MC30" s="200"/>
      <c r="MD30" s="200"/>
      <c r="ME30" s="200"/>
      <c r="MF30" s="200"/>
      <c r="MG30" s="200"/>
      <c r="MH30" s="200"/>
      <c r="MI30" s="200"/>
      <c r="MJ30" s="200"/>
      <c r="MK30" s="200"/>
      <c r="ML30" s="200"/>
      <c r="MM30" s="200">
        <v>0</v>
      </c>
    </row>
    <row r="31" spans="1:351" x14ac:dyDescent="0.45">
      <c r="A31" s="36" t="s">
        <v>40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0"/>
      <c r="AH31" s="200"/>
      <c r="AI31" s="200"/>
      <c r="AJ31" s="200"/>
      <c r="AK31" s="200"/>
      <c r="AL31" s="200"/>
      <c r="AM31" s="200"/>
      <c r="AN31" s="200"/>
      <c r="AO31" s="200"/>
      <c r="AP31" s="200"/>
      <c r="AQ31" s="200"/>
      <c r="AR31" s="200"/>
      <c r="AS31" s="200">
        <v>0</v>
      </c>
      <c r="AT31" s="200"/>
      <c r="AU31" s="200"/>
      <c r="AV31" s="200"/>
      <c r="AW31" s="200"/>
      <c r="AX31" s="200"/>
      <c r="AY31" s="200"/>
      <c r="AZ31" s="200"/>
      <c r="BA31" s="200"/>
      <c r="BB31" s="200"/>
      <c r="BC31" s="200"/>
      <c r="BD31" s="200"/>
      <c r="BE31" s="200"/>
      <c r="BF31" s="200"/>
      <c r="BG31" s="200"/>
      <c r="BH31" s="200"/>
      <c r="BI31" s="200"/>
      <c r="BJ31" s="200"/>
      <c r="BK31" s="200"/>
      <c r="BL31" s="200"/>
      <c r="BM31" s="200"/>
      <c r="BN31" s="200"/>
      <c r="BO31" s="200"/>
      <c r="BP31" s="200"/>
      <c r="BQ31" s="200"/>
      <c r="BR31" s="200"/>
      <c r="BS31" s="200"/>
      <c r="BT31" s="200"/>
      <c r="BU31" s="200"/>
      <c r="BV31" s="200"/>
      <c r="BW31" s="200"/>
      <c r="BX31" s="200"/>
      <c r="BY31" s="200"/>
      <c r="BZ31" s="200"/>
      <c r="CA31" s="200"/>
      <c r="CB31" s="200"/>
      <c r="CC31" s="200"/>
      <c r="CD31" s="200"/>
      <c r="CE31" s="200"/>
      <c r="CF31" s="200"/>
      <c r="CG31" s="200"/>
      <c r="CH31" s="200"/>
      <c r="CI31" s="200"/>
      <c r="CJ31" s="200"/>
      <c r="CK31" s="200"/>
      <c r="CL31" s="200"/>
      <c r="CM31" s="200"/>
      <c r="CN31" s="200"/>
      <c r="CO31" s="200"/>
      <c r="CP31" s="200"/>
      <c r="CQ31" s="200"/>
      <c r="CR31" s="200"/>
      <c r="CS31" s="200"/>
      <c r="CT31" s="200"/>
      <c r="CU31" s="200"/>
      <c r="CV31" s="200"/>
      <c r="CW31" s="200"/>
      <c r="CX31" s="200"/>
      <c r="CY31" s="200"/>
      <c r="CZ31" s="200"/>
      <c r="DA31" s="200"/>
      <c r="DB31" s="200"/>
      <c r="DC31" s="200"/>
      <c r="DD31" s="200"/>
      <c r="DE31" s="200"/>
      <c r="DF31" s="200"/>
      <c r="DG31" s="200"/>
      <c r="DH31" s="200"/>
      <c r="DI31" s="200"/>
      <c r="DJ31" s="200"/>
      <c r="DK31" s="200"/>
      <c r="DL31" s="200"/>
      <c r="DM31" s="200"/>
      <c r="DN31" s="200"/>
      <c r="DO31" s="200"/>
      <c r="DP31" s="200"/>
      <c r="DQ31" s="200"/>
      <c r="DR31" s="200"/>
      <c r="DS31" s="200"/>
      <c r="DT31" s="200"/>
      <c r="DU31" s="200"/>
      <c r="DV31" s="200"/>
      <c r="DW31" s="200"/>
      <c r="DX31" s="200"/>
      <c r="DY31" s="200"/>
      <c r="DZ31" s="200"/>
      <c r="EA31" s="200"/>
      <c r="EB31" s="200"/>
      <c r="EC31" s="200"/>
      <c r="ED31" s="200"/>
      <c r="EE31" s="200"/>
      <c r="EF31" s="200"/>
      <c r="EG31" s="200"/>
      <c r="EH31" s="200"/>
      <c r="EI31" s="200"/>
      <c r="EJ31" s="200"/>
      <c r="EK31" s="200"/>
      <c r="EL31" s="200"/>
      <c r="EM31" s="200"/>
      <c r="EN31" s="200"/>
      <c r="EO31" s="200"/>
      <c r="EP31" s="200"/>
      <c r="EQ31" s="200"/>
      <c r="ER31" s="200"/>
      <c r="ES31" s="200"/>
      <c r="ET31" s="200"/>
      <c r="EU31" s="200"/>
      <c r="EV31" s="200"/>
      <c r="EW31" s="200"/>
      <c r="EX31" s="200"/>
      <c r="EY31" s="200"/>
      <c r="EZ31" s="200"/>
      <c r="FA31" s="200"/>
      <c r="FB31" s="200"/>
      <c r="FC31" s="200"/>
      <c r="FD31" s="200"/>
      <c r="FE31" s="200"/>
      <c r="FF31" s="200"/>
      <c r="FG31" s="200"/>
      <c r="FH31" s="200"/>
      <c r="FI31" s="200"/>
      <c r="FJ31" s="200"/>
      <c r="FK31" s="200"/>
      <c r="FL31" s="200"/>
      <c r="FM31" s="200"/>
      <c r="FN31" s="200"/>
      <c r="FO31" s="200"/>
      <c r="FP31" s="200"/>
      <c r="FQ31" s="200"/>
      <c r="FR31" s="200"/>
      <c r="FS31" s="200"/>
      <c r="FT31" s="200"/>
      <c r="FU31" s="200"/>
      <c r="FV31" s="200"/>
      <c r="FW31" s="200"/>
      <c r="FX31" s="200"/>
      <c r="FY31" s="200"/>
      <c r="FZ31" s="200"/>
      <c r="GA31" s="200"/>
      <c r="GB31" s="200"/>
      <c r="GC31" s="200"/>
      <c r="GD31" s="200"/>
      <c r="GE31" s="200"/>
      <c r="GF31" s="200"/>
      <c r="GG31" s="200"/>
      <c r="GH31" s="200"/>
      <c r="GI31" s="200"/>
      <c r="GJ31" s="200"/>
      <c r="GK31" s="200"/>
      <c r="GL31" s="200"/>
      <c r="GM31" s="200"/>
      <c r="GN31" s="200"/>
      <c r="GO31" s="200"/>
      <c r="GP31" s="200"/>
      <c r="GQ31" s="200"/>
      <c r="GR31" s="200"/>
      <c r="GS31" s="200"/>
      <c r="GT31" s="200"/>
      <c r="GU31" s="200"/>
      <c r="GV31" s="200"/>
      <c r="GW31" s="200"/>
      <c r="GX31" s="200"/>
      <c r="GY31" s="200"/>
      <c r="GZ31" s="200"/>
      <c r="HA31" s="200"/>
      <c r="HB31" s="200"/>
      <c r="HC31" s="200"/>
      <c r="HD31" s="200"/>
      <c r="HE31" s="200"/>
      <c r="HF31" s="200"/>
      <c r="HG31" s="200"/>
      <c r="HH31" s="200"/>
      <c r="HI31" s="200"/>
      <c r="HJ31" s="200"/>
      <c r="HK31" s="200"/>
      <c r="HL31" s="200"/>
      <c r="HM31" s="200"/>
      <c r="HN31" s="200"/>
      <c r="HO31" s="200"/>
      <c r="HP31" s="200"/>
      <c r="HQ31" s="200"/>
      <c r="HR31" s="200"/>
      <c r="HS31" s="200"/>
      <c r="HT31" s="200"/>
      <c r="HU31" s="200"/>
      <c r="HV31" s="200"/>
      <c r="HW31" s="200"/>
      <c r="HX31" s="200"/>
      <c r="HY31" s="200"/>
      <c r="HZ31" s="200"/>
      <c r="IA31" s="200"/>
      <c r="IB31" s="200"/>
      <c r="IC31" s="200"/>
      <c r="ID31" s="200"/>
      <c r="IE31" s="200"/>
      <c r="IF31" s="200"/>
      <c r="IG31" s="200"/>
      <c r="IH31" s="200"/>
      <c r="II31" s="200"/>
      <c r="IJ31" s="200"/>
      <c r="IK31" s="200"/>
      <c r="IL31" s="200"/>
      <c r="IM31" s="200"/>
      <c r="IN31" s="200"/>
      <c r="IO31" s="200"/>
      <c r="IP31" s="200"/>
      <c r="IQ31" s="200"/>
      <c r="IR31" s="200"/>
      <c r="IS31" s="200"/>
      <c r="IT31" s="200"/>
      <c r="IU31" s="200"/>
      <c r="IV31" s="200"/>
      <c r="IW31" s="200"/>
      <c r="IX31" s="200"/>
      <c r="IY31" s="200"/>
      <c r="IZ31" s="200"/>
      <c r="JA31" s="200"/>
      <c r="JB31" s="200"/>
      <c r="JC31" s="200"/>
      <c r="JD31" s="200"/>
      <c r="JE31" s="200"/>
      <c r="JF31" s="200"/>
      <c r="JG31" s="200"/>
      <c r="JH31" s="200"/>
      <c r="JI31" s="200"/>
      <c r="JJ31" s="200"/>
      <c r="JK31" s="200"/>
      <c r="JL31" s="200"/>
      <c r="JM31" s="200"/>
      <c r="JN31" s="200"/>
      <c r="JO31" s="200"/>
      <c r="JP31" s="200"/>
      <c r="JQ31" s="200"/>
      <c r="JR31" s="200"/>
      <c r="JS31" s="200"/>
      <c r="JT31" s="200"/>
      <c r="JU31" s="200"/>
      <c r="JV31" s="200"/>
      <c r="JW31" s="200"/>
      <c r="JX31" s="200"/>
      <c r="JY31" s="200"/>
      <c r="JZ31" s="200"/>
      <c r="KA31" s="200"/>
      <c r="KB31" s="200"/>
      <c r="KC31" s="200"/>
      <c r="KD31" s="200"/>
      <c r="KE31" s="200"/>
      <c r="KF31" s="200"/>
      <c r="KG31" s="200"/>
      <c r="KH31" s="200"/>
      <c r="KI31" s="200"/>
      <c r="KJ31" s="200"/>
      <c r="KK31" s="200"/>
      <c r="KL31" s="200"/>
      <c r="KM31" s="200"/>
      <c r="KN31" s="200"/>
      <c r="KO31" s="200"/>
      <c r="KP31" s="200"/>
      <c r="KQ31" s="200"/>
      <c r="KR31" s="200"/>
      <c r="KS31" s="200"/>
      <c r="KT31" s="200"/>
      <c r="KU31" s="200"/>
      <c r="KV31" s="200"/>
      <c r="KW31" s="200"/>
      <c r="KX31" s="200"/>
      <c r="KY31" s="200"/>
      <c r="KZ31" s="200"/>
      <c r="LA31" s="200"/>
      <c r="LB31" s="200"/>
      <c r="LC31" s="200"/>
      <c r="LD31" s="200"/>
      <c r="LE31" s="200"/>
      <c r="LF31" s="200"/>
      <c r="LG31" s="200"/>
      <c r="LH31" s="200"/>
      <c r="LI31" s="200"/>
      <c r="LJ31" s="200"/>
      <c r="LK31" s="200"/>
      <c r="LL31" s="200"/>
      <c r="LM31" s="200"/>
      <c r="LN31" s="200"/>
      <c r="LO31" s="200"/>
      <c r="LP31" s="200"/>
      <c r="LQ31" s="200"/>
      <c r="LR31" s="200"/>
      <c r="LS31" s="200"/>
      <c r="LT31" s="200"/>
      <c r="LU31" s="200"/>
      <c r="LV31" s="200"/>
      <c r="LW31" s="200"/>
      <c r="LX31" s="200"/>
      <c r="LY31" s="200"/>
      <c r="LZ31" s="200"/>
      <c r="MA31" s="200"/>
      <c r="MB31" s="200"/>
      <c r="MC31" s="200"/>
      <c r="MD31" s="200"/>
      <c r="ME31" s="200"/>
      <c r="MF31" s="200"/>
      <c r="MG31" s="200"/>
      <c r="MH31" s="200"/>
      <c r="MI31" s="200"/>
      <c r="MJ31" s="200"/>
      <c r="MK31" s="200"/>
      <c r="ML31" s="200"/>
      <c r="MM31" s="200">
        <v>0</v>
      </c>
    </row>
    <row r="32" spans="1:351" x14ac:dyDescent="0.45">
      <c r="A32" s="36" t="s">
        <v>41</v>
      </c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  <c r="AF32" s="200"/>
      <c r="AG32" s="200"/>
      <c r="AH32" s="200"/>
      <c r="AI32" s="200"/>
      <c r="AJ32" s="200">
        <v>0</v>
      </c>
      <c r="AK32" s="200"/>
      <c r="AL32" s="200"/>
      <c r="AM32" s="200"/>
      <c r="AN32" s="200"/>
      <c r="AO32" s="200"/>
      <c r="AP32" s="200"/>
      <c r="AQ32" s="200"/>
      <c r="AR32" s="200"/>
      <c r="AS32" s="200"/>
      <c r="AT32" s="200"/>
      <c r="AU32" s="200"/>
      <c r="AV32" s="200"/>
      <c r="AW32" s="200"/>
      <c r="AX32" s="200"/>
      <c r="AY32" s="200"/>
      <c r="AZ32" s="200"/>
      <c r="BA32" s="200"/>
      <c r="BB32" s="200"/>
      <c r="BC32" s="200"/>
      <c r="BD32" s="200"/>
      <c r="BE32" s="200"/>
      <c r="BF32" s="200"/>
      <c r="BG32" s="200"/>
      <c r="BH32" s="200"/>
      <c r="BI32" s="200"/>
      <c r="BJ32" s="200"/>
      <c r="BK32" s="200"/>
      <c r="BL32" s="200"/>
      <c r="BM32" s="200"/>
      <c r="BN32" s="200"/>
      <c r="BO32" s="200"/>
      <c r="BP32" s="200"/>
      <c r="BQ32" s="200"/>
      <c r="BR32" s="200"/>
      <c r="BS32" s="200"/>
      <c r="BT32" s="200"/>
      <c r="BU32" s="200"/>
      <c r="BV32" s="200"/>
      <c r="BW32" s="200"/>
      <c r="BX32" s="200"/>
      <c r="BY32" s="200"/>
      <c r="BZ32" s="200"/>
      <c r="CA32" s="200"/>
      <c r="CB32" s="200"/>
      <c r="CC32" s="200"/>
      <c r="CD32" s="200"/>
      <c r="CE32" s="200">
        <v>0</v>
      </c>
      <c r="CF32" s="200"/>
      <c r="CG32" s="200"/>
      <c r="CH32" s="200"/>
      <c r="CI32" s="200"/>
      <c r="CJ32" s="200"/>
      <c r="CK32" s="200"/>
      <c r="CL32" s="200"/>
      <c r="CM32" s="200"/>
      <c r="CN32" s="200"/>
      <c r="CO32" s="200"/>
      <c r="CP32" s="200"/>
      <c r="CQ32" s="200"/>
      <c r="CR32" s="200"/>
      <c r="CS32" s="200"/>
      <c r="CT32" s="200"/>
      <c r="CU32" s="200"/>
      <c r="CV32" s="200"/>
      <c r="CW32" s="200"/>
      <c r="CX32" s="200"/>
      <c r="CY32" s="200"/>
      <c r="CZ32" s="200"/>
      <c r="DA32" s="200"/>
      <c r="DB32" s="200"/>
      <c r="DC32" s="200"/>
      <c r="DD32" s="200"/>
      <c r="DE32" s="200"/>
      <c r="DF32" s="200"/>
      <c r="DG32" s="200"/>
      <c r="DH32" s="200"/>
      <c r="DI32" s="200"/>
      <c r="DJ32" s="200"/>
      <c r="DK32" s="200"/>
      <c r="DL32" s="200"/>
      <c r="DM32" s="200"/>
      <c r="DN32" s="200"/>
      <c r="DO32" s="200"/>
      <c r="DP32" s="200"/>
      <c r="DQ32" s="200"/>
      <c r="DR32" s="200"/>
      <c r="DS32" s="200"/>
      <c r="DT32" s="200"/>
      <c r="DU32" s="200"/>
      <c r="DV32" s="200"/>
      <c r="DW32" s="200"/>
      <c r="DX32" s="200"/>
      <c r="DY32" s="200">
        <v>0</v>
      </c>
      <c r="DZ32" s="200"/>
      <c r="EA32" s="200"/>
      <c r="EB32" s="200"/>
      <c r="EC32" s="200"/>
      <c r="ED32" s="200"/>
      <c r="EE32" s="200"/>
      <c r="EF32" s="200"/>
      <c r="EG32" s="200"/>
      <c r="EH32" s="200"/>
      <c r="EI32" s="200"/>
      <c r="EJ32" s="200"/>
      <c r="EK32" s="200"/>
      <c r="EL32" s="200"/>
      <c r="EM32" s="200"/>
      <c r="EN32" s="200"/>
      <c r="EO32" s="200"/>
      <c r="EP32" s="200"/>
      <c r="EQ32" s="200"/>
      <c r="ER32" s="200"/>
      <c r="ES32" s="200"/>
      <c r="ET32" s="200"/>
      <c r="EU32" s="200"/>
      <c r="EV32" s="200"/>
      <c r="EW32" s="200"/>
      <c r="EX32" s="200"/>
      <c r="EY32" s="200"/>
      <c r="EZ32" s="200"/>
      <c r="FA32" s="200"/>
      <c r="FB32" s="200"/>
      <c r="FC32" s="200"/>
      <c r="FD32" s="200"/>
      <c r="FE32" s="200"/>
      <c r="FF32" s="200"/>
      <c r="FG32" s="200"/>
      <c r="FH32" s="200"/>
      <c r="FI32" s="200"/>
      <c r="FJ32" s="200"/>
      <c r="FK32" s="200"/>
      <c r="FL32" s="200"/>
      <c r="FM32" s="200"/>
      <c r="FN32" s="200"/>
      <c r="FO32" s="200"/>
      <c r="FP32" s="200"/>
      <c r="FQ32" s="200">
        <v>0</v>
      </c>
      <c r="FR32" s="200"/>
      <c r="FS32" s="200"/>
      <c r="FT32" s="200"/>
      <c r="FU32" s="200"/>
      <c r="FV32" s="200"/>
      <c r="FW32" s="200"/>
      <c r="FX32" s="200"/>
      <c r="FY32" s="200"/>
      <c r="FZ32" s="200"/>
      <c r="GA32" s="200"/>
      <c r="GB32" s="200"/>
      <c r="GC32" s="200"/>
      <c r="GD32" s="200"/>
      <c r="GE32" s="200"/>
      <c r="GF32" s="200"/>
      <c r="GG32" s="200"/>
      <c r="GH32" s="200"/>
      <c r="GI32" s="200"/>
      <c r="GJ32" s="200"/>
      <c r="GK32" s="200"/>
      <c r="GL32" s="200"/>
      <c r="GM32" s="200"/>
      <c r="GN32" s="200"/>
      <c r="GO32" s="200"/>
      <c r="GP32" s="200"/>
      <c r="GQ32" s="200"/>
      <c r="GR32" s="200"/>
      <c r="GS32" s="200"/>
      <c r="GT32" s="200"/>
      <c r="GU32" s="200"/>
      <c r="GV32" s="200"/>
      <c r="GW32" s="200"/>
      <c r="GX32" s="200"/>
      <c r="GY32" s="200"/>
      <c r="GZ32" s="200"/>
      <c r="HA32" s="200"/>
      <c r="HB32" s="200"/>
      <c r="HC32" s="200"/>
      <c r="HD32" s="200">
        <v>0</v>
      </c>
      <c r="HE32" s="200"/>
      <c r="HF32" s="200"/>
      <c r="HG32" s="200"/>
      <c r="HH32" s="200"/>
      <c r="HI32" s="200"/>
      <c r="HJ32" s="200"/>
      <c r="HK32" s="200"/>
      <c r="HL32" s="200"/>
      <c r="HM32" s="200"/>
      <c r="HN32" s="200"/>
      <c r="HO32" s="200"/>
      <c r="HP32" s="200"/>
      <c r="HQ32" s="200"/>
      <c r="HR32" s="200"/>
      <c r="HS32" s="200"/>
      <c r="HT32" s="200"/>
      <c r="HU32" s="200"/>
      <c r="HV32" s="200"/>
      <c r="HW32" s="200"/>
      <c r="HX32" s="200"/>
      <c r="HY32" s="200"/>
      <c r="HZ32" s="200"/>
      <c r="IA32" s="200"/>
      <c r="IB32" s="200"/>
      <c r="IC32" s="200"/>
      <c r="ID32" s="200"/>
      <c r="IE32" s="200"/>
      <c r="IF32" s="200"/>
      <c r="IG32" s="200"/>
      <c r="IH32" s="200"/>
      <c r="II32" s="200"/>
      <c r="IJ32" s="200"/>
      <c r="IK32" s="200"/>
      <c r="IL32" s="200">
        <v>0</v>
      </c>
      <c r="IM32" s="200"/>
      <c r="IN32" s="200"/>
      <c r="IO32" s="200"/>
      <c r="IP32" s="200"/>
      <c r="IQ32" s="200"/>
      <c r="IR32" s="200"/>
      <c r="IS32" s="200"/>
      <c r="IT32" s="200"/>
      <c r="IU32" s="200"/>
      <c r="IV32" s="200"/>
      <c r="IW32" s="200"/>
      <c r="IX32" s="200"/>
      <c r="IY32" s="200"/>
      <c r="IZ32" s="200"/>
      <c r="JA32" s="200"/>
      <c r="JB32" s="200"/>
      <c r="JC32" s="200"/>
      <c r="JD32" s="200"/>
      <c r="JE32" s="200"/>
      <c r="JF32" s="200"/>
      <c r="JG32" s="200"/>
      <c r="JH32" s="200"/>
      <c r="JI32" s="200"/>
      <c r="JJ32" s="200"/>
      <c r="JK32" s="200"/>
      <c r="JL32" s="200"/>
      <c r="JM32" s="200"/>
      <c r="JN32" s="200"/>
      <c r="JO32" s="200"/>
      <c r="JP32" s="200"/>
      <c r="JQ32" s="200"/>
      <c r="JR32" s="200"/>
      <c r="JS32" s="200"/>
      <c r="JT32" s="200"/>
      <c r="JU32" s="200"/>
      <c r="JV32" s="200"/>
      <c r="JW32" s="200"/>
      <c r="JX32" s="200"/>
      <c r="JY32" s="200"/>
      <c r="JZ32" s="200"/>
      <c r="KA32" s="200"/>
      <c r="KB32" s="200"/>
      <c r="KC32" s="200"/>
      <c r="KD32" s="200"/>
      <c r="KE32" s="200"/>
      <c r="KF32" s="200"/>
      <c r="KG32" s="200"/>
      <c r="KH32" s="200"/>
      <c r="KI32" s="200"/>
      <c r="KJ32" s="200"/>
      <c r="KK32" s="200"/>
      <c r="KL32" s="200"/>
      <c r="KM32" s="200"/>
      <c r="KN32" s="200"/>
      <c r="KO32" s="200"/>
      <c r="KP32" s="200"/>
      <c r="KQ32" s="200"/>
      <c r="KR32" s="200"/>
      <c r="KS32" s="200"/>
      <c r="KT32" s="200"/>
      <c r="KU32" s="200"/>
      <c r="KV32" s="200"/>
      <c r="KW32" s="200"/>
      <c r="KX32" s="200"/>
      <c r="KY32" s="200"/>
      <c r="KZ32" s="200"/>
      <c r="LA32" s="200"/>
      <c r="LB32" s="200"/>
      <c r="LC32" s="200"/>
      <c r="LD32" s="200"/>
      <c r="LE32" s="200"/>
      <c r="LF32" s="200"/>
      <c r="LG32" s="200"/>
      <c r="LH32" s="200"/>
      <c r="LI32" s="200"/>
      <c r="LJ32" s="200"/>
      <c r="LK32" s="200"/>
      <c r="LL32" s="200"/>
      <c r="LM32" s="200"/>
      <c r="LN32" s="200"/>
      <c r="LO32" s="200"/>
      <c r="LP32" s="200"/>
      <c r="LQ32" s="200"/>
      <c r="LR32" s="200"/>
      <c r="LS32" s="200"/>
      <c r="LT32" s="200"/>
      <c r="LU32" s="200"/>
      <c r="LV32" s="200"/>
      <c r="LW32" s="200"/>
      <c r="LX32" s="200"/>
      <c r="LY32" s="200"/>
      <c r="LZ32" s="200"/>
      <c r="MA32" s="200"/>
      <c r="MB32" s="200"/>
      <c r="MC32" s="200"/>
      <c r="MD32" s="200"/>
      <c r="ME32" s="200"/>
      <c r="MF32" s="200"/>
      <c r="MG32" s="200"/>
      <c r="MH32" s="200"/>
      <c r="MI32" s="200"/>
      <c r="MJ32" s="200"/>
      <c r="MK32" s="200"/>
      <c r="ML32" s="200"/>
      <c r="MM32" s="200">
        <v>0</v>
      </c>
    </row>
    <row r="33" spans="1:351" x14ac:dyDescent="0.45">
      <c r="A33" s="36" t="s">
        <v>42</v>
      </c>
      <c r="B33" s="200"/>
      <c r="C33" s="200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  <c r="AF33" s="200"/>
      <c r="AG33" s="200"/>
      <c r="AH33" s="200">
        <v>0</v>
      </c>
      <c r="AI33" s="200"/>
      <c r="AJ33" s="200"/>
      <c r="AK33" s="200"/>
      <c r="AL33" s="200"/>
      <c r="AM33" s="200"/>
      <c r="AN33" s="200"/>
      <c r="AO33" s="200"/>
      <c r="AP33" s="200"/>
      <c r="AQ33" s="200"/>
      <c r="AR33" s="200"/>
      <c r="AS33" s="200"/>
      <c r="AT33" s="200"/>
      <c r="AU33" s="200"/>
      <c r="AV33" s="200"/>
      <c r="AW33" s="200"/>
      <c r="AX33" s="200"/>
      <c r="AY33" s="200"/>
      <c r="AZ33" s="200"/>
      <c r="BA33" s="200"/>
      <c r="BB33" s="200"/>
      <c r="BC33" s="200"/>
      <c r="BD33" s="200"/>
      <c r="BE33" s="200"/>
      <c r="BF33" s="200"/>
      <c r="BG33" s="200"/>
      <c r="BH33" s="200"/>
      <c r="BI33" s="200"/>
      <c r="BJ33" s="200"/>
      <c r="BK33" s="200"/>
      <c r="BL33" s="200"/>
      <c r="BM33" s="200"/>
      <c r="BN33" s="200"/>
      <c r="BO33" s="200"/>
      <c r="BP33" s="200"/>
      <c r="BQ33" s="200"/>
      <c r="BR33" s="200"/>
      <c r="BS33" s="200"/>
      <c r="BT33" s="200"/>
      <c r="BU33" s="200"/>
      <c r="BV33" s="200"/>
      <c r="BW33" s="200"/>
      <c r="BX33" s="200"/>
      <c r="BY33" s="200"/>
      <c r="BZ33" s="200"/>
      <c r="CA33" s="200"/>
      <c r="CB33" s="200"/>
      <c r="CC33" s="200"/>
      <c r="CD33" s="200"/>
      <c r="CE33" s="200"/>
      <c r="CF33" s="200"/>
      <c r="CG33" s="200"/>
      <c r="CH33" s="200"/>
      <c r="CI33" s="200"/>
      <c r="CJ33" s="200"/>
      <c r="CK33" s="200"/>
      <c r="CL33" s="200"/>
      <c r="CM33" s="200"/>
      <c r="CN33" s="200"/>
      <c r="CO33" s="200"/>
      <c r="CP33" s="200"/>
      <c r="CQ33" s="200"/>
      <c r="CR33" s="200"/>
      <c r="CS33" s="200"/>
      <c r="CT33" s="200"/>
      <c r="CU33" s="200"/>
      <c r="CV33" s="200"/>
      <c r="CW33" s="200"/>
      <c r="CX33" s="200"/>
      <c r="CY33" s="200"/>
      <c r="CZ33" s="200"/>
      <c r="DA33" s="200">
        <v>0</v>
      </c>
      <c r="DB33" s="200"/>
      <c r="DC33" s="200"/>
      <c r="DD33" s="200"/>
      <c r="DE33" s="200"/>
      <c r="DF33" s="200"/>
      <c r="DG33" s="200"/>
      <c r="DH33" s="200"/>
      <c r="DI33" s="200"/>
      <c r="DJ33" s="200"/>
      <c r="DK33" s="200"/>
      <c r="DL33" s="200"/>
      <c r="DM33" s="200"/>
      <c r="DN33" s="200"/>
      <c r="DO33" s="200"/>
      <c r="DP33" s="200"/>
      <c r="DQ33" s="200"/>
      <c r="DR33" s="200"/>
      <c r="DS33" s="200"/>
      <c r="DT33" s="200"/>
      <c r="DU33" s="200"/>
      <c r="DV33" s="200"/>
      <c r="DW33" s="200"/>
      <c r="DX33" s="200"/>
      <c r="DY33" s="200">
        <v>0</v>
      </c>
      <c r="DZ33" s="200"/>
      <c r="EA33" s="200"/>
      <c r="EB33" s="200"/>
      <c r="EC33" s="200"/>
      <c r="ED33" s="200"/>
      <c r="EE33" s="200"/>
      <c r="EF33" s="200"/>
      <c r="EG33" s="200"/>
      <c r="EH33" s="200"/>
      <c r="EI33" s="200"/>
      <c r="EJ33" s="200"/>
      <c r="EK33" s="200"/>
      <c r="EL33" s="200"/>
      <c r="EM33" s="200"/>
      <c r="EN33" s="200"/>
      <c r="EO33" s="200"/>
      <c r="EP33" s="200"/>
      <c r="EQ33" s="200"/>
      <c r="ER33" s="200"/>
      <c r="ES33" s="200"/>
      <c r="ET33" s="200"/>
      <c r="EU33" s="200"/>
      <c r="EV33" s="200"/>
      <c r="EW33" s="200"/>
      <c r="EX33" s="200"/>
      <c r="EY33" s="200"/>
      <c r="EZ33" s="200"/>
      <c r="FA33" s="200"/>
      <c r="FB33" s="200"/>
      <c r="FC33" s="200"/>
      <c r="FD33" s="200"/>
      <c r="FE33" s="200"/>
      <c r="FF33" s="200"/>
      <c r="FG33" s="200"/>
      <c r="FH33" s="200"/>
      <c r="FI33" s="200"/>
      <c r="FJ33" s="200"/>
      <c r="FK33" s="200"/>
      <c r="FL33" s="200"/>
      <c r="FM33" s="200"/>
      <c r="FN33" s="200"/>
      <c r="FO33" s="200"/>
      <c r="FP33" s="200"/>
      <c r="FQ33" s="200"/>
      <c r="FR33" s="200">
        <v>0</v>
      </c>
      <c r="FS33" s="200"/>
      <c r="FT33" s="200"/>
      <c r="FU33" s="200"/>
      <c r="FV33" s="200"/>
      <c r="FW33" s="200"/>
      <c r="FX33" s="200"/>
      <c r="FY33" s="200"/>
      <c r="FZ33" s="200"/>
      <c r="GA33" s="200"/>
      <c r="GB33" s="200"/>
      <c r="GC33" s="200"/>
      <c r="GD33" s="200"/>
      <c r="GE33" s="200"/>
      <c r="GF33" s="200"/>
      <c r="GG33" s="200"/>
      <c r="GH33" s="200"/>
      <c r="GI33" s="200"/>
      <c r="GJ33" s="200"/>
      <c r="GK33" s="200"/>
      <c r="GL33" s="200"/>
      <c r="GM33" s="200"/>
      <c r="GN33" s="200"/>
      <c r="GO33" s="200"/>
      <c r="GP33" s="200"/>
      <c r="GQ33" s="200"/>
      <c r="GR33" s="200"/>
      <c r="GS33" s="200"/>
      <c r="GT33" s="200"/>
      <c r="GU33" s="200"/>
      <c r="GV33" s="200"/>
      <c r="GW33" s="200"/>
      <c r="GX33" s="200"/>
      <c r="GY33" s="200"/>
      <c r="GZ33" s="200"/>
      <c r="HA33" s="200"/>
      <c r="HB33" s="200"/>
      <c r="HC33" s="200"/>
      <c r="HD33" s="200"/>
      <c r="HE33" s="200"/>
      <c r="HF33" s="200"/>
      <c r="HG33" s="200"/>
      <c r="HH33" s="200"/>
      <c r="HI33" s="200"/>
      <c r="HJ33" s="200"/>
      <c r="HK33" s="200"/>
      <c r="HL33" s="200"/>
      <c r="HM33" s="200"/>
      <c r="HN33" s="200"/>
      <c r="HO33" s="200"/>
      <c r="HP33" s="200"/>
      <c r="HQ33" s="200"/>
      <c r="HR33" s="200"/>
      <c r="HS33" s="200"/>
      <c r="HT33" s="200"/>
      <c r="HU33" s="200"/>
      <c r="HV33" s="200"/>
      <c r="HW33" s="200"/>
      <c r="HX33" s="200"/>
      <c r="HY33" s="200"/>
      <c r="HZ33" s="200"/>
      <c r="IA33" s="200"/>
      <c r="IB33" s="200"/>
      <c r="IC33" s="200"/>
      <c r="ID33" s="200"/>
      <c r="IE33" s="200"/>
      <c r="IF33" s="200"/>
      <c r="IG33" s="200"/>
      <c r="IH33" s="200"/>
      <c r="II33" s="200"/>
      <c r="IJ33" s="200"/>
      <c r="IK33" s="200"/>
      <c r="IL33" s="200"/>
      <c r="IM33" s="200"/>
      <c r="IN33" s="200"/>
      <c r="IO33" s="200"/>
      <c r="IP33" s="200"/>
      <c r="IQ33" s="200"/>
      <c r="IR33" s="200"/>
      <c r="IS33" s="200"/>
      <c r="IT33" s="200"/>
      <c r="IU33" s="200"/>
      <c r="IV33" s="200"/>
      <c r="IW33" s="200"/>
      <c r="IX33" s="200"/>
      <c r="IY33" s="200"/>
      <c r="IZ33" s="200"/>
      <c r="JA33" s="200"/>
      <c r="JB33" s="200"/>
      <c r="JC33" s="200"/>
      <c r="JD33" s="200"/>
      <c r="JE33" s="200"/>
      <c r="JF33" s="200"/>
      <c r="JG33" s="200"/>
      <c r="JH33" s="200"/>
      <c r="JI33" s="200"/>
      <c r="JJ33" s="200"/>
      <c r="JK33" s="200"/>
      <c r="JL33" s="200"/>
      <c r="JM33" s="200"/>
      <c r="JN33" s="200"/>
      <c r="JO33" s="200"/>
      <c r="JP33" s="200"/>
      <c r="JQ33" s="200"/>
      <c r="JR33" s="200"/>
      <c r="JS33" s="200"/>
      <c r="JT33" s="200"/>
      <c r="JU33" s="200"/>
      <c r="JV33" s="200"/>
      <c r="JW33" s="200"/>
      <c r="JX33" s="200"/>
      <c r="JY33" s="200"/>
      <c r="JZ33" s="200"/>
      <c r="KA33" s="200"/>
      <c r="KB33" s="200"/>
      <c r="KC33" s="200"/>
      <c r="KD33" s="200"/>
      <c r="KE33" s="200"/>
      <c r="KF33" s="200"/>
      <c r="KG33" s="200"/>
      <c r="KH33" s="200"/>
      <c r="KI33" s="200"/>
      <c r="KJ33" s="200"/>
      <c r="KK33" s="200"/>
      <c r="KL33" s="200"/>
      <c r="KM33" s="200"/>
      <c r="KN33" s="200"/>
      <c r="KO33" s="200"/>
      <c r="KP33" s="200"/>
      <c r="KQ33" s="200"/>
      <c r="KR33" s="200"/>
      <c r="KS33" s="200"/>
      <c r="KT33" s="200"/>
      <c r="KU33" s="200"/>
      <c r="KV33" s="200"/>
      <c r="KW33" s="200"/>
      <c r="KX33" s="200"/>
      <c r="KY33" s="200"/>
      <c r="KZ33" s="200"/>
      <c r="LA33" s="200"/>
      <c r="LB33" s="200"/>
      <c r="LC33" s="200"/>
      <c r="LD33" s="200"/>
      <c r="LE33" s="200"/>
      <c r="LF33" s="200"/>
      <c r="LG33" s="200"/>
      <c r="LH33" s="200"/>
      <c r="LI33" s="200"/>
      <c r="LJ33" s="200"/>
      <c r="LK33" s="200"/>
      <c r="LL33" s="200"/>
      <c r="LM33" s="200"/>
      <c r="LN33" s="200"/>
      <c r="LO33" s="200"/>
      <c r="LP33" s="200"/>
      <c r="LQ33" s="200"/>
      <c r="LR33" s="200"/>
      <c r="LS33" s="200"/>
      <c r="LT33" s="200"/>
      <c r="LU33" s="200"/>
      <c r="LV33" s="200"/>
      <c r="LW33" s="200"/>
      <c r="LX33" s="200"/>
      <c r="LY33" s="200"/>
      <c r="LZ33" s="200"/>
      <c r="MA33" s="200"/>
      <c r="MB33" s="200"/>
      <c r="MC33" s="200"/>
      <c r="MD33" s="200"/>
      <c r="ME33" s="200"/>
      <c r="MF33" s="200"/>
      <c r="MG33" s="200"/>
      <c r="MH33" s="200"/>
      <c r="MI33" s="200"/>
      <c r="MJ33" s="200"/>
      <c r="MK33" s="200"/>
      <c r="ML33" s="200"/>
      <c r="MM33" s="200">
        <v>0</v>
      </c>
    </row>
    <row r="34" spans="1:351" x14ac:dyDescent="0.45">
      <c r="A34" s="36" t="s">
        <v>14</v>
      </c>
      <c r="B34" s="200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200"/>
      <c r="AJ34" s="200"/>
      <c r="AK34" s="200"/>
      <c r="AL34" s="200"/>
      <c r="AM34" s="200"/>
      <c r="AN34" s="200"/>
      <c r="AO34" s="200"/>
      <c r="AP34" s="200">
        <v>0</v>
      </c>
      <c r="AQ34" s="200"/>
      <c r="AR34" s="200"/>
      <c r="AS34" s="200"/>
      <c r="AT34" s="200"/>
      <c r="AU34" s="200"/>
      <c r="AV34" s="200"/>
      <c r="AW34" s="200"/>
      <c r="AX34" s="200"/>
      <c r="AY34" s="200"/>
      <c r="AZ34" s="200">
        <v>0</v>
      </c>
      <c r="BA34" s="200"/>
      <c r="BB34" s="200"/>
      <c r="BC34" s="200"/>
      <c r="BD34" s="200"/>
      <c r="BE34" s="200"/>
      <c r="BF34" s="200"/>
      <c r="BG34" s="200"/>
      <c r="BH34" s="200"/>
      <c r="BI34" s="200"/>
      <c r="BJ34" s="200"/>
      <c r="BK34" s="200"/>
      <c r="BL34" s="200"/>
      <c r="BM34" s="200"/>
      <c r="BN34" s="200"/>
      <c r="BO34" s="200">
        <v>0</v>
      </c>
      <c r="BP34" s="200"/>
      <c r="BQ34" s="200"/>
      <c r="BR34" s="200"/>
      <c r="BS34" s="200"/>
      <c r="BT34" s="200"/>
      <c r="BU34" s="200"/>
      <c r="BV34" s="200"/>
      <c r="BW34" s="200"/>
      <c r="BX34" s="200"/>
      <c r="BY34" s="200"/>
      <c r="BZ34" s="200">
        <v>0</v>
      </c>
      <c r="CA34" s="200"/>
      <c r="CB34" s="200"/>
      <c r="CC34" s="200"/>
      <c r="CD34" s="200"/>
      <c r="CE34" s="200"/>
      <c r="CF34" s="200"/>
      <c r="CG34" s="200">
        <v>0</v>
      </c>
      <c r="CH34" s="200"/>
      <c r="CI34" s="200"/>
      <c r="CJ34" s="200"/>
      <c r="CK34" s="200"/>
      <c r="CL34" s="200"/>
      <c r="CM34" s="200"/>
      <c r="CN34" s="200"/>
      <c r="CO34" s="200"/>
      <c r="CP34" s="200"/>
      <c r="CQ34" s="200"/>
      <c r="CR34" s="200"/>
      <c r="CS34" s="200"/>
      <c r="CT34" s="200">
        <v>0</v>
      </c>
      <c r="CU34" s="200"/>
      <c r="CV34" s="200"/>
      <c r="CW34" s="200"/>
      <c r="CX34" s="200"/>
      <c r="CY34" s="200"/>
      <c r="CZ34" s="200"/>
      <c r="DA34" s="200"/>
      <c r="DB34" s="200"/>
      <c r="DC34" s="200"/>
      <c r="DD34" s="200"/>
      <c r="DE34" s="200"/>
      <c r="DF34" s="200"/>
      <c r="DG34" s="200"/>
      <c r="DH34" s="200"/>
      <c r="DI34" s="200">
        <v>0</v>
      </c>
      <c r="DJ34" s="200"/>
      <c r="DK34" s="200"/>
      <c r="DL34" s="200"/>
      <c r="DM34" s="200"/>
      <c r="DN34" s="200"/>
      <c r="DO34" s="200"/>
      <c r="DP34" s="200"/>
      <c r="DQ34" s="200"/>
      <c r="DR34" s="200">
        <v>0</v>
      </c>
      <c r="DS34" s="200"/>
      <c r="DT34" s="200"/>
      <c r="DU34" s="200"/>
      <c r="DV34" s="200"/>
      <c r="DW34" s="200"/>
      <c r="DX34" s="200"/>
      <c r="DY34" s="200"/>
      <c r="DZ34" s="200"/>
      <c r="EA34" s="200"/>
      <c r="EB34" s="200"/>
      <c r="EC34" s="200"/>
      <c r="ED34" s="200">
        <v>0</v>
      </c>
      <c r="EE34" s="200"/>
      <c r="EF34" s="200"/>
      <c r="EG34" s="200"/>
      <c r="EH34" s="200"/>
      <c r="EI34" s="200"/>
      <c r="EJ34" s="200"/>
      <c r="EK34" s="200"/>
      <c r="EL34" s="200"/>
      <c r="EM34" s="200"/>
      <c r="EN34" s="200"/>
      <c r="EO34" s="200"/>
      <c r="EP34" s="200"/>
      <c r="EQ34" s="200"/>
      <c r="ER34" s="200">
        <v>0</v>
      </c>
      <c r="ES34" s="200"/>
      <c r="ET34" s="200"/>
      <c r="EU34" s="200"/>
      <c r="EV34" s="200"/>
      <c r="EW34" s="200">
        <v>0</v>
      </c>
      <c r="EX34" s="200"/>
      <c r="EY34" s="200"/>
      <c r="EZ34" s="200"/>
      <c r="FA34" s="200"/>
      <c r="FB34" s="200"/>
      <c r="FC34" s="200"/>
      <c r="FD34" s="200"/>
      <c r="FE34" s="200"/>
      <c r="FF34" s="200"/>
      <c r="FG34" s="200"/>
      <c r="FH34" s="200"/>
      <c r="FI34" s="200"/>
      <c r="FJ34" s="200"/>
      <c r="FK34" s="200"/>
      <c r="FL34" s="200">
        <v>0</v>
      </c>
      <c r="FM34" s="200"/>
      <c r="FN34" s="200"/>
      <c r="FO34" s="200"/>
      <c r="FP34" s="200"/>
      <c r="FQ34" s="200"/>
      <c r="FR34" s="200"/>
      <c r="FS34" s="200"/>
      <c r="FT34" s="200"/>
      <c r="FU34" s="200">
        <v>0</v>
      </c>
      <c r="FV34" s="200"/>
      <c r="FW34" s="200"/>
      <c r="FX34" s="200"/>
      <c r="FY34" s="200"/>
      <c r="FZ34" s="200"/>
      <c r="GA34" s="200"/>
      <c r="GB34" s="200"/>
      <c r="GC34" s="200"/>
      <c r="GD34" s="200"/>
      <c r="GE34" s="200">
        <v>0</v>
      </c>
      <c r="GF34" s="200"/>
      <c r="GG34" s="200"/>
      <c r="GH34" s="200"/>
      <c r="GI34" s="200"/>
      <c r="GJ34" s="200"/>
      <c r="GK34" s="200"/>
      <c r="GL34" s="200"/>
      <c r="GM34" s="200">
        <v>0</v>
      </c>
      <c r="GN34" s="200"/>
      <c r="GO34" s="200"/>
      <c r="GP34" s="200"/>
      <c r="GQ34" s="200"/>
      <c r="GR34" s="200"/>
      <c r="GS34" s="200"/>
      <c r="GT34" s="200"/>
      <c r="GU34" s="200"/>
      <c r="GV34" s="200"/>
      <c r="GW34" s="200"/>
      <c r="GX34" s="200">
        <v>0</v>
      </c>
      <c r="GY34" s="200"/>
      <c r="GZ34" s="200"/>
      <c r="HA34" s="200"/>
      <c r="HB34" s="200"/>
      <c r="HC34" s="200"/>
      <c r="HD34" s="200"/>
      <c r="HE34" s="200">
        <v>0</v>
      </c>
      <c r="HF34" s="200"/>
      <c r="HG34" s="200"/>
      <c r="HH34" s="200"/>
      <c r="HI34" s="200"/>
      <c r="HJ34" s="200"/>
      <c r="HK34" s="200"/>
      <c r="HL34" s="200"/>
      <c r="HM34" s="200"/>
      <c r="HN34" s="200"/>
      <c r="HO34" s="200"/>
      <c r="HP34" s="200"/>
      <c r="HQ34" s="200"/>
      <c r="HR34" s="200"/>
      <c r="HS34" s="200">
        <v>0</v>
      </c>
      <c r="HT34" s="200">
        <v>0</v>
      </c>
      <c r="HU34" s="200"/>
      <c r="HV34" s="200"/>
      <c r="HW34" s="200"/>
      <c r="HX34" s="200"/>
      <c r="HY34" s="200"/>
      <c r="HZ34" s="200"/>
      <c r="IA34" s="200">
        <v>0</v>
      </c>
      <c r="IB34" s="200">
        <v>0</v>
      </c>
      <c r="IC34" s="200"/>
      <c r="ID34" s="200"/>
      <c r="IE34" s="200"/>
      <c r="IF34" s="200">
        <v>0</v>
      </c>
      <c r="IG34" s="200"/>
      <c r="IH34" s="200"/>
      <c r="II34" s="200"/>
      <c r="IJ34" s="200"/>
      <c r="IK34" s="200"/>
      <c r="IL34" s="200"/>
      <c r="IM34" s="200"/>
      <c r="IN34" s="200"/>
      <c r="IO34" s="200">
        <v>0</v>
      </c>
      <c r="IP34" s="200"/>
      <c r="IQ34" s="200"/>
      <c r="IR34" s="200"/>
      <c r="IS34" s="200"/>
      <c r="IT34" s="200"/>
      <c r="IU34" s="200">
        <v>0</v>
      </c>
      <c r="IV34" s="200"/>
      <c r="IW34" s="200"/>
      <c r="IX34" s="200"/>
      <c r="IY34" s="200"/>
      <c r="IZ34" s="200"/>
      <c r="JA34" s="200"/>
      <c r="JB34" s="200"/>
      <c r="JC34" s="200"/>
      <c r="JD34" s="200"/>
      <c r="JE34" s="200"/>
      <c r="JF34" s="200"/>
      <c r="JG34" s="200"/>
      <c r="JH34" s="200"/>
      <c r="JI34" s="200">
        <v>0</v>
      </c>
      <c r="JJ34" s="200"/>
      <c r="JK34" s="200"/>
      <c r="JL34" s="200"/>
      <c r="JM34" s="200"/>
      <c r="JN34" s="200"/>
      <c r="JO34" s="200"/>
      <c r="JP34" s="200"/>
      <c r="JQ34" s="200"/>
      <c r="JR34" s="200"/>
      <c r="JS34" s="200"/>
      <c r="JT34" s="200"/>
      <c r="JU34" s="200"/>
      <c r="JV34" s="200"/>
      <c r="JW34" s="200"/>
      <c r="JX34" s="200">
        <v>0</v>
      </c>
      <c r="JY34" s="200"/>
      <c r="JZ34" s="200"/>
      <c r="KA34" s="200"/>
      <c r="KB34" s="200"/>
      <c r="KC34" s="200"/>
      <c r="KD34" s="200"/>
      <c r="KE34" s="200"/>
      <c r="KF34" s="200"/>
      <c r="KG34" s="200"/>
      <c r="KH34" s="200">
        <v>0</v>
      </c>
      <c r="KI34" s="200"/>
      <c r="KJ34" s="200"/>
      <c r="KK34" s="200"/>
      <c r="KL34" s="200"/>
      <c r="KM34" s="200"/>
      <c r="KN34" s="200">
        <v>0</v>
      </c>
      <c r="KO34" s="200"/>
      <c r="KP34" s="200"/>
      <c r="KQ34" s="200"/>
      <c r="KR34" s="200"/>
      <c r="KS34" s="200">
        <v>0</v>
      </c>
      <c r="KT34" s="200"/>
      <c r="KU34" s="200"/>
      <c r="KV34" s="200"/>
      <c r="KW34" s="200"/>
      <c r="KX34" s="200"/>
      <c r="KY34" s="200"/>
      <c r="KZ34" s="200"/>
      <c r="LA34" s="200"/>
      <c r="LB34" s="200"/>
      <c r="LC34" s="200">
        <v>0</v>
      </c>
      <c r="LD34" s="200"/>
      <c r="LE34" s="200"/>
      <c r="LF34" s="200"/>
      <c r="LG34" s="200"/>
      <c r="LH34" s="200"/>
      <c r="LI34" s="200"/>
      <c r="LJ34" s="200"/>
      <c r="LK34" s="200"/>
      <c r="LL34" s="200">
        <v>0</v>
      </c>
      <c r="LM34" s="200"/>
      <c r="LN34" s="200"/>
      <c r="LO34" s="200"/>
      <c r="LP34" s="200"/>
      <c r="LQ34" s="200"/>
      <c r="LR34" s="200">
        <v>0</v>
      </c>
      <c r="LS34" s="200"/>
      <c r="LT34" s="200"/>
      <c r="LU34" s="200"/>
      <c r="LV34" s="200">
        <v>0</v>
      </c>
      <c r="LW34" s="200"/>
      <c r="LX34" s="200"/>
      <c r="LY34" s="200"/>
      <c r="LZ34" s="200"/>
      <c r="MA34" s="200">
        <v>0</v>
      </c>
      <c r="MB34" s="200"/>
      <c r="MC34" s="200"/>
      <c r="MD34" s="200"/>
      <c r="ME34" s="200"/>
      <c r="MF34" s="200"/>
      <c r="MG34" s="200"/>
      <c r="MH34" s="200"/>
      <c r="MI34" s="200"/>
      <c r="MJ34" s="200">
        <v>0</v>
      </c>
      <c r="MK34" s="200"/>
      <c r="ML34" s="200">
        <v>5.0000000000000001E-3</v>
      </c>
      <c r="MM34" s="200">
        <v>1.3888888888888889E-4</v>
      </c>
    </row>
    <row r="35" spans="1:351" x14ac:dyDescent="0.45">
      <c r="A35" s="36" t="s">
        <v>9</v>
      </c>
      <c r="B35" s="200"/>
      <c r="C35" s="200"/>
      <c r="D35" s="200"/>
      <c r="E35" s="200"/>
      <c r="F35" s="200"/>
      <c r="G35" s="200"/>
      <c r="H35" s="200">
        <v>0.02</v>
      </c>
      <c r="I35" s="200"/>
      <c r="J35" s="200"/>
      <c r="K35" s="200"/>
      <c r="L35" s="200"/>
      <c r="M35" s="200"/>
      <c r="N35" s="200"/>
      <c r="O35" s="200"/>
      <c r="P35" s="200"/>
      <c r="Q35" s="200"/>
      <c r="R35" s="200">
        <v>0.01</v>
      </c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>
        <v>1.4999999999999999E-2</v>
      </c>
      <c r="AD35" s="200"/>
      <c r="AE35" s="200"/>
      <c r="AF35" s="200"/>
      <c r="AG35" s="200"/>
      <c r="AH35" s="200"/>
      <c r="AI35" s="200"/>
      <c r="AJ35" s="200"/>
      <c r="AK35" s="200"/>
      <c r="AL35" s="200"/>
      <c r="AM35" s="200"/>
      <c r="AN35" s="200"/>
      <c r="AO35" s="200"/>
      <c r="AP35" s="200"/>
      <c r="AQ35" s="200"/>
      <c r="AR35" s="200"/>
      <c r="AS35" s="200"/>
      <c r="AT35" s="200"/>
      <c r="AU35" s="200">
        <v>0.02</v>
      </c>
      <c r="AV35" s="200"/>
      <c r="AW35" s="200"/>
      <c r="AX35" s="200"/>
      <c r="AY35" s="200"/>
      <c r="AZ35" s="200"/>
      <c r="BA35" s="200"/>
      <c r="BB35" s="200"/>
      <c r="BC35" s="200"/>
      <c r="BD35" s="200"/>
      <c r="BE35" s="200"/>
      <c r="BF35" s="200"/>
      <c r="BG35" s="200"/>
      <c r="BH35" s="200"/>
      <c r="BI35" s="200"/>
      <c r="BJ35" s="200"/>
      <c r="BK35" s="200"/>
      <c r="BL35" s="200"/>
      <c r="BM35" s="200"/>
      <c r="BN35" s="200"/>
      <c r="BO35" s="200"/>
      <c r="BP35" s="200"/>
      <c r="BQ35" s="200"/>
      <c r="BR35" s="200"/>
      <c r="BS35" s="200"/>
      <c r="BT35" s="200"/>
      <c r="BU35" s="200"/>
      <c r="BV35" s="200"/>
      <c r="BW35" s="200"/>
      <c r="BX35" s="200"/>
      <c r="BY35" s="200"/>
      <c r="BZ35" s="200"/>
      <c r="CA35" s="200"/>
      <c r="CB35" s="200"/>
      <c r="CC35" s="200"/>
      <c r="CD35" s="200"/>
      <c r="CE35" s="200"/>
      <c r="CF35" s="200"/>
      <c r="CG35" s="200"/>
      <c r="CH35" s="200"/>
      <c r="CI35" s="200"/>
      <c r="CJ35" s="200"/>
      <c r="CK35" s="200"/>
      <c r="CL35" s="200"/>
      <c r="CM35" s="200"/>
      <c r="CN35" s="200"/>
      <c r="CO35" s="200"/>
      <c r="CP35" s="200"/>
      <c r="CQ35" s="200"/>
      <c r="CR35" s="200"/>
      <c r="CS35" s="200"/>
      <c r="CT35" s="200"/>
      <c r="CU35" s="200"/>
      <c r="CV35" s="200"/>
      <c r="CW35" s="200"/>
      <c r="CX35" s="200"/>
      <c r="CY35" s="200"/>
      <c r="CZ35" s="200"/>
      <c r="DA35" s="200"/>
      <c r="DB35" s="200"/>
      <c r="DC35" s="200"/>
      <c r="DD35" s="200"/>
      <c r="DE35" s="200"/>
      <c r="DF35" s="200"/>
      <c r="DG35" s="200"/>
      <c r="DH35" s="200"/>
      <c r="DI35" s="200"/>
      <c r="DJ35" s="200"/>
      <c r="DK35" s="200"/>
      <c r="DL35" s="200"/>
      <c r="DM35" s="200"/>
      <c r="DN35" s="200"/>
      <c r="DO35" s="200"/>
      <c r="DP35" s="200"/>
      <c r="DQ35" s="200"/>
      <c r="DR35" s="200"/>
      <c r="DS35" s="200"/>
      <c r="DT35" s="200"/>
      <c r="DU35" s="200"/>
      <c r="DV35" s="200"/>
      <c r="DW35" s="200"/>
      <c r="DX35" s="200"/>
      <c r="DY35" s="200"/>
      <c r="DZ35" s="200"/>
      <c r="EA35" s="200"/>
      <c r="EB35" s="200"/>
      <c r="EC35" s="200"/>
      <c r="ED35" s="200"/>
      <c r="EE35" s="200"/>
      <c r="EF35" s="200"/>
      <c r="EG35" s="200"/>
      <c r="EH35" s="200"/>
      <c r="EI35" s="200"/>
      <c r="EJ35" s="200"/>
      <c r="EK35" s="200"/>
      <c r="EL35" s="200"/>
      <c r="EM35" s="200"/>
      <c r="EN35" s="200"/>
      <c r="EO35" s="200"/>
      <c r="EP35" s="200"/>
      <c r="EQ35" s="200"/>
      <c r="ER35" s="200"/>
      <c r="ES35" s="200"/>
      <c r="ET35" s="200"/>
      <c r="EU35" s="200"/>
      <c r="EV35" s="200"/>
      <c r="EW35" s="200"/>
      <c r="EX35" s="200"/>
      <c r="EY35" s="200"/>
      <c r="EZ35" s="200"/>
      <c r="FA35" s="200"/>
      <c r="FB35" s="200"/>
      <c r="FC35" s="200"/>
      <c r="FD35" s="200"/>
      <c r="FE35" s="200"/>
      <c r="FF35" s="200"/>
      <c r="FG35" s="200"/>
      <c r="FH35" s="200"/>
      <c r="FI35" s="200">
        <v>2.5000000000000001E-2</v>
      </c>
      <c r="FJ35" s="200"/>
      <c r="FK35" s="200"/>
      <c r="FL35" s="200"/>
      <c r="FM35" s="200"/>
      <c r="FN35" s="200"/>
      <c r="FO35" s="200"/>
      <c r="FP35" s="200"/>
      <c r="FQ35" s="200"/>
      <c r="FR35" s="200"/>
      <c r="FS35" s="200"/>
      <c r="FT35" s="200"/>
      <c r="FU35" s="200"/>
      <c r="FV35" s="200"/>
      <c r="FW35" s="200"/>
      <c r="FX35" s="200"/>
      <c r="FY35" s="200"/>
      <c r="FZ35" s="200"/>
      <c r="GA35" s="200"/>
      <c r="GB35" s="200"/>
      <c r="GC35" s="200"/>
      <c r="GD35" s="200"/>
      <c r="GE35" s="200"/>
      <c r="GF35" s="200"/>
      <c r="GG35" s="200"/>
      <c r="GH35" s="200"/>
      <c r="GI35" s="200"/>
      <c r="GJ35" s="200"/>
      <c r="GK35" s="200"/>
      <c r="GL35" s="200"/>
      <c r="GM35" s="200"/>
      <c r="GN35" s="200"/>
      <c r="GO35" s="200"/>
      <c r="GP35" s="200"/>
      <c r="GQ35" s="200"/>
      <c r="GR35" s="200"/>
      <c r="GS35" s="200"/>
      <c r="GT35" s="200"/>
      <c r="GU35" s="200"/>
      <c r="GV35" s="200"/>
      <c r="GW35" s="200"/>
      <c r="GX35" s="200"/>
      <c r="GY35" s="200"/>
      <c r="GZ35" s="200"/>
      <c r="HA35" s="200"/>
      <c r="HB35" s="200"/>
      <c r="HC35" s="200"/>
      <c r="HD35" s="200"/>
      <c r="HE35" s="200"/>
      <c r="HF35" s="200"/>
      <c r="HG35" s="200"/>
      <c r="HH35" s="200"/>
      <c r="HI35" s="200"/>
      <c r="HJ35" s="200"/>
      <c r="HK35" s="200"/>
      <c r="HL35" s="200"/>
      <c r="HM35" s="200"/>
      <c r="HN35" s="200">
        <v>0</v>
      </c>
      <c r="HO35" s="200"/>
      <c r="HP35" s="200"/>
      <c r="HQ35" s="200"/>
      <c r="HR35" s="200"/>
      <c r="HS35" s="200"/>
      <c r="HT35" s="200"/>
      <c r="HU35" s="200"/>
      <c r="HV35" s="200"/>
      <c r="HW35" s="200"/>
      <c r="HX35" s="200"/>
      <c r="HY35" s="200"/>
      <c r="HZ35" s="200"/>
      <c r="IA35" s="200"/>
      <c r="IB35" s="200"/>
      <c r="IC35" s="200"/>
      <c r="ID35" s="200"/>
      <c r="IE35" s="200"/>
      <c r="IF35" s="200"/>
      <c r="IG35" s="200"/>
      <c r="IH35" s="200"/>
      <c r="II35" s="200"/>
      <c r="IJ35" s="200"/>
      <c r="IK35" s="200"/>
      <c r="IL35" s="200"/>
      <c r="IM35" s="200"/>
      <c r="IN35" s="200"/>
      <c r="IO35" s="200"/>
      <c r="IP35" s="200"/>
      <c r="IQ35" s="200"/>
      <c r="IR35" s="200"/>
      <c r="IS35" s="200"/>
      <c r="IT35" s="200"/>
      <c r="IU35" s="200"/>
      <c r="IV35" s="200"/>
      <c r="IW35" s="200"/>
      <c r="IX35" s="200"/>
      <c r="IY35" s="200"/>
      <c r="IZ35" s="200"/>
      <c r="JA35" s="200"/>
      <c r="JB35" s="200"/>
      <c r="JC35" s="200"/>
      <c r="JD35" s="200"/>
      <c r="JE35" s="200"/>
      <c r="JF35" s="200"/>
      <c r="JG35" s="200"/>
      <c r="JH35" s="200"/>
      <c r="JI35" s="200"/>
      <c r="JJ35" s="200">
        <v>0.01</v>
      </c>
      <c r="JK35" s="200"/>
      <c r="JL35" s="200"/>
      <c r="JM35" s="200"/>
      <c r="JN35" s="200"/>
      <c r="JO35" s="200"/>
      <c r="JP35" s="200"/>
      <c r="JQ35" s="200"/>
      <c r="JR35" s="200"/>
      <c r="JS35" s="200"/>
      <c r="JT35" s="200"/>
      <c r="JU35" s="200"/>
      <c r="JV35" s="200"/>
      <c r="JW35" s="200"/>
      <c r="JX35" s="200"/>
      <c r="JY35" s="200"/>
      <c r="JZ35" s="200"/>
      <c r="KA35" s="200"/>
      <c r="KB35" s="200"/>
      <c r="KC35" s="200"/>
      <c r="KD35" s="200"/>
      <c r="KE35" s="200">
        <v>0.02</v>
      </c>
      <c r="KF35" s="200"/>
      <c r="KG35" s="200"/>
      <c r="KH35" s="200"/>
      <c r="KI35" s="200"/>
      <c r="KJ35" s="200"/>
      <c r="KK35" s="200"/>
      <c r="KL35" s="200"/>
      <c r="KM35" s="200"/>
      <c r="KN35" s="200"/>
      <c r="KO35" s="200"/>
      <c r="KP35" s="200"/>
      <c r="KQ35" s="200"/>
      <c r="KR35" s="200"/>
      <c r="KS35" s="200"/>
      <c r="KT35" s="200"/>
      <c r="KU35" s="200"/>
      <c r="KV35" s="200"/>
      <c r="KW35" s="200"/>
      <c r="KX35" s="200"/>
      <c r="KY35" s="200"/>
      <c r="KZ35" s="200"/>
      <c r="LA35" s="200"/>
      <c r="LB35" s="200"/>
      <c r="LC35" s="200"/>
      <c r="LD35" s="200"/>
      <c r="LE35" s="200"/>
      <c r="LF35" s="200"/>
      <c r="LG35" s="200"/>
      <c r="LH35" s="200"/>
      <c r="LI35" s="200"/>
      <c r="LJ35" s="200"/>
      <c r="LK35" s="200"/>
      <c r="LL35" s="200"/>
      <c r="LM35" s="200"/>
      <c r="LN35" s="200"/>
      <c r="LO35" s="200"/>
      <c r="LP35" s="200"/>
      <c r="LQ35" s="200"/>
      <c r="LR35" s="200"/>
      <c r="LS35" s="200"/>
      <c r="LT35" s="200"/>
      <c r="LU35" s="200"/>
      <c r="LV35" s="200"/>
      <c r="LW35" s="200"/>
      <c r="LX35" s="200"/>
      <c r="LY35" s="200"/>
      <c r="LZ35" s="200">
        <v>0.02</v>
      </c>
      <c r="MA35" s="200"/>
      <c r="MB35" s="200"/>
      <c r="MC35" s="200"/>
      <c r="MD35" s="200"/>
      <c r="ME35" s="200"/>
      <c r="MF35" s="200"/>
      <c r="MG35" s="200">
        <v>0.02</v>
      </c>
      <c r="MH35" s="200"/>
      <c r="MI35" s="200"/>
      <c r="MJ35" s="200"/>
      <c r="MK35" s="200"/>
      <c r="ML35" s="200"/>
      <c r="MM35" s="200">
        <v>1.5999999999999997E-2</v>
      </c>
    </row>
    <row r="36" spans="1:351" x14ac:dyDescent="0.45">
      <c r="A36" s="36" t="s">
        <v>43</v>
      </c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  <c r="AQ36" s="200"/>
      <c r="AR36" s="200"/>
      <c r="AS36" s="200"/>
      <c r="AT36" s="200"/>
      <c r="AU36" s="200"/>
      <c r="AV36" s="200">
        <v>0</v>
      </c>
      <c r="AW36" s="200"/>
      <c r="AX36" s="200"/>
      <c r="AY36" s="200"/>
      <c r="AZ36" s="200"/>
      <c r="BA36" s="200"/>
      <c r="BB36" s="200"/>
      <c r="BC36" s="200"/>
      <c r="BD36" s="200"/>
      <c r="BE36" s="200"/>
      <c r="BF36" s="200"/>
      <c r="BG36" s="200"/>
      <c r="BH36" s="200"/>
      <c r="BI36" s="200"/>
      <c r="BJ36" s="200"/>
      <c r="BK36" s="200"/>
      <c r="BL36" s="200"/>
      <c r="BM36" s="200"/>
      <c r="BN36" s="200"/>
      <c r="BO36" s="200"/>
      <c r="BP36" s="200"/>
      <c r="BQ36" s="200"/>
      <c r="BR36" s="200"/>
      <c r="BS36" s="200"/>
      <c r="BT36" s="200"/>
      <c r="BU36" s="200"/>
      <c r="BV36" s="200"/>
      <c r="BW36" s="200"/>
      <c r="BX36" s="200"/>
      <c r="BY36" s="200"/>
      <c r="BZ36" s="200"/>
      <c r="CA36" s="200"/>
      <c r="CB36" s="200"/>
      <c r="CC36" s="200"/>
      <c r="CD36" s="200"/>
      <c r="CE36" s="200"/>
      <c r="CF36" s="200"/>
      <c r="CG36" s="200"/>
      <c r="CH36" s="200"/>
      <c r="CI36" s="200"/>
      <c r="CJ36" s="200"/>
      <c r="CK36" s="200"/>
      <c r="CL36" s="200"/>
      <c r="CM36" s="200"/>
      <c r="CN36" s="200"/>
      <c r="CO36" s="200"/>
      <c r="CP36" s="200">
        <v>0</v>
      </c>
      <c r="CQ36" s="200"/>
      <c r="CR36" s="200"/>
      <c r="CS36" s="200"/>
      <c r="CT36" s="200"/>
      <c r="CU36" s="200"/>
      <c r="CV36" s="200"/>
      <c r="CW36" s="200"/>
      <c r="CX36" s="200"/>
      <c r="CY36" s="200"/>
      <c r="CZ36" s="200"/>
      <c r="DA36" s="200"/>
      <c r="DB36" s="200"/>
      <c r="DC36" s="200"/>
      <c r="DD36" s="200"/>
      <c r="DE36" s="200"/>
      <c r="DF36" s="200"/>
      <c r="DG36" s="200"/>
      <c r="DH36" s="200"/>
      <c r="DI36" s="200"/>
      <c r="DJ36" s="200"/>
      <c r="DK36" s="200"/>
      <c r="DL36" s="200"/>
      <c r="DM36" s="200"/>
      <c r="DN36" s="200"/>
      <c r="DO36" s="200"/>
      <c r="DP36" s="200"/>
      <c r="DQ36" s="200"/>
      <c r="DR36" s="200"/>
      <c r="DS36" s="200"/>
      <c r="DT36" s="200"/>
      <c r="DU36" s="200"/>
      <c r="DV36" s="200"/>
      <c r="DW36" s="200"/>
      <c r="DX36" s="200"/>
      <c r="DY36" s="200"/>
      <c r="DZ36" s="200"/>
      <c r="EA36" s="200"/>
      <c r="EB36" s="200"/>
      <c r="EC36" s="200"/>
      <c r="ED36" s="200"/>
      <c r="EE36" s="200"/>
      <c r="EF36" s="200"/>
      <c r="EG36" s="200"/>
      <c r="EH36" s="200"/>
      <c r="EI36" s="200"/>
      <c r="EJ36" s="200"/>
      <c r="EK36" s="200"/>
      <c r="EL36" s="200">
        <v>0</v>
      </c>
      <c r="EM36" s="200"/>
      <c r="EN36" s="200"/>
      <c r="EO36" s="200"/>
      <c r="EP36" s="200"/>
      <c r="EQ36" s="200"/>
      <c r="ER36" s="200"/>
      <c r="ES36" s="200"/>
      <c r="ET36" s="200"/>
      <c r="EU36" s="200"/>
      <c r="EV36" s="200"/>
      <c r="EW36" s="200"/>
      <c r="EX36" s="200"/>
      <c r="EY36" s="200"/>
      <c r="EZ36" s="200"/>
      <c r="FA36" s="200"/>
      <c r="FB36" s="200"/>
      <c r="FC36" s="200"/>
      <c r="FD36" s="200"/>
      <c r="FE36" s="200"/>
      <c r="FF36" s="200"/>
      <c r="FG36" s="200"/>
      <c r="FH36" s="200"/>
      <c r="FI36" s="200"/>
      <c r="FJ36" s="200"/>
      <c r="FK36" s="200"/>
      <c r="FL36" s="200"/>
      <c r="FM36" s="200"/>
      <c r="FN36" s="200"/>
      <c r="FO36" s="200"/>
      <c r="FP36" s="200"/>
      <c r="FQ36" s="200"/>
      <c r="FR36" s="200"/>
      <c r="FS36" s="200"/>
      <c r="FT36" s="200"/>
      <c r="FU36" s="200"/>
      <c r="FV36" s="200"/>
      <c r="FW36" s="200"/>
      <c r="FX36" s="200"/>
      <c r="FY36" s="200"/>
      <c r="FZ36" s="200">
        <v>0</v>
      </c>
      <c r="GA36" s="200"/>
      <c r="GB36" s="200"/>
      <c r="GC36" s="200"/>
      <c r="GD36" s="200"/>
      <c r="GE36" s="200"/>
      <c r="GF36" s="200"/>
      <c r="GG36" s="200"/>
      <c r="GH36" s="200"/>
      <c r="GI36" s="200"/>
      <c r="GJ36" s="200"/>
      <c r="GK36" s="200"/>
      <c r="GL36" s="200"/>
      <c r="GM36" s="200"/>
      <c r="GN36" s="200"/>
      <c r="GO36" s="200"/>
      <c r="GP36" s="200"/>
      <c r="GQ36" s="200"/>
      <c r="GR36" s="200"/>
      <c r="GS36" s="200"/>
      <c r="GT36" s="200"/>
      <c r="GU36" s="200"/>
      <c r="GV36" s="200"/>
      <c r="GW36" s="200"/>
      <c r="GX36" s="200"/>
      <c r="GY36" s="200"/>
      <c r="GZ36" s="200"/>
      <c r="HA36" s="200"/>
      <c r="HB36" s="200"/>
      <c r="HC36" s="200"/>
      <c r="HD36" s="200"/>
      <c r="HE36" s="200"/>
      <c r="HF36" s="200"/>
      <c r="HG36" s="200"/>
      <c r="HH36" s="200"/>
      <c r="HI36" s="200">
        <v>0</v>
      </c>
      <c r="HJ36" s="200"/>
      <c r="HK36" s="200"/>
      <c r="HL36" s="200"/>
      <c r="HM36" s="200"/>
      <c r="HN36" s="200"/>
      <c r="HO36" s="200"/>
      <c r="HP36" s="200"/>
      <c r="HQ36" s="200"/>
      <c r="HR36" s="200"/>
      <c r="HS36" s="200"/>
      <c r="HT36" s="200"/>
      <c r="HU36" s="200"/>
      <c r="HV36" s="200"/>
      <c r="HW36" s="200"/>
      <c r="HX36" s="200"/>
      <c r="HY36" s="200"/>
      <c r="HZ36" s="200"/>
      <c r="IA36" s="200"/>
      <c r="IB36" s="200"/>
      <c r="IC36" s="200"/>
      <c r="ID36" s="200"/>
      <c r="IE36" s="200"/>
      <c r="IF36" s="200"/>
      <c r="IG36" s="200"/>
      <c r="IH36" s="200"/>
      <c r="II36" s="200"/>
      <c r="IJ36" s="200"/>
      <c r="IK36" s="200"/>
      <c r="IL36" s="200"/>
      <c r="IM36" s="200"/>
      <c r="IN36" s="200"/>
      <c r="IO36" s="200"/>
      <c r="IP36" s="200"/>
      <c r="IQ36" s="200"/>
      <c r="IR36" s="200"/>
      <c r="IS36" s="200"/>
      <c r="IT36" s="200"/>
      <c r="IU36" s="200"/>
      <c r="IV36" s="200"/>
      <c r="IW36" s="200"/>
      <c r="IX36" s="200"/>
      <c r="IY36" s="200"/>
      <c r="IZ36" s="200"/>
      <c r="JA36" s="200"/>
      <c r="JB36" s="200"/>
      <c r="JC36" s="200"/>
      <c r="JD36" s="200"/>
      <c r="JE36" s="200"/>
      <c r="JF36" s="200"/>
      <c r="JG36" s="200"/>
      <c r="JH36" s="200"/>
      <c r="JI36" s="200"/>
      <c r="JJ36" s="200"/>
      <c r="JK36" s="200"/>
      <c r="JL36" s="200"/>
      <c r="JM36" s="200"/>
      <c r="JN36" s="200"/>
      <c r="JO36" s="200"/>
      <c r="JP36" s="200"/>
      <c r="JQ36" s="200"/>
      <c r="JR36" s="200"/>
      <c r="JS36" s="200"/>
      <c r="JT36" s="200"/>
      <c r="JU36" s="200"/>
      <c r="JV36" s="200"/>
      <c r="JW36" s="200"/>
      <c r="JX36" s="200"/>
      <c r="JY36" s="200"/>
      <c r="JZ36" s="200"/>
      <c r="KA36" s="200"/>
      <c r="KB36" s="200"/>
      <c r="KC36" s="200"/>
      <c r="KD36" s="200"/>
      <c r="KE36" s="200"/>
      <c r="KF36" s="200"/>
      <c r="KG36" s="200"/>
      <c r="KH36" s="200"/>
      <c r="KI36" s="200"/>
      <c r="KJ36" s="200"/>
      <c r="KK36" s="200"/>
      <c r="KL36" s="200"/>
      <c r="KM36" s="200"/>
      <c r="KN36" s="200"/>
      <c r="KO36" s="200"/>
      <c r="KP36" s="200"/>
      <c r="KQ36" s="200"/>
      <c r="KR36" s="200"/>
      <c r="KS36" s="200"/>
      <c r="KT36" s="200"/>
      <c r="KU36" s="200"/>
      <c r="KV36" s="200"/>
      <c r="KW36" s="200"/>
      <c r="KX36" s="200"/>
      <c r="KY36" s="200"/>
      <c r="KZ36" s="200">
        <v>0</v>
      </c>
      <c r="LA36" s="200"/>
      <c r="LB36" s="200"/>
      <c r="LC36" s="200"/>
      <c r="LD36" s="200"/>
      <c r="LE36" s="200"/>
      <c r="LF36" s="200"/>
      <c r="LG36" s="200"/>
      <c r="LH36" s="200"/>
      <c r="LI36" s="200"/>
      <c r="LJ36" s="200"/>
      <c r="LK36" s="200"/>
      <c r="LL36" s="200"/>
      <c r="LM36" s="200"/>
      <c r="LN36" s="200"/>
      <c r="LO36" s="200"/>
      <c r="LP36" s="200"/>
      <c r="LQ36" s="200"/>
      <c r="LR36" s="200"/>
      <c r="LS36" s="200"/>
      <c r="LT36" s="200"/>
      <c r="LU36" s="200"/>
      <c r="LV36" s="200"/>
      <c r="LW36" s="200"/>
      <c r="LX36" s="200">
        <v>0</v>
      </c>
      <c r="LY36" s="200"/>
      <c r="LZ36" s="200"/>
      <c r="MA36" s="200"/>
      <c r="MB36" s="200"/>
      <c r="MC36" s="200"/>
      <c r="MD36" s="200"/>
      <c r="ME36" s="200"/>
      <c r="MF36" s="200"/>
      <c r="MG36" s="200"/>
      <c r="MH36" s="200"/>
      <c r="MI36" s="200"/>
      <c r="MJ36" s="200"/>
      <c r="MK36" s="200"/>
      <c r="ML36" s="200"/>
      <c r="MM36" s="200">
        <v>0</v>
      </c>
    </row>
    <row r="37" spans="1:351" x14ac:dyDescent="0.45">
      <c r="A37" s="36" t="s">
        <v>342</v>
      </c>
      <c r="B37" s="200"/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>
        <v>0</v>
      </c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  <c r="BB37" s="200"/>
      <c r="BC37" s="200"/>
      <c r="BD37" s="200"/>
      <c r="BE37" s="200"/>
      <c r="BF37" s="200"/>
      <c r="BG37" s="200"/>
      <c r="BH37" s="200"/>
      <c r="BI37" s="200"/>
      <c r="BJ37" s="200"/>
      <c r="BK37" s="200"/>
      <c r="BL37" s="200"/>
      <c r="BM37" s="200"/>
      <c r="BN37" s="200"/>
      <c r="BO37" s="200"/>
      <c r="BP37" s="200"/>
      <c r="BQ37" s="200"/>
      <c r="BR37" s="200"/>
      <c r="BS37" s="200"/>
      <c r="BT37" s="200"/>
      <c r="BU37" s="200"/>
      <c r="BV37" s="200"/>
      <c r="BW37" s="200"/>
      <c r="BX37" s="200"/>
      <c r="BY37" s="200"/>
      <c r="BZ37" s="200"/>
      <c r="CA37" s="200"/>
      <c r="CB37" s="200"/>
      <c r="CC37" s="200"/>
      <c r="CD37" s="200"/>
      <c r="CE37" s="200"/>
      <c r="CF37" s="200"/>
      <c r="CG37" s="200"/>
      <c r="CH37" s="200"/>
      <c r="CI37" s="200"/>
      <c r="CJ37" s="200"/>
      <c r="CK37" s="200"/>
      <c r="CL37" s="200"/>
      <c r="CM37" s="200"/>
      <c r="CN37" s="200"/>
      <c r="CO37" s="200"/>
      <c r="CP37" s="200"/>
      <c r="CQ37" s="200"/>
      <c r="CR37" s="200"/>
      <c r="CS37" s="200"/>
      <c r="CT37" s="200"/>
      <c r="CU37" s="200"/>
      <c r="CV37" s="200"/>
      <c r="CW37" s="200"/>
      <c r="CX37" s="200"/>
      <c r="CY37" s="200"/>
      <c r="CZ37" s="200"/>
      <c r="DA37" s="200"/>
      <c r="DB37" s="200"/>
      <c r="DC37" s="200"/>
      <c r="DD37" s="200"/>
      <c r="DE37" s="200"/>
      <c r="DF37" s="200"/>
      <c r="DG37" s="200"/>
      <c r="DH37" s="200"/>
      <c r="DI37" s="200"/>
      <c r="DJ37" s="200"/>
      <c r="DK37" s="200"/>
      <c r="DL37" s="200"/>
      <c r="DM37" s="200"/>
      <c r="DN37" s="200"/>
      <c r="DO37" s="200"/>
      <c r="DP37" s="200"/>
      <c r="DQ37" s="200"/>
      <c r="DR37" s="200"/>
      <c r="DS37" s="200"/>
      <c r="DT37" s="200"/>
      <c r="DU37" s="200"/>
      <c r="DV37" s="200"/>
      <c r="DW37" s="200"/>
      <c r="DX37" s="200"/>
      <c r="DY37" s="200"/>
      <c r="DZ37" s="200"/>
      <c r="EA37" s="200"/>
      <c r="EB37" s="200"/>
      <c r="EC37" s="200"/>
      <c r="ED37" s="200"/>
      <c r="EE37" s="200"/>
      <c r="EF37" s="200"/>
      <c r="EG37" s="200"/>
      <c r="EH37" s="200"/>
      <c r="EI37" s="200"/>
      <c r="EJ37" s="200"/>
      <c r="EK37" s="200"/>
      <c r="EL37" s="200"/>
      <c r="EM37" s="200"/>
      <c r="EN37" s="200"/>
      <c r="EO37" s="200"/>
      <c r="EP37" s="200"/>
      <c r="EQ37" s="200"/>
      <c r="ER37" s="200"/>
      <c r="ES37" s="200"/>
      <c r="ET37" s="200"/>
      <c r="EU37" s="200"/>
      <c r="EV37" s="200"/>
      <c r="EW37" s="200"/>
      <c r="EX37" s="200"/>
      <c r="EY37" s="200"/>
      <c r="EZ37" s="200"/>
      <c r="FA37" s="200"/>
      <c r="FB37" s="200"/>
      <c r="FC37" s="200"/>
      <c r="FD37" s="200"/>
      <c r="FE37" s="200"/>
      <c r="FF37" s="200"/>
      <c r="FG37" s="200"/>
      <c r="FH37" s="200"/>
      <c r="FI37" s="200"/>
      <c r="FJ37" s="200"/>
      <c r="FK37" s="200"/>
      <c r="FL37" s="200"/>
      <c r="FM37" s="200"/>
      <c r="FN37" s="200"/>
      <c r="FO37" s="200"/>
      <c r="FP37" s="200"/>
      <c r="FQ37" s="200"/>
      <c r="FR37" s="200"/>
      <c r="FS37" s="200"/>
      <c r="FT37" s="200"/>
      <c r="FU37" s="200"/>
      <c r="FV37" s="200"/>
      <c r="FW37" s="200"/>
      <c r="FX37" s="200"/>
      <c r="FY37" s="200"/>
      <c r="FZ37" s="200"/>
      <c r="GA37" s="200"/>
      <c r="GB37" s="200"/>
      <c r="GC37" s="200"/>
      <c r="GD37" s="200"/>
      <c r="GE37" s="200"/>
      <c r="GF37" s="200"/>
      <c r="GG37" s="200"/>
      <c r="GH37" s="200"/>
      <c r="GI37" s="200"/>
      <c r="GJ37" s="200"/>
      <c r="GK37" s="200"/>
      <c r="GL37" s="200"/>
      <c r="GM37" s="200"/>
      <c r="GN37" s="200"/>
      <c r="GO37" s="200"/>
      <c r="GP37" s="200"/>
      <c r="GQ37" s="200"/>
      <c r="GR37" s="200"/>
      <c r="GS37" s="200"/>
      <c r="GT37" s="200"/>
      <c r="GU37" s="200"/>
      <c r="GV37" s="200"/>
      <c r="GW37" s="200"/>
      <c r="GX37" s="200"/>
      <c r="GY37" s="200"/>
      <c r="GZ37" s="200"/>
      <c r="HA37" s="200"/>
      <c r="HB37" s="200"/>
      <c r="HC37" s="200"/>
      <c r="HD37" s="200"/>
      <c r="HE37" s="200"/>
      <c r="HF37" s="200"/>
      <c r="HG37" s="200"/>
      <c r="HH37" s="200"/>
      <c r="HI37" s="200"/>
      <c r="HJ37" s="200"/>
      <c r="HK37" s="200"/>
      <c r="HL37" s="200"/>
      <c r="HM37" s="200"/>
      <c r="HN37" s="200"/>
      <c r="HO37" s="200"/>
      <c r="HP37" s="200"/>
      <c r="HQ37" s="200"/>
      <c r="HR37" s="200"/>
      <c r="HS37" s="200"/>
      <c r="HT37" s="200"/>
      <c r="HU37" s="200"/>
      <c r="HV37" s="200"/>
      <c r="HW37" s="200"/>
      <c r="HX37" s="200"/>
      <c r="HY37" s="200"/>
      <c r="HZ37" s="200"/>
      <c r="IA37" s="200"/>
      <c r="IB37" s="200"/>
      <c r="IC37" s="200"/>
      <c r="ID37" s="200"/>
      <c r="IE37" s="200"/>
      <c r="IF37" s="200"/>
      <c r="IG37" s="200"/>
      <c r="IH37" s="200"/>
      <c r="II37" s="200"/>
      <c r="IJ37" s="200"/>
      <c r="IK37" s="200"/>
      <c r="IL37" s="200"/>
      <c r="IM37" s="200"/>
      <c r="IN37" s="200"/>
      <c r="IO37" s="200"/>
      <c r="IP37" s="200"/>
      <c r="IQ37" s="200"/>
      <c r="IR37" s="200"/>
      <c r="IS37" s="200"/>
      <c r="IT37" s="200"/>
      <c r="IU37" s="200"/>
      <c r="IV37" s="200"/>
      <c r="IW37" s="200"/>
      <c r="IX37" s="200"/>
      <c r="IY37" s="200"/>
      <c r="IZ37" s="200"/>
      <c r="JA37" s="200"/>
      <c r="JB37" s="200"/>
      <c r="JC37" s="200"/>
      <c r="JD37" s="200"/>
      <c r="JE37" s="200"/>
      <c r="JF37" s="200"/>
      <c r="JG37" s="200"/>
      <c r="JH37" s="200"/>
      <c r="JI37" s="200"/>
      <c r="JJ37" s="200"/>
      <c r="JK37" s="200"/>
      <c r="JL37" s="200"/>
      <c r="JM37" s="200"/>
      <c r="JN37" s="200"/>
      <c r="JO37" s="200"/>
      <c r="JP37" s="200"/>
      <c r="JQ37" s="200"/>
      <c r="JR37" s="200"/>
      <c r="JS37" s="200"/>
      <c r="JT37" s="200"/>
      <c r="JU37" s="200"/>
      <c r="JV37" s="200"/>
      <c r="JW37" s="200"/>
      <c r="JX37" s="200"/>
      <c r="JY37" s="200"/>
      <c r="JZ37" s="200"/>
      <c r="KA37" s="200"/>
      <c r="KB37" s="200"/>
      <c r="KC37" s="200"/>
      <c r="KD37" s="200"/>
      <c r="KE37" s="200"/>
      <c r="KF37" s="200"/>
      <c r="KG37" s="200"/>
      <c r="KH37" s="200"/>
      <c r="KI37" s="200"/>
      <c r="KJ37" s="200"/>
      <c r="KK37" s="200"/>
      <c r="KL37" s="200"/>
      <c r="KM37" s="200"/>
      <c r="KN37" s="200"/>
      <c r="KO37" s="200"/>
      <c r="KP37" s="200"/>
      <c r="KQ37" s="200"/>
      <c r="KR37" s="200"/>
      <c r="KS37" s="200"/>
      <c r="KT37" s="200"/>
      <c r="KU37" s="200"/>
      <c r="KV37" s="200"/>
      <c r="KW37" s="200"/>
      <c r="KX37" s="200"/>
      <c r="KY37" s="200"/>
      <c r="KZ37" s="200"/>
      <c r="LA37" s="200"/>
      <c r="LB37" s="200"/>
      <c r="LC37" s="200"/>
      <c r="LD37" s="200"/>
      <c r="LE37" s="200"/>
      <c r="LF37" s="200"/>
      <c r="LG37" s="200"/>
      <c r="LH37" s="200"/>
      <c r="LI37" s="200"/>
      <c r="LJ37" s="200"/>
      <c r="LK37" s="200"/>
      <c r="LL37" s="200"/>
      <c r="LM37" s="200"/>
      <c r="LN37" s="200"/>
      <c r="LO37" s="200"/>
      <c r="LP37" s="200"/>
      <c r="LQ37" s="200"/>
      <c r="LR37" s="200"/>
      <c r="LS37" s="200"/>
      <c r="LT37" s="200"/>
      <c r="LU37" s="200"/>
      <c r="LV37" s="200"/>
      <c r="LW37" s="200"/>
      <c r="LX37" s="200"/>
      <c r="LY37" s="200"/>
      <c r="LZ37" s="200"/>
      <c r="MA37" s="200"/>
      <c r="MB37" s="200"/>
      <c r="MC37" s="200"/>
      <c r="MD37" s="200"/>
      <c r="ME37" s="200"/>
      <c r="MF37" s="200"/>
      <c r="MG37" s="200"/>
      <c r="MH37" s="200"/>
      <c r="MI37" s="200"/>
      <c r="MJ37" s="200"/>
      <c r="MK37" s="200"/>
      <c r="ML37" s="200"/>
      <c r="MM37" s="200">
        <v>0</v>
      </c>
    </row>
    <row r="38" spans="1:351" x14ac:dyDescent="0.45">
      <c r="A38" s="36" t="s">
        <v>17</v>
      </c>
      <c r="B38" s="200"/>
      <c r="C38" s="200"/>
      <c r="D38" s="200"/>
      <c r="E38" s="200"/>
      <c r="F38" s="200"/>
      <c r="G38" s="200"/>
      <c r="H38" s="200"/>
      <c r="I38" s="200"/>
      <c r="J38" s="200"/>
      <c r="K38" s="200"/>
      <c r="L38" s="200"/>
      <c r="M38" s="200">
        <v>0</v>
      </c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>
        <v>0</v>
      </c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0"/>
      <c r="AU38" s="200"/>
      <c r="AV38" s="200"/>
      <c r="AW38" s="200"/>
      <c r="AX38" s="200"/>
      <c r="AY38" s="200"/>
      <c r="AZ38" s="200"/>
      <c r="BA38" s="200"/>
      <c r="BB38" s="200">
        <v>5.0000000000000001E-3</v>
      </c>
      <c r="BC38" s="200"/>
      <c r="BD38" s="200"/>
      <c r="BE38" s="200"/>
      <c r="BF38" s="200"/>
      <c r="BG38" s="200"/>
      <c r="BH38" s="200"/>
      <c r="BI38" s="200"/>
      <c r="BJ38" s="200"/>
      <c r="BK38" s="200"/>
      <c r="BL38" s="200"/>
      <c r="BM38" s="200"/>
      <c r="BN38" s="200"/>
      <c r="BO38" s="200"/>
      <c r="BP38" s="200"/>
      <c r="BQ38" s="200"/>
      <c r="BR38" s="200">
        <v>0</v>
      </c>
      <c r="BS38" s="200"/>
      <c r="BT38" s="200"/>
      <c r="BU38" s="200"/>
      <c r="BV38" s="200"/>
      <c r="BW38" s="200"/>
      <c r="BX38" s="200"/>
      <c r="BY38" s="200"/>
      <c r="BZ38" s="200"/>
      <c r="CA38" s="200"/>
      <c r="CB38" s="200"/>
      <c r="CC38" s="200"/>
      <c r="CD38" s="200"/>
      <c r="CE38" s="200"/>
      <c r="CF38" s="200"/>
      <c r="CG38" s="200"/>
      <c r="CH38" s="200"/>
      <c r="CI38" s="200"/>
      <c r="CJ38" s="200"/>
      <c r="CK38" s="200"/>
      <c r="CL38" s="200"/>
      <c r="CM38" s="200"/>
      <c r="CN38" s="200"/>
      <c r="CO38" s="200"/>
      <c r="CP38" s="200"/>
      <c r="CQ38" s="200"/>
      <c r="CR38" s="200"/>
      <c r="CS38" s="200"/>
      <c r="CT38" s="200"/>
      <c r="CU38" s="200"/>
      <c r="CV38" s="200"/>
      <c r="CW38" s="200"/>
      <c r="CX38" s="200"/>
      <c r="CY38" s="200"/>
      <c r="CZ38" s="200"/>
      <c r="DA38" s="200"/>
      <c r="DB38" s="200"/>
      <c r="DC38" s="200"/>
      <c r="DD38" s="200"/>
      <c r="DE38" s="200"/>
      <c r="DF38" s="200"/>
      <c r="DG38" s="200"/>
      <c r="DH38" s="200"/>
      <c r="DI38" s="200"/>
      <c r="DJ38" s="200">
        <v>5.0000000000000001E-3</v>
      </c>
      <c r="DK38" s="200"/>
      <c r="DL38" s="200"/>
      <c r="DM38" s="200"/>
      <c r="DN38" s="200"/>
      <c r="DO38" s="200"/>
      <c r="DP38" s="200"/>
      <c r="DQ38" s="200"/>
      <c r="DR38" s="200"/>
      <c r="DS38" s="200"/>
      <c r="DT38" s="200"/>
      <c r="DU38" s="200"/>
      <c r="DV38" s="200"/>
      <c r="DW38" s="200"/>
      <c r="DX38" s="200">
        <v>0.01</v>
      </c>
      <c r="DY38" s="200"/>
      <c r="DZ38" s="200"/>
      <c r="EA38" s="200"/>
      <c r="EB38" s="200"/>
      <c r="EC38" s="200"/>
      <c r="ED38" s="200"/>
      <c r="EE38" s="200"/>
      <c r="EF38" s="200"/>
      <c r="EG38" s="200"/>
      <c r="EH38" s="200"/>
      <c r="EI38" s="200"/>
      <c r="EJ38" s="200"/>
      <c r="EK38" s="200"/>
      <c r="EL38" s="200"/>
      <c r="EM38" s="200"/>
      <c r="EN38" s="200"/>
      <c r="EO38" s="200"/>
      <c r="EP38" s="200"/>
      <c r="EQ38" s="200">
        <v>0.01</v>
      </c>
      <c r="ER38" s="200"/>
      <c r="ES38" s="200"/>
      <c r="ET38" s="200"/>
      <c r="EU38" s="200"/>
      <c r="EV38" s="200"/>
      <c r="EW38" s="200"/>
      <c r="EX38" s="200"/>
      <c r="EY38" s="200"/>
      <c r="EZ38" s="200"/>
      <c r="FA38" s="200"/>
      <c r="FB38" s="200"/>
      <c r="FC38" s="200">
        <v>0.01</v>
      </c>
      <c r="FD38" s="200"/>
      <c r="FE38" s="200"/>
      <c r="FF38" s="200"/>
      <c r="FG38" s="200"/>
      <c r="FH38" s="200"/>
      <c r="FI38" s="200"/>
      <c r="FJ38" s="200"/>
      <c r="FK38" s="200"/>
      <c r="FL38" s="200"/>
      <c r="FM38" s="200"/>
      <c r="FN38" s="200"/>
      <c r="FO38" s="200">
        <v>0.01</v>
      </c>
      <c r="FP38" s="200"/>
      <c r="FQ38" s="200"/>
      <c r="FR38" s="200">
        <v>0.01</v>
      </c>
      <c r="FS38" s="200"/>
      <c r="FT38" s="200"/>
      <c r="FU38" s="200"/>
      <c r="FV38" s="200"/>
      <c r="FW38" s="200"/>
      <c r="FX38" s="200"/>
      <c r="FY38" s="200"/>
      <c r="FZ38" s="200"/>
      <c r="GA38" s="200">
        <v>0.01</v>
      </c>
      <c r="GB38" s="200"/>
      <c r="GC38" s="200"/>
      <c r="GD38" s="200"/>
      <c r="GE38" s="200"/>
      <c r="GF38" s="200"/>
      <c r="GG38" s="200"/>
      <c r="GH38" s="200"/>
      <c r="GI38" s="200"/>
      <c r="GJ38" s="200"/>
      <c r="GK38" s="200"/>
      <c r="GL38" s="200"/>
      <c r="GM38" s="200"/>
      <c r="GN38" s="200"/>
      <c r="GO38" s="200"/>
      <c r="GP38" s="200"/>
      <c r="GQ38" s="200"/>
      <c r="GR38" s="200"/>
      <c r="GS38" s="200">
        <v>0.01</v>
      </c>
      <c r="GT38" s="200"/>
      <c r="GU38" s="200"/>
      <c r="GV38" s="200"/>
      <c r="GW38" s="200"/>
      <c r="GX38" s="200"/>
      <c r="GY38" s="200"/>
      <c r="GZ38" s="200"/>
      <c r="HA38" s="200"/>
      <c r="HB38" s="200">
        <v>0.01</v>
      </c>
      <c r="HC38" s="200"/>
      <c r="HD38" s="200"/>
      <c r="HE38" s="200">
        <v>0.02</v>
      </c>
      <c r="HF38" s="200"/>
      <c r="HG38" s="200"/>
      <c r="HH38" s="200"/>
      <c r="HI38" s="200"/>
      <c r="HJ38" s="200"/>
      <c r="HK38" s="200"/>
      <c r="HL38" s="200">
        <v>0</v>
      </c>
      <c r="HM38" s="200"/>
      <c r="HN38" s="200"/>
      <c r="HO38" s="200"/>
      <c r="HP38" s="200"/>
      <c r="HQ38" s="200"/>
      <c r="HR38" s="200"/>
      <c r="HS38" s="200"/>
      <c r="HT38" s="200"/>
      <c r="HU38" s="200"/>
      <c r="HV38" s="200"/>
      <c r="HW38" s="200"/>
      <c r="HX38" s="200"/>
      <c r="HY38" s="200"/>
      <c r="HZ38" s="200"/>
      <c r="IA38" s="200"/>
      <c r="IB38" s="200"/>
      <c r="IC38" s="200"/>
      <c r="ID38" s="200"/>
      <c r="IE38" s="200"/>
      <c r="IF38" s="200"/>
      <c r="IG38" s="200"/>
      <c r="IH38" s="200"/>
      <c r="II38" s="200"/>
      <c r="IJ38" s="200"/>
      <c r="IK38" s="200"/>
      <c r="IL38" s="200"/>
      <c r="IM38" s="200"/>
      <c r="IN38" s="200"/>
      <c r="IO38" s="200"/>
      <c r="IP38" s="200"/>
      <c r="IQ38" s="200"/>
      <c r="IR38" s="200"/>
      <c r="IS38" s="200"/>
      <c r="IT38" s="200"/>
      <c r="IU38" s="200"/>
      <c r="IV38" s="200"/>
      <c r="IW38" s="200"/>
      <c r="IX38" s="200"/>
      <c r="IY38" s="200"/>
      <c r="IZ38" s="200"/>
      <c r="JA38" s="200"/>
      <c r="JB38" s="200"/>
      <c r="JC38" s="200"/>
      <c r="JD38" s="200"/>
      <c r="JE38" s="200"/>
      <c r="JF38" s="200"/>
      <c r="JG38" s="200"/>
      <c r="JH38" s="200"/>
      <c r="JI38" s="200"/>
      <c r="JJ38" s="200"/>
      <c r="JK38" s="200"/>
      <c r="JL38" s="200"/>
      <c r="JM38" s="200"/>
      <c r="JN38" s="200"/>
      <c r="JO38" s="200">
        <v>0.01</v>
      </c>
      <c r="JP38" s="200"/>
      <c r="JQ38" s="200"/>
      <c r="JR38" s="200"/>
      <c r="JS38" s="200"/>
      <c r="JT38" s="200"/>
      <c r="JU38" s="200"/>
      <c r="JV38" s="200"/>
      <c r="JW38" s="200"/>
      <c r="JX38" s="200"/>
      <c r="JY38" s="200"/>
      <c r="JZ38" s="200"/>
      <c r="KA38" s="200"/>
      <c r="KB38" s="200"/>
      <c r="KC38" s="200"/>
      <c r="KD38" s="200"/>
      <c r="KE38" s="200"/>
      <c r="KF38" s="200"/>
      <c r="KG38" s="200"/>
      <c r="KH38" s="200"/>
      <c r="KI38" s="200"/>
      <c r="KJ38" s="200">
        <v>0.02</v>
      </c>
      <c r="KK38" s="200"/>
      <c r="KL38" s="200"/>
      <c r="KM38" s="200"/>
      <c r="KN38" s="200"/>
      <c r="KO38" s="200"/>
      <c r="KP38" s="200"/>
      <c r="KQ38" s="200"/>
      <c r="KR38" s="200"/>
      <c r="KS38" s="200"/>
      <c r="KT38" s="200"/>
      <c r="KU38" s="200"/>
      <c r="KV38" s="200"/>
      <c r="KW38" s="200"/>
      <c r="KX38" s="200"/>
      <c r="KY38" s="200"/>
      <c r="KZ38" s="200"/>
      <c r="LA38" s="200"/>
      <c r="LB38" s="200"/>
      <c r="LC38" s="200"/>
      <c r="LD38" s="200"/>
      <c r="LE38" s="200"/>
      <c r="LF38" s="200"/>
      <c r="LG38" s="200"/>
      <c r="LH38" s="200"/>
      <c r="LI38" s="200"/>
      <c r="LJ38" s="200"/>
      <c r="LK38" s="200"/>
      <c r="LL38" s="200"/>
      <c r="LM38" s="200"/>
      <c r="LN38" s="200"/>
      <c r="LO38" s="200"/>
      <c r="LP38" s="200"/>
      <c r="LQ38" s="200"/>
      <c r="LR38" s="200"/>
      <c r="LS38" s="200"/>
      <c r="LT38" s="200"/>
      <c r="LU38" s="200"/>
      <c r="LV38" s="200"/>
      <c r="LW38" s="200"/>
      <c r="LX38" s="200"/>
      <c r="LY38" s="200"/>
      <c r="LZ38" s="200"/>
      <c r="MA38" s="200"/>
      <c r="MB38" s="200"/>
      <c r="MC38" s="200"/>
      <c r="MD38" s="200"/>
      <c r="ME38" s="200"/>
      <c r="MF38" s="200"/>
      <c r="MG38" s="200"/>
      <c r="MH38" s="200"/>
      <c r="MI38" s="200"/>
      <c r="MJ38" s="200"/>
      <c r="MK38" s="200"/>
      <c r="ML38" s="200"/>
      <c r="MM38" s="200">
        <v>8.2352941176470577E-3</v>
      </c>
    </row>
    <row r="39" spans="1:351" x14ac:dyDescent="0.45">
      <c r="A39" s="36" t="s">
        <v>45</v>
      </c>
      <c r="B39" s="200"/>
      <c r="C39" s="200"/>
      <c r="D39" s="200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200"/>
      <c r="AL39" s="200"/>
      <c r="AM39" s="200"/>
      <c r="AN39" s="200"/>
      <c r="AO39" s="200"/>
      <c r="AP39" s="200"/>
      <c r="AQ39" s="200"/>
      <c r="AR39" s="200"/>
      <c r="AS39" s="200"/>
      <c r="AT39" s="200"/>
      <c r="AU39" s="200"/>
      <c r="AV39" s="200"/>
      <c r="AW39" s="200"/>
      <c r="AX39" s="200"/>
      <c r="AY39" s="200"/>
      <c r="AZ39" s="200"/>
      <c r="BA39" s="200"/>
      <c r="BB39" s="200"/>
      <c r="BC39" s="200"/>
      <c r="BD39" s="200"/>
      <c r="BE39" s="200"/>
      <c r="BF39" s="200"/>
      <c r="BG39" s="200"/>
      <c r="BH39" s="200"/>
      <c r="BI39" s="200"/>
      <c r="BJ39" s="200"/>
      <c r="BK39" s="200"/>
      <c r="BL39" s="200"/>
      <c r="BM39" s="200"/>
      <c r="BN39" s="200"/>
      <c r="BO39" s="200"/>
      <c r="BP39" s="200"/>
      <c r="BQ39" s="200"/>
      <c r="BR39" s="200"/>
      <c r="BS39" s="200"/>
      <c r="BT39" s="200"/>
      <c r="BU39" s="200"/>
      <c r="BV39" s="200"/>
      <c r="BW39" s="200"/>
      <c r="BX39" s="200"/>
      <c r="BY39" s="200"/>
      <c r="BZ39" s="200"/>
      <c r="CA39" s="200"/>
      <c r="CB39" s="200">
        <v>0</v>
      </c>
      <c r="CC39" s="200"/>
      <c r="CD39" s="200"/>
      <c r="CE39" s="200"/>
      <c r="CF39" s="200"/>
      <c r="CG39" s="200"/>
      <c r="CH39" s="200"/>
      <c r="CI39" s="200"/>
      <c r="CJ39" s="200"/>
      <c r="CK39" s="200"/>
      <c r="CL39" s="200"/>
      <c r="CM39" s="200"/>
      <c r="CN39" s="200"/>
      <c r="CO39" s="200"/>
      <c r="CP39" s="200"/>
      <c r="CQ39" s="200"/>
      <c r="CR39" s="200"/>
      <c r="CS39" s="200"/>
      <c r="CT39" s="200"/>
      <c r="CU39" s="200"/>
      <c r="CV39" s="200"/>
      <c r="CW39" s="200"/>
      <c r="CX39" s="200"/>
      <c r="CY39" s="200"/>
      <c r="CZ39" s="200"/>
      <c r="DA39" s="200"/>
      <c r="DB39" s="200"/>
      <c r="DC39" s="200"/>
      <c r="DD39" s="200"/>
      <c r="DE39" s="200"/>
      <c r="DF39" s="200"/>
      <c r="DG39" s="200"/>
      <c r="DH39" s="200"/>
      <c r="DI39" s="200"/>
      <c r="DJ39" s="200"/>
      <c r="DK39" s="200"/>
      <c r="DL39" s="200"/>
      <c r="DM39" s="200"/>
      <c r="DN39" s="200"/>
      <c r="DO39" s="200"/>
      <c r="DP39" s="200"/>
      <c r="DQ39" s="200"/>
      <c r="DR39" s="200"/>
      <c r="DS39" s="200"/>
      <c r="DT39" s="200"/>
      <c r="DU39" s="200"/>
      <c r="DV39" s="200"/>
      <c r="DW39" s="200"/>
      <c r="DX39" s="200"/>
      <c r="DY39" s="200"/>
      <c r="DZ39" s="200">
        <v>0</v>
      </c>
      <c r="EA39" s="200"/>
      <c r="EB39" s="200"/>
      <c r="EC39" s="200"/>
      <c r="ED39" s="200"/>
      <c r="EE39" s="200"/>
      <c r="EF39" s="200"/>
      <c r="EG39" s="200"/>
      <c r="EH39" s="200"/>
      <c r="EI39" s="200"/>
      <c r="EJ39" s="200"/>
      <c r="EK39" s="200"/>
      <c r="EL39" s="200"/>
      <c r="EM39" s="200"/>
      <c r="EN39" s="200"/>
      <c r="EO39" s="200"/>
      <c r="EP39" s="200"/>
      <c r="EQ39" s="200"/>
      <c r="ER39" s="200"/>
      <c r="ES39" s="200"/>
      <c r="ET39" s="200"/>
      <c r="EU39" s="200"/>
      <c r="EV39" s="200"/>
      <c r="EW39" s="200"/>
      <c r="EX39" s="200"/>
      <c r="EY39" s="200"/>
      <c r="EZ39" s="200"/>
      <c r="FA39" s="200"/>
      <c r="FB39" s="200"/>
      <c r="FC39" s="200"/>
      <c r="FD39" s="200"/>
      <c r="FE39" s="200"/>
      <c r="FF39" s="200"/>
      <c r="FG39" s="200"/>
      <c r="FH39" s="200"/>
      <c r="FI39" s="200"/>
      <c r="FJ39" s="200"/>
      <c r="FK39" s="200"/>
      <c r="FL39" s="200"/>
      <c r="FM39" s="200"/>
      <c r="FN39" s="200"/>
      <c r="FO39" s="200"/>
      <c r="FP39" s="200"/>
      <c r="FQ39" s="200"/>
      <c r="FR39" s="200"/>
      <c r="FS39" s="200"/>
      <c r="FT39" s="200"/>
      <c r="FU39" s="200"/>
      <c r="FV39" s="200"/>
      <c r="FW39" s="200"/>
      <c r="FX39" s="200"/>
      <c r="FY39" s="200"/>
      <c r="FZ39" s="200"/>
      <c r="GA39" s="200">
        <v>0</v>
      </c>
      <c r="GB39" s="200"/>
      <c r="GC39" s="200"/>
      <c r="GD39" s="200"/>
      <c r="GE39" s="200"/>
      <c r="GF39" s="200"/>
      <c r="GG39" s="200"/>
      <c r="GH39" s="200"/>
      <c r="GI39" s="200"/>
      <c r="GJ39" s="200"/>
      <c r="GK39" s="200"/>
      <c r="GL39" s="200"/>
      <c r="GM39" s="200"/>
      <c r="GN39" s="200"/>
      <c r="GO39" s="200"/>
      <c r="GP39" s="200"/>
      <c r="GQ39" s="200"/>
      <c r="GR39" s="200"/>
      <c r="GS39" s="200"/>
      <c r="GT39" s="200"/>
      <c r="GU39" s="200"/>
      <c r="GV39" s="200"/>
      <c r="GW39" s="200"/>
      <c r="GX39" s="200"/>
      <c r="GY39" s="200"/>
      <c r="GZ39" s="200"/>
      <c r="HA39" s="200"/>
      <c r="HB39" s="200"/>
      <c r="HC39" s="200"/>
      <c r="HD39" s="200"/>
      <c r="HE39" s="200"/>
      <c r="HF39" s="200"/>
      <c r="HG39" s="200"/>
      <c r="HH39" s="200"/>
      <c r="HI39" s="200"/>
      <c r="HJ39" s="200"/>
      <c r="HK39" s="200"/>
      <c r="HL39" s="200"/>
      <c r="HM39" s="200"/>
      <c r="HN39" s="200"/>
      <c r="HO39" s="200"/>
      <c r="HP39" s="200"/>
      <c r="HQ39" s="200"/>
      <c r="HR39" s="200"/>
      <c r="HS39" s="200"/>
      <c r="HT39" s="200"/>
      <c r="HU39" s="200"/>
      <c r="HV39" s="200"/>
      <c r="HW39" s="200"/>
      <c r="HX39" s="200"/>
      <c r="HY39" s="200"/>
      <c r="HZ39" s="200"/>
      <c r="IA39" s="200"/>
      <c r="IB39" s="200"/>
      <c r="IC39" s="200"/>
      <c r="ID39" s="200"/>
      <c r="IE39" s="200"/>
      <c r="IF39" s="200"/>
      <c r="IG39" s="200"/>
      <c r="IH39" s="200"/>
      <c r="II39" s="200"/>
      <c r="IJ39" s="200"/>
      <c r="IK39" s="200"/>
      <c r="IL39" s="200"/>
      <c r="IM39" s="200"/>
      <c r="IN39" s="200"/>
      <c r="IO39" s="200"/>
      <c r="IP39" s="200"/>
      <c r="IQ39" s="200"/>
      <c r="IR39" s="200"/>
      <c r="IS39" s="200"/>
      <c r="IT39" s="200"/>
      <c r="IU39" s="200"/>
      <c r="IV39" s="200"/>
      <c r="IW39" s="200"/>
      <c r="IX39" s="200"/>
      <c r="IY39" s="200"/>
      <c r="IZ39" s="200"/>
      <c r="JA39" s="200"/>
      <c r="JB39" s="200"/>
      <c r="JC39" s="200"/>
      <c r="JD39" s="200"/>
      <c r="JE39" s="200"/>
      <c r="JF39" s="200"/>
      <c r="JG39" s="200"/>
      <c r="JH39" s="200"/>
      <c r="JI39" s="200"/>
      <c r="JJ39" s="200"/>
      <c r="JK39" s="200"/>
      <c r="JL39" s="200"/>
      <c r="JM39" s="200"/>
      <c r="JN39" s="200"/>
      <c r="JO39" s="200"/>
      <c r="JP39" s="200"/>
      <c r="JQ39" s="200"/>
      <c r="JR39" s="200"/>
      <c r="JS39" s="200"/>
      <c r="JT39" s="200"/>
      <c r="JU39" s="200"/>
      <c r="JV39" s="200"/>
      <c r="JW39" s="200"/>
      <c r="JX39" s="200"/>
      <c r="JY39" s="200"/>
      <c r="JZ39" s="200"/>
      <c r="KA39" s="200"/>
      <c r="KB39" s="200"/>
      <c r="KC39" s="200"/>
      <c r="KD39" s="200"/>
      <c r="KE39" s="200"/>
      <c r="KF39" s="200"/>
      <c r="KG39" s="200"/>
      <c r="KH39" s="200"/>
      <c r="KI39" s="200"/>
      <c r="KJ39" s="200"/>
      <c r="KK39" s="200"/>
      <c r="KL39" s="200"/>
      <c r="KM39" s="200"/>
      <c r="KN39" s="200"/>
      <c r="KO39" s="200"/>
      <c r="KP39" s="200"/>
      <c r="KQ39" s="200"/>
      <c r="KR39" s="200"/>
      <c r="KS39" s="200"/>
      <c r="KT39" s="200"/>
      <c r="KU39" s="200"/>
      <c r="KV39" s="200"/>
      <c r="KW39" s="200"/>
      <c r="KX39" s="200"/>
      <c r="KY39" s="200"/>
      <c r="KZ39" s="200"/>
      <c r="LA39" s="200"/>
      <c r="LB39" s="200"/>
      <c r="LC39" s="200"/>
      <c r="LD39" s="200"/>
      <c r="LE39" s="200"/>
      <c r="LF39" s="200"/>
      <c r="LG39" s="200"/>
      <c r="LH39" s="200"/>
      <c r="LI39" s="200"/>
      <c r="LJ39" s="200"/>
      <c r="LK39" s="200"/>
      <c r="LL39" s="200"/>
      <c r="LM39" s="200"/>
      <c r="LN39" s="200"/>
      <c r="LO39" s="200"/>
      <c r="LP39" s="200"/>
      <c r="LQ39" s="200"/>
      <c r="LR39" s="200"/>
      <c r="LS39" s="200"/>
      <c r="LT39" s="200"/>
      <c r="LU39" s="200"/>
      <c r="LV39" s="200"/>
      <c r="LW39" s="200"/>
      <c r="LX39" s="200"/>
      <c r="LY39" s="200"/>
      <c r="LZ39" s="200"/>
      <c r="MA39" s="200"/>
      <c r="MB39" s="200"/>
      <c r="MC39" s="200"/>
      <c r="MD39" s="200"/>
      <c r="ME39" s="200"/>
      <c r="MF39" s="200"/>
      <c r="MG39" s="200"/>
      <c r="MH39" s="200"/>
      <c r="MI39" s="200"/>
      <c r="MJ39" s="200"/>
      <c r="MK39" s="200"/>
      <c r="ML39" s="200"/>
      <c r="MM39" s="200">
        <v>0</v>
      </c>
    </row>
    <row r="40" spans="1:351" x14ac:dyDescent="0.45">
      <c r="A40" s="36" t="s">
        <v>603</v>
      </c>
      <c r="B40" s="200">
        <v>5.0000000000000001E-3</v>
      </c>
      <c r="C40" s="200">
        <v>0</v>
      </c>
      <c r="D40" s="200">
        <v>0</v>
      </c>
      <c r="E40" s="200">
        <v>0</v>
      </c>
      <c r="F40" s="200">
        <v>1.4999999999999999E-2</v>
      </c>
      <c r="G40" s="200">
        <v>0</v>
      </c>
      <c r="H40" s="200">
        <v>0.02</v>
      </c>
      <c r="I40" s="200">
        <v>5.0000000000000001E-3</v>
      </c>
      <c r="J40" s="200">
        <v>5.0000000000000001E-3</v>
      </c>
      <c r="K40" s="200">
        <v>0.01</v>
      </c>
      <c r="L40" s="200">
        <v>0.01</v>
      </c>
      <c r="M40" s="200">
        <v>0</v>
      </c>
      <c r="N40" s="200">
        <v>0.01</v>
      </c>
      <c r="O40" s="200">
        <v>0</v>
      </c>
      <c r="P40" s="200">
        <v>0.01</v>
      </c>
      <c r="Q40" s="200">
        <v>0</v>
      </c>
      <c r="R40" s="200">
        <v>0.01</v>
      </c>
      <c r="S40" s="200">
        <v>0.01</v>
      </c>
      <c r="T40" s="200">
        <v>0</v>
      </c>
      <c r="U40" s="200">
        <v>0</v>
      </c>
      <c r="V40" s="200">
        <v>6.2500000000000003E-3</v>
      </c>
      <c r="W40" s="200">
        <v>0</v>
      </c>
      <c r="X40" s="200">
        <v>0</v>
      </c>
      <c r="Y40" s="200">
        <v>0</v>
      </c>
      <c r="Z40" s="200">
        <v>0.01</v>
      </c>
      <c r="AA40" s="200">
        <v>0</v>
      </c>
      <c r="AB40" s="200">
        <v>0</v>
      </c>
      <c r="AC40" s="200">
        <v>1.4999999999999999E-2</v>
      </c>
      <c r="AD40" s="200">
        <v>1.4999999999999999E-2</v>
      </c>
      <c r="AE40" s="200">
        <v>0</v>
      </c>
      <c r="AF40" s="200">
        <v>1.4999999999999999E-2</v>
      </c>
      <c r="AG40" s="200">
        <v>0</v>
      </c>
      <c r="AH40" s="200">
        <v>0</v>
      </c>
      <c r="AI40" s="200">
        <v>0</v>
      </c>
      <c r="AJ40" s="200">
        <v>0</v>
      </c>
      <c r="AK40" s="200">
        <v>0</v>
      </c>
      <c r="AL40" s="200">
        <v>5.0000000000000001E-3</v>
      </c>
      <c r="AM40" s="200">
        <v>0</v>
      </c>
      <c r="AN40" s="200">
        <v>5.0000000000000001E-3</v>
      </c>
      <c r="AO40" s="200">
        <v>0</v>
      </c>
      <c r="AP40" s="200">
        <v>0</v>
      </c>
      <c r="AQ40" s="200">
        <v>0</v>
      </c>
      <c r="AR40" s="200">
        <v>0</v>
      </c>
      <c r="AS40" s="200">
        <v>0</v>
      </c>
      <c r="AT40" s="200">
        <v>1.2500000000000001E-2</v>
      </c>
      <c r="AU40" s="200">
        <v>0.02</v>
      </c>
      <c r="AV40" s="200">
        <v>0</v>
      </c>
      <c r="AW40" s="200">
        <v>0</v>
      </c>
      <c r="AX40" s="200">
        <v>5.0000000000000001E-3</v>
      </c>
      <c r="AY40" s="200">
        <v>1.4999999999999999E-2</v>
      </c>
      <c r="AZ40" s="200">
        <v>0</v>
      </c>
      <c r="BA40" s="200">
        <v>0</v>
      </c>
      <c r="BB40" s="200">
        <v>2.5000000000000001E-3</v>
      </c>
      <c r="BC40" s="200">
        <v>0</v>
      </c>
      <c r="BD40" s="200">
        <v>0</v>
      </c>
      <c r="BE40" s="200">
        <v>0</v>
      </c>
      <c r="BF40" s="200">
        <v>0</v>
      </c>
      <c r="BG40" s="200">
        <v>0</v>
      </c>
      <c r="BH40" s="200">
        <v>0</v>
      </c>
      <c r="BI40" s="200">
        <v>5.0000000000000001E-3</v>
      </c>
      <c r="BJ40" s="200">
        <v>0</v>
      </c>
      <c r="BK40" s="200">
        <v>0</v>
      </c>
      <c r="BL40" s="200">
        <v>0</v>
      </c>
      <c r="BM40" s="200">
        <v>1.4999999999999999E-2</v>
      </c>
      <c r="BN40" s="200">
        <v>0</v>
      </c>
      <c r="BO40" s="200">
        <v>0</v>
      </c>
      <c r="BP40" s="200">
        <v>0</v>
      </c>
      <c r="BQ40" s="200">
        <v>0</v>
      </c>
      <c r="BR40" s="200">
        <v>0</v>
      </c>
      <c r="BS40" s="200">
        <v>0</v>
      </c>
      <c r="BT40" s="200">
        <v>5.0000000000000001E-3</v>
      </c>
      <c r="BU40" s="200">
        <v>0</v>
      </c>
      <c r="BV40" s="200">
        <v>1.4999999999999999E-2</v>
      </c>
      <c r="BW40" s="200">
        <v>0</v>
      </c>
      <c r="BX40" s="200">
        <v>0</v>
      </c>
      <c r="BY40" s="200">
        <v>0</v>
      </c>
      <c r="BZ40" s="200">
        <v>0</v>
      </c>
      <c r="CA40" s="200">
        <v>0</v>
      </c>
      <c r="CB40" s="200">
        <v>0</v>
      </c>
      <c r="CC40" s="200">
        <v>0</v>
      </c>
      <c r="CD40" s="200">
        <v>0</v>
      </c>
      <c r="CE40" s="200">
        <v>0</v>
      </c>
      <c r="CF40" s="200">
        <v>5.0000000000000001E-3</v>
      </c>
      <c r="CG40" s="200">
        <v>0</v>
      </c>
      <c r="CH40" s="200">
        <v>0.02</v>
      </c>
      <c r="CI40" s="200">
        <v>0</v>
      </c>
      <c r="CJ40" s="200">
        <v>0</v>
      </c>
      <c r="CK40" s="200">
        <v>0</v>
      </c>
      <c r="CL40" s="200">
        <v>0</v>
      </c>
      <c r="CM40" s="200">
        <v>0</v>
      </c>
      <c r="CN40" s="200">
        <v>0</v>
      </c>
      <c r="CO40" s="200">
        <v>1.8749999999999999E-2</v>
      </c>
      <c r="CP40" s="200">
        <v>0</v>
      </c>
      <c r="CQ40" s="200">
        <v>0</v>
      </c>
      <c r="CR40" s="200">
        <v>0</v>
      </c>
      <c r="CS40" s="200">
        <v>1.2500000000000001E-2</v>
      </c>
      <c r="CT40" s="200">
        <v>0</v>
      </c>
      <c r="CU40" s="200">
        <v>0</v>
      </c>
      <c r="CV40" s="200">
        <v>0</v>
      </c>
      <c r="CW40" s="200">
        <v>0</v>
      </c>
      <c r="CX40" s="200">
        <v>0</v>
      </c>
      <c r="CY40" s="200">
        <v>0</v>
      </c>
      <c r="CZ40" s="200">
        <v>0</v>
      </c>
      <c r="DA40" s="200">
        <v>0</v>
      </c>
      <c r="DB40" s="200">
        <v>0</v>
      </c>
      <c r="DC40" s="200">
        <v>0.01</v>
      </c>
      <c r="DD40" s="200">
        <v>0</v>
      </c>
      <c r="DE40" s="200">
        <v>0</v>
      </c>
      <c r="DF40" s="200">
        <v>0</v>
      </c>
      <c r="DG40" s="200">
        <v>0.02</v>
      </c>
      <c r="DH40" s="200">
        <v>0</v>
      </c>
      <c r="DI40" s="200">
        <v>0</v>
      </c>
      <c r="DJ40" s="200">
        <v>2.5000000000000001E-3</v>
      </c>
      <c r="DK40" s="200">
        <v>0</v>
      </c>
      <c r="DL40" s="200">
        <v>0</v>
      </c>
      <c r="DM40" s="200">
        <v>0</v>
      </c>
      <c r="DN40" s="200">
        <v>0.01</v>
      </c>
      <c r="DO40" s="200">
        <v>0</v>
      </c>
      <c r="DP40" s="200">
        <v>0.02</v>
      </c>
      <c r="DQ40" s="200">
        <v>0</v>
      </c>
      <c r="DR40" s="200">
        <v>0</v>
      </c>
      <c r="DS40" s="200">
        <v>0</v>
      </c>
      <c r="DT40" s="200">
        <v>0</v>
      </c>
      <c r="DU40" s="200">
        <v>0</v>
      </c>
      <c r="DV40" s="200">
        <v>0</v>
      </c>
      <c r="DW40" s="200">
        <v>0</v>
      </c>
      <c r="DX40" s="200">
        <v>0.01</v>
      </c>
      <c r="DY40" s="200">
        <v>0</v>
      </c>
      <c r="DZ40" s="200">
        <v>0</v>
      </c>
      <c r="EA40" s="200">
        <v>1.2500000000000001E-2</v>
      </c>
      <c r="EB40" s="200">
        <v>0</v>
      </c>
      <c r="EC40" s="200">
        <v>0.01</v>
      </c>
      <c r="ED40" s="200">
        <v>0</v>
      </c>
      <c r="EE40" s="200">
        <v>0</v>
      </c>
      <c r="EF40" s="200">
        <v>0</v>
      </c>
      <c r="EG40" s="200">
        <v>0</v>
      </c>
      <c r="EH40" s="200">
        <v>0</v>
      </c>
      <c r="EI40" s="200">
        <v>0</v>
      </c>
      <c r="EJ40" s="200">
        <v>0</v>
      </c>
      <c r="EK40" s="200">
        <v>2.5000000000000001E-2</v>
      </c>
      <c r="EL40" s="200">
        <v>0</v>
      </c>
      <c r="EM40" s="200">
        <v>0</v>
      </c>
      <c r="EN40" s="200">
        <v>6.2500000000000003E-3</v>
      </c>
      <c r="EO40" s="200">
        <v>5.0000000000000001E-3</v>
      </c>
      <c r="EP40" s="200">
        <v>0.02</v>
      </c>
      <c r="EQ40" s="200">
        <v>0.01</v>
      </c>
      <c r="ER40" s="200">
        <v>0</v>
      </c>
      <c r="ES40" s="200">
        <v>0</v>
      </c>
      <c r="ET40" s="200">
        <v>0</v>
      </c>
      <c r="EU40" s="200">
        <v>0</v>
      </c>
      <c r="EV40" s="200">
        <v>7.4999999999999997E-3</v>
      </c>
      <c r="EW40" s="200">
        <v>0</v>
      </c>
      <c r="EX40" s="200">
        <v>0</v>
      </c>
      <c r="EY40" s="200">
        <v>0.02</v>
      </c>
      <c r="EZ40" s="200">
        <v>0</v>
      </c>
      <c r="FA40" s="200">
        <v>0</v>
      </c>
      <c r="FB40" s="200">
        <v>5.0000000000000001E-3</v>
      </c>
      <c r="FC40" s="200">
        <v>0.01</v>
      </c>
      <c r="FD40" s="200">
        <v>0</v>
      </c>
      <c r="FE40" s="200">
        <v>2.5000000000000001E-3</v>
      </c>
      <c r="FF40" s="200">
        <v>0</v>
      </c>
      <c r="FG40" s="200">
        <v>1.4999999999999999E-2</v>
      </c>
      <c r="FH40" s="200">
        <v>0</v>
      </c>
      <c r="FI40" s="200">
        <v>2.5000000000000001E-2</v>
      </c>
      <c r="FJ40" s="200">
        <v>0.02</v>
      </c>
      <c r="FK40" s="200">
        <v>0</v>
      </c>
      <c r="FL40" s="200">
        <v>3.3333333333333335E-3</v>
      </c>
      <c r="FM40" s="200">
        <v>0</v>
      </c>
      <c r="FN40" s="200">
        <v>2.5000000000000001E-3</v>
      </c>
      <c r="FO40" s="200">
        <v>5.0000000000000001E-3</v>
      </c>
      <c r="FP40" s="200">
        <v>0</v>
      </c>
      <c r="FQ40" s="200">
        <v>0</v>
      </c>
      <c r="FR40" s="200">
        <v>5.0000000000000001E-3</v>
      </c>
      <c r="FS40" s="200">
        <v>1.7500000000000002E-2</v>
      </c>
      <c r="FT40" s="200">
        <v>1.2500000000000001E-2</v>
      </c>
      <c r="FU40" s="200">
        <v>5.0000000000000001E-3</v>
      </c>
      <c r="FV40" s="200">
        <v>0</v>
      </c>
      <c r="FW40" s="200">
        <v>0</v>
      </c>
      <c r="FX40" s="200">
        <v>2.5000000000000001E-3</v>
      </c>
      <c r="FY40" s="200">
        <v>2.5000000000000001E-3</v>
      </c>
      <c r="FZ40" s="200">
        <v>0</v>
      </c>
      <c r="GA40" s="200">
        <v>5.0000000000000001E-3</v>
      </c>
      <c r="GB40" s="200">
        <v>0</v>
      </c>
      <c r="GC40" s="200">
        <v>1.7500000000000002E-2</v>
      </c>
      <c r="GD40" s="200">
        <v>0</v>
      </c>
      <c r="GE40" s="200">
        <v>1.25E-3</v>
      </c>
      <c r="GF40" s="200">
        <v>0.01</v>
      </c>
      <c r="GG40" s="200">
        <v>0</v>
      </c>
      <c r="GH40" s="200">
        <v>5.0000000000000001E-3</v>
      </c>
      <c r="GI40" s="200">
        <v>2.5000000000000001E-2</v>
      </c>
      <c r="GJ40" s="200">
        <v>0</v>
      </c>
      <c r="GK40" s="200">
        <v>0</v>
      </c>
      <c r="GL40" s="200">
        <v>0.02</v>
      </c>
      <c r="GM40" s="200">
        <v>0</v>
      </c>
      <c r="GN40" s="200">
        <v>2.5000000000000001E-3</v>
      </c>
      <c r="GO40" s="200">
        <v>0</v>
      </c>
      <c r="GP40" s="200">
        <v>3.7499999999999999E-3</v>
      </c>
      <c r="GQ40" s="200">
        <v>2.5000000000000001E-2</v>
      </c>
      <c r="GR40" s="200">
        <v>1.4999999999999999E-2</v>
      </c>
      <c r="GS40" s="200">
        <v>5.0000000000000001E-3</v>
      </c>
      <c r="GT40" s="200">
        <v>0</v>
      </c>
      <c r="GU40" s="200">
        <v>0.02</v>
      </c>
      <c r="GV40" s="200">
        <v>5.0000000000000001E-3</v>
      </c>
      <c r="GW40" s="200">
        <v>7.4999999999999997E-3</v>
      </c>
      <c r="GX40" s="200">
        <v>0</v>
      </c>
      <c r="GY40" s="200">
        <v>2.5000000000000001E-3</v>
      </c>
      <c r="GZ40" s="200">
        <v>0.02</v>
      </c>
      <c r="HA40" s="200">
        <v>0.02</v>
      </c>
      <c r="HB40" s="200">
        <v>0.01</v>
      </c>
      <c r="HC40" s="200">
        <v>0</v>
      </c>
      <c r="HD40" s="200">
        <v>0.01</v>
      </c>
      <c r="HE40" s="200">
        <v>6.6666666666666671E-3</v>
      </c>
      <c r="HF40" s="200">
        <v>1.25E-3</v>
      </c>
      <c r="HG40" s="200">
        <v>5.0000000000000001E-3</v>
      </c>
      <c r="HH40" s="200">
        <v>0.02</v>
      </c>
      <c r="HI40" s="200">
        <v>0</v>
      </c>
      <c r="HJ40" s="200">
        <v>0</v>
      </c>
      <c r="HK40" s="200">
        <v>0.02</v>
      </c>
      <c r="HL40" s="200">
        <v>5.0000000000000001E-3</v>
      </c>
      <c r="HM40" s="200">
        <v>0</v>
      </c>
      <c r="HN40" s="200">
        <v>3.3333333333333335E-3</v>
      </c>
      <c r="HO40" s="200">
        <v>1.7500000000000002E-2</v>
      </c>
      <c r="HP40" s="200">
        <v>0</v>
      </c>
      <c r="HQ40" s="200">
        <v>0.01</v>
      </c>
      <c r="HR40" s="200">
        <v>0</v>
      </c>
      <c r="HS40" s="200">
        <v>0</v>
      </c>
      <c r="HT40" s="200">
        <v>2.5000000000000001E-3</v>
      </c>
      <c r="HU40" s="200">
        <v>0</v>
      </c>
      <c r="HV40" s="200">
        <v>5.0000000000000001E-3</v>
      </c>
      <c r="HW40" s="200">
        <v>0</v>
      </c>
      <c r="HX40" s="200">
        <v>0</v>
      </c>
      <c r="HY40" s="200">
        <v>0</v>
      </c>
      <c r="HZ40" s="200">
        <v>0</v>
      </c>
      <c r="IA40" s="200">
        <v>0</v>
      </c>
      <c r="IB40" s="200">
        <v>2.5000000000000001E-3</v>
      </c>
      <c r="IC40" s="200">
        <v>0</v>
      </c>
      <c r="ID40" s="200">
        <v>0</v>
      </c>
      <c r="IE40" s="200">
        <v>5.0000000000000001E-3</v>
      </c>
      <c r="IF40" s="200">
        <v>0</v>
      </c>
      <c r="IG40" s="200">
        <v>0</v>
      </c>
      <c r="IH40" s="200">
        <v>5.0000000000000001E-3</v>
      </c>
      <c r="II40" s="200">
        <v>0</v>
      </c>
      <c r="IJ40" s="200">
        <v>0</v>
      </c>
      <c r="IK40" s="200">
        <v>5.0000000000000001E-3</v>
      </c>
      <c r="IL40" s="200">
        <v>0</v>
      </c>
      <c r="IM40" s="200">
        <v>0</v>
      </c>
      <c r="IN40" s="200">
        <v>0</v>
      </c>
      <c r="IO40" s="200">
        <v>0</v>
      </c>
      <c r="IP40" s="200">
        <v>0</v>
      </c>
      <c r="IQ40" s="200">
        <v>5.0000000000000001E-3</v>
      </c>
      <c r="IR40" s="200">
        <v>0</v>
      </c>
      <c r="IS40" s="200">
        <v>5.0000000000000001E-3</v>
      </c>
      <c r="IT40" s="200">
        <v>0</v>
      </c>
      <c r="IU40" s="200">
        <v>0</v>
      </c>
      <c r="IV40" s="200">
        <v>0</v>
      </c>
      <c r="IW40" s="200">
        <v>5.0000000000000001E-3</v>
      </c>
      <c r="IX40" s="200">
        <v>0</v>
      </c>
      <c r="IY40" s="200">
        <v>0</v>
      </c>
      <c r="IZ40" s="200">
        <v>0.01</v>
      </c>
      <c r="JA40" s="200">
        <v>1.4999999999999999E-2</v>
      </c>
      <c r="JB40" s="200">
        <v>0.01</v>
      </c>
      <c r="JC40" s="200">
        <v>0</v>
      </c>
      <c r="JD40" s="200">
        <v>5.0000000000000001E-3</v>
      </c>
      <c r="JE40" s="200">
        <v>0</v>
      </c>
      <c r="JF40" s="200">
        <v>0.01</v>
      </c>
      <c r="JG40" s="200">
        <v>1.4999999999999999E-2</v>
      </c>
      <c r="JH40" s="200">
        <v>0</v>
      </c>
      <c r="JI40" s="200">
        <v>0</v>
      </c>
      <c r="JJ40" s="200">
        <v>0.01</v>
      </c>
      <c r="JK40" s="200">
        <v>0</v>
      </c>
      <c r="JL40" s="200">
        <v>0</v>
      </c>
      <c r="JM40" s="200">
        <v>0.02</v>
      </c>
      <c r="JN40" s="200">
        <v>0.01</v>
      </c>
      <c r="JO40" s="200">
        <v>0.01</v>
      </c>
      <c r="JP40" s="200">
        <v>0.02</v>
      </c>
      <c r="JQ40" s="200">
        <v>0.02</v>
      </c>
      <c r="JR40" s="200">
        <v>0</v>
      </c>
      <c r="JS40" s="200">
        <v>0</v>
      </c>
      <c r="JT40" s="200">
        <v>7.4999999999999997E-3</v>
      </c>
      <c r="JU40" s="200">
        <v>2.5000000000000001E-2</v>
      </c>
      <c r="JV40" s="200">
        <v>1.5000000000000001E-2</v>
      </c>
      <c r="JW40" s="200">
        <v>0</v>
      </c>
      <c r="JX40" s="200">
        <v>1.2500000000000001E-2</v>
      </c>
      <c r="JY40" s="200">
        <v>5.0000000000000001E-3</v>
      </c>
      <c r="JZ40" s="200">
        <v>0</v>
      </c>
      <c r="KA40" s="200">
        <v>0</v>
      </c>
      <c r="KB40" s="200">
        <v>0.01</v>
      </c>
      <c r="KC40" s="200">
        <v>5.0000000000000001E-3</v>
      </c>
      <c r="KD40" s="200">
        <v>2.5000000000000001E-2</v>
      </c>
      <c r="KE40" s="200">
        <v>0.02</v>
      </c>
      <c r="KF40" s="200">
        <v>2.5000000000000001E-2</v>
      </c>
      <c r="KG40" s="200">
        <v>0</v>
      </c>
      <c r="KH40" s="200">
        <v>0</v>
      </c>
      <c r="KI40" s="200">
        <v>5.0000000000000001E-3</v>
      </c>
      <c r="KJ40" s="200">
        <v>0.02</v>
      </c>
      <c r="KK40" s="200">
        <v>0</v>
      </c>
      <c r="KL40" s="200">
        <v>1.7500000000000002E-2</v>
      </c>
      <c r="KM40" s="200">
        <v>2.5000000000000001E-2</v>
      </c>
      <c r="KN40" s="200">
        <v>1.6666666666666668E-3</v>
      </c>
      <c r="KO40" s="200">
        <v>0</v>
      </c>
      <c r="KP40" s="200">
        <v>0.01</v>
      </c>
      <c r="KQ40" s="200">
        <v>0.01</v>
      </c>
      <c r="KR40" s="200">
        <v>2.5000000000000001E-2</v>
      </c>
      <c r="KS40" s="200">
        <v>0</v>
      </c>
      <c r="KT40" s="200">
        <v>2.5000000000000001E-2</v>
      </c>
      <c r="KU40" s="200">
        <v>0</v>
      </c>
      <c r="KV40" s="200">
        <v>0.01</v>
      </c>
      <c r="KW40" s="200">
        <v>2.5000000000000001E-2</v>
      </c>
      <c r="KX40" s="200">
        <v>1.4999999999999999E-2</v>
      </c>
      <c r="KY40" s="200">
        <v>0.01</v>
      </c>
      <c r="KZ40" s="200">
        <v>0</v>
      </c>
      <c r="LA40" s="200">
        <v>2.5000000000000001E-2</v>
      </c>
      <c r="LB40" s="200">
        <v>0</v>
      </c>
      <c r="LC40" s="200">
        <v>2.5000000000000001E-3</v>
      </c>
      <c r="LD40" s="200">
        <v>7.4999999999999997E-3</v>
      </c>
      <c r="LE40" s="200">
        <v>0</v>
      </c>
      <c r="LF40" s="200">
        <v>2.5000000000000001E-2</v>
      </c>
      <c r="LG40" s="200">
        <v>0.01</v>
      </c>
      <c r="LH40" s="200">
        <v>0.02</v>
      </c>
      <c r="LI40" s="200">
        <v>2.2499999999999999E-2</v>
      </c>
      <c r="LJ40" s="200">
        <v>1.4999999999999999E-2</v>
      </c>
      <c r="LK40" s="200">
        <v>0</v>
      </c>
      <c r="LL40" s="200">
        <v>0</v>
      </c>
      <c r="LM40" s="200">
        <v>5.0000000000000001E-3</v>
      </c>
      <c r="LN40" s="200">
        <v>1.4999999999999999E-2</v>
      </c>
      <c r="LO40" s="200">
        <v>2.5000000000000001E-2</v>
      </c>
      <c r="LP40" s="200">
        <v>0.02</v>
      </c>
      <c r="LQ40" s="200">
        <v>0</v>
      </c>
      <c r="LR40" s="200">
        <v>0</v>
      </c>
      <c r="LS40" s="200">
        <v>7.4999999999999997E-3</v>
      </c>
      <c r="LT40" s="200">
        <v>1.4999999999999999E-2</v>
      </c>
      <c r="LU40" s="200">
        <v>0.02</v>
      </c>
      <c r="LV40" s="200">
        <v>0</v>
      </c>
      <c r="LW40" s="200">
        <v>0</v>
      </c>
      <c r="LX40" s="200">
        <v>0</v>
      </c>
      <c r="LY40" s="200">
        <v>1.7500000000000002E-2</v>
      </c>
      <c r="LZ40" s="200">
        <v>0.02</v>
      </c>
      <c r="MA40" s="200">
        <v>0</v>
      </c>
      <c r="MB40" s="200">
        <v>0</v>
      </c>
      <c r="MC40" s="200">
        <v>7.4999999999999997E-3</v>
      </c>
      <c r="MD40" s="200">
        <v>0.01</v>
      </c>
      <c r="ME40" s="200">
        <v>5.0000000000000001E-3</v>
      </c>
      <c r="MF40" s="200">
        <v>1.2500000000000001E-2</v>
      </c>
      <c r="MG40" s="200">
        <v>0.02</v>
      </c>
      <c r="MH40" s="200">
        <v>0</v>
      </c>
      <c r="MI40" s="200">
        <v>2.5000000000000001E-2</v>
      </c>
      <c r="MJ40" s="200">
        <v>2.5000000000000001E-3</v>
      </c>
      <c r="MK40" s="200">
        <v>1.4999999999999999E-2</v>
      </c>
      <c r="ML40" s="200">
        <v>5.0000000000000001E-3</v>
      </c>
      <c r="MM40" s="200">
        <v>5.0416666666666674E-3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49E9-6295-4364-BED8-651FF27240DB}">
  <sheetPr filterMode="1"/>
  <dimension ref="A1:O45"/>
  <sheetViews>
    <sheetView workbookViewId="0">
      <selection activeCell="N25" sqref="N25"/>
    </sheetView>
  </sheetViews>
  <sheetFormatPr defaultRowHeight="14.25" x14ac:dyDescent="0.45"/>
  <cols>
    <col min="1" max="1" width="17.86328125" bestFit="1" customWidth="1"/>
    <col min="2" max="2" width="14.73046875" bestFit="1" customWidth="1"/>
    <col min="3" max="3" width="7.73046875" bestFit="1" customWidth="1"/>
    <col min="4" max="13" width="11.73046875" bestFit="1" customWidth="1"/>
  </cols>
  <sheetData>
    <row r="1" spans="1:15" x14ac:dyDescent="0.45">
      <c r="A1" t="s">
        <v>602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 t="s">
        <v>610</v>
      </c>
      <c r="O1" t="s">
        <v>611</v>
      </c>
    </row>
    <row r="2" spans="1:15" hidden="1" x14ac:dyDescent="0.45">
      <c r="A2" t="s">
        <v>21</v>
      </c>
      <c r="E2">
        <v>0</v>
      </c>
      <c r="N2" t="e">
        <f>AVERAGE(J2:M2)</f>
        <v>#DIV/0!</v>
      </c>
      <c r="O2">
        <f>AVERAGE(B2:I2)</f>
        <v>0</v>
      </c>
    </row>
    <row r="3" spans="1:15" hidden="1" x14ac:dyDescent="0.45">
      <c r="A3" t="s">
        <v>489</v>
      </c>
      <c r="H3">
        <v>0</v>
      </c>
      <c r="I3">
        <v>0</v>
      </c>
      <c r="J3">
        <v>0</v>
      </c>
      <c r="K3">
        <v>2.5000000000000001E-3</v>
      </c>
      <c r="L3">
        <v>1.4999999999999999E-2</v>
      </c>
      <c r="N3">
        <f t="shared" ref="N3:N36" si="0">AVERAGE(J3:M3)</f>
        <v>5.8333333333333327E-3</v>
      </c>
      <c r="O3">
        <f t="shared" ref="O3:O36" si="1">AVERAGE(B3:I3)</f>
        <v>0</v>
      </c>
    </row>
    <row r="4" spans="1:15" hidden="1" x14ac:dyDescent="0.45">
      <c r="A4" t="s">
        <v>23</v>
      </c>
      <c r="D4">
        <v>0</v>
      </c>
      <c r="F4">
        <v>0</v>
      </c>
      <c r="H4">
        <v>0</v>
      </c>
      <c r="J4">
        <v>0.01</v>
      </c>
      <c r="K4">
        <v>0.01</v>
      </c>
      <c r="N4">
        <f t="shared" si="0"/>
        <v>0.01</v>
      </c>
      <c r="O4">
        <f t="shared" si="1"/>
        <v>0</v>
      </c>
    </row>
    <row r="5" spans="1:15" x14ac:dyDescent="0.45">
      <c r="A5" t="s">
        <v>5</v>
      </c>
      <c r="D5">
        <v>0</v>
      </c>
      <c r="E5">
        <v>0</v>
      </c>
      <c r="F5">
        <v>0</v>
      </c>
      <c r="G5">
        <v>0</v>
      </c>
      <c r="H5">
        <v>3.3333333333333335E-3</v>
      </c>
      <c r="I5">
        <v>0</v>
      </c>
      <c r="L5">
        <v>7.4999999999999997E-3</v>
      </c>
      <c r="M5">
        <v>0.01</v>
      </c>
      <c r="N5">
        <f t="shared" si="0"/>
        <v>8.7500000000000008E-3</v>
      </c>
      <c r="O5">
        <f t="shared" si="1"/>
        <v>5.5555555555555556E-4</v>
      </c>
    </row>
    <row r="6" spans="1:15" hidden="1" x14ac:dyDescent="0.45">
      <c r="A6" t="s">
        <v>74</v>
      </c>
      <c r="D6">
        <v>0</v>
      </c>
      <c r="F6">
        <v>0</v>
      </c>
      <c r="G6">
        <v>0</v>
      </c>
      <c r="N6" t="e">
        <f t="shared" si="0"/>
        <v>#DIV/0!</v>
      </c>
      <c r="O6">
        <f t="shared" si="1"/>
        <v>0</v>
      </c>
    </row>
    <row r="7" spans="1:15" hidden="1" x14ac:dyDescent="0.45">
      <c r="A7" t="s">
        <v>26</v>
      </c>
      <c r="F7">
        <v>0</v>
      </c>
      <c r="N7" t="e">
        <f t="shared" si="0"/>
        <v>#DIV/0!</v>
      </c>
      <c r="O7">
        <f t="shared" si="1"/>
        <v>0</v>
      </c>
    </row>
    <row r="8" spans="1:15" hidden="1" x14ac:dyDescent="0.45">
      <c r="A8" t="s">
        <v>526</v>
      </c>
      <c r="M8">
        <v>5.0000000000000001E-3</v>
      </c>
      <c r="N8">
        <f t="shared" si="0"/>
        <v>5.0000000000000001E-3</v>
      </c>
      <c r="O8" t="e">
        <f t="shared" si="1"/>
        <v>#DIV/0!</v>
      </c>
    </row>
    <row r="9" spans="1:15" hidden="1" x14ac:dyDescent="0.45">
      <c r="A9" t="s">
        <v>28</v>
      </c>
      <c r="I9">
        <v>0</v>
      </c>
      <c r="N9" t="e">
        <f t="shared" si="0"/>
        <v>#DIV/0!</v>
      </c>
      <c r="O9">
        <f t="shared" si="1"/>
        <v>0</v>
      </c>
    </row>
    <row r="10" spans="1:15" x14ac:dyDescent="0.45">
      <c r="A10" t="s">
        <v>421</v>
      </c>
      <c r="C10">
        <v>0</v>
      </c>
      <c r="D10">
        <v>1.25E-3</v>
      </c>
      <c r="E10">
        <v>5.0000000000000001E-3</v>
      </c>
      <c r="F10">
        <v>9.3750000000000014E-3</v>
      </c>
      <c r="G10">
        <v>1.4999999999999999E-2</v>
      </c>
      <c r="H10">
        <v>1.9375000000000003E-2</v>
      </c>
      <c r="I10">
        <v>1.0416666666666666E-2</v>
      </c>
      <c r="J10">
        <v>1.2500000000000001E-2</v>
      </c>
      <c r="K10">
        <v>2.5000000000000001E-2</v>
      </c>
      <c r="L10">
        <v>2.1875000000000002E-2</v>
      </c>
      <c r="M10">
        <v>1.5000000000000001E-2</v>
      </c>
      <c r="N10">
        <f t="shared" si="0"/>
        <v>1.8593750000000003E-2</v>
      </c>
      <c r="O10">
        <f t="shared" si="1"/>
        <v>8.6309523809523815E-3</v>
      </c>
    </row>
    <row r="11" spans="1:15" x14ac:dyDescent="0.45">
      <c r="A11" t="s">
        <v>467</v>
      </c>
      <c r="D11">
        <v>0</v>
      </c>
      <c r="E11">
        <v>0</v>
      </c>
      <c r="F11">
        <v>0</v>
      </c>
      <c r="G11">
        <v>7.4999999999999997E-3</v>
      </c>
      <c r="H11">
        <v>1.4999999999999999E-2</v>
      </c>
      <c r="I11">
        <v>0</v>
      </c>
      <c r="J11">
        <v>1.4999999999999999E-2</v>
      </c>
      <c r="K11">
        <v>2.5000000000000001E-2</v>
      </c>
      <c r="M11">
        <v>2.5000000000000001E-2</v>
      </c>
      <c r="N11">
        <f t="shared" si="0"/>
        <v>2.1666666666666667E-2</v>
      </c>
      <c r="O11">
        <f t="shared" si="1"/>
        <v>3.7499999999999999E-3</v>
      </c>
    </row>
    <row r="12" spans="1:15" x14ac:dyDescent="0.45">
      <c r="A12" t="s">
        <v>10</v>
      </c>
      <c r="D12">
        <v>0</v>
      </c>
      <c r="E12">
        <v>0</v>
      </c>
      <c r="F12">
        <v>0</v>
      </c>
      <c r="G12">
        <v>1.6666666666666668E-3</v>
      </c>
      <c r="H12">
        <v>3.7499999999999999E-3</v>
      </c>
      <c r="I12">
        <v>0</v>
      </c>
      <c r="K12">
        <v>7.4999999999999997E-3</v>
      </c>
      <c r="N12">
        <f t="shared" si="0"/>
        <v>7.4999999999999997E-3</v>
      </c>
      <c r="O12">
        <f t="shared" si="1"/>
        <v>9.0277777777777784E-4</v>
      </c>
    </row>
    <row r="13" spans="1:15" x14ac:dyDescent="0.45">
      <c r="A13" t="s">
        <v>11</v>
      </c>
      <c r="D13">
        <v>0</v>
      </c>
      <c r="E13">
        <v>0</v>
      </c>
      <c r="F13">
        <v>0</v>
      </c>
      <c r="G13">
        <v>0</v>
      </c>
      <c r="H13">
        <v>2.5000000000000001E-3</v>
      </c>
      <c r="I13">
        <v>0</v>
      </c>
      <c r="K13">
        <v>7.4999999999999997E-3</v>
      </c>
      <c r="N13">
        <f t="shared" si="0"/>
        <v>7.4999999999999997E-3</v>
      </c>
      <c r="O13">
        <f t="shared" si="1"/>
        <v>4.1666666666666669E-4</v>
      </c>
    </row>
    <row r="14" spans="1:15" x14ac:dyDescent="0.45">
      <c r="A14" t="s">
        <v>80</v>
      </c>
      <c r="D14">
        <v>6.2500000000000003E-3</v>
      </c>
      <c r="E14">
        <v>1.2500000000000001E-2</v>
      </c>
      <c r="F14">
        <v>1.8749999999999999E-2</v>
      </c>
      <c r="G14">
        <v>2.5000000000000001E-2</v>
      </c>
      <c r="H14">
        <v>2.2500000000000003E-2</v>
      </c>
      <c r="I14">
        <v>0.01</v>
      </c>
      <c r="J14">
        <v>0.01</v>
      </c>
      <c r="L14">
        <v>0.01</v>
      </c>
      <c r="M14">
        <v>0.01</v>
      </c>
      <c r="N14">
        <f t="shared" si="0"/>
        <v>0.01</v>
      </c>
      <c r="O14">
        <f t="shared" si="1"/>
        <v>1.5833333333333335E-2</v>
      </c>
    </row>
    <row r="15" spans="1:15" hidden="1" x14ac:dyDescent="0.45">
      <c r="A15" t="s">
        <v>30</v>
      </c>
      <c r="D15">
        <v>0</v>
      </c>
      <c r="E15">
        <v>0</v>
      </c>
      <c r="F15">
        <v>0</v>
      </c>
      <c r="G15">
        <v>0</v>
      </c>
      <c r="L15">
        <v>0</v>
      </c>
      <c r="N15">
        <f t="shared" si="0"/>
        <v>0</v>
      </c>
      <c r="O15">
        <f t="shared" si="1"/>
        <v>0</v>
      </c>
    </row>
    <row r="16" spans="1:15" hidden="1" x14ac:dyDescent="0.45">
      <c r="A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f t="shared" si="0"/>
        <v>0</v>
      </c>
      <c r="O16">
        <f t="shared" si="1"/>
        <v>0</v>
      </c>
    </row>
    <row r="17" spans="1:15" hidden="1" x14ac:dyDescent="0.45">
      <c r="A17" t="s">
        <v>565</v>
      </c>
      <c r="K17">
        <v>7.4999999999999997E-3</v>
      </c>
      <c r="L17">
        <v>1.4999999999999999E-2</v>
      </c>
      <c r="M17">
        <v>1.4999999999999999E-2</v>
      </c>
      <c r="N17">
        <f t="shared" si="0"/>
        <v>1.2499999999999999E-2</v>
      </c>
      <c r="O17" t="e">
        <f t="shared" si="1"/>
        <v>#DIV/0!</v>
      </c>
    </row>
    <row r="18" spans="1:15" hidden="1" x14ac:dyDescent="0.45">
      <c r="A18" t="s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f t="shared" si="0"/>
        <v>0</v>
      </c>
      <c r="O18">
        <f t="shared" si="1"/>
        <v>0</v>
      </c>
    </row>
    <row r="19" spans="1:15" hidden="1" x14ac:dyDescent="0.45">
      <c r="A19" t="s">
        <v>34</v>
      </c>
      <c r="E19">
        <v>0</v>
      </c>
      <c r="N19" t="e">
        <f t="shared" si="0"/>
        <v>#DIV/0!</v>
      </c>
      <c r="O19">
        <f t="shared" si="1"/>
        <v>0</v>
      </c>
    </row>
    <row r="20" spans="1:15" hidden="1" x14ac:dyDescent="0.45">
      <c r="A20" t="s">
        <v>35</v>
      </c>
      <c r="E20">
        <v>0</v>
      </c>
      <c r="L20">
        <v>0.01</v>
      </c>
      <c r="N20">
        <f t="shared" si="0"/>
        <v>0.01</v>
      </c>
      <c r="O20">
        <f t="shared" si="1"/>
        <v>0</v>
      </c>
    </row>
    <row r="21" spans="1:15" x14ac:dyDescent="0.45">
      <c r="A21" t="s">
        <v>7</v>
      </c>
      <c r="D21">
        <v>0</v>
      </c>
      <c r="E21">
        <v>0</v>
      </c>
      <c r="F21">
        <v>0</v>
      </c>
      <c r="G21">
        <v>6.2500000000000001E-4</v>
      </c>
      <c r="H21">
        <v>3.1250000000000002E-3</v>
      </c>
      <c r="I21">
        <v>5.0000000000000001E-3</v>
      </c>
      <c r="J21">
        <v>5.0000000000000001E-3</v>
      </c>
      <c r="K21">
        <v>5.0000000000000001E-3</v>
      </c>
      <c r="L21">
        <v>5.0000000000000001E-3</v>
      </c>
      <c r="M21">
        <v>5.0000000000000001E-3</v>
      </c>
      <c r="N21">
        <f t="shared" si="0"/>
        <v>5.0000000000000001E-3</v>
      </c>
      <c r="O21">
        <f t="shared" si="1"/>
        <v>1.4583333333333334E-3</v>
      </c>
    </row>
    <row r="22" spans="1:15" hidden="1" x14ac:dyDescent="0.45">
      <c r="A22" t="s">
        <v>562</v>
      </c>
      <c r="D22">
        <v>0</v>
      </c>
      <c r="N22" t="e">
        <f t="shared" si="0"/>
        <v>#DIV/0!</v>
      </c>
      <c r="O22">
        <f t="shared" si="1"/>
        <v>0</v>
      </c>
    </row>
    <row r="23" spans="1:15" hidden="1" x14ac:dyDescent="0.45">
      <c r="A23" t="s">
        <v>38</v>
      </c>
      <c r="E23">
        <v>0</v>
      </c>
      <c r="N23" t="e">
        <f t="shared" si="0"/>
        <v>#DIV/0!</v>
      </c>
      <c r="O23">
        <f t="shared" si="1"/>
        <v>0</v>
      </c>
    </row>
    <row r="24" spans="1:15" hidden="1" x14ac:dyDescent="0.45">
      <c r="A24" t="s">
        <v>8</v>
      </c>
      <c r="D24">
        <v>0</v>
      </c>
      <c r="E24">
        <v>0</v>
      </c>
      <c r="F24">
        <v>0</v>
      </c>
      <c r="G24">
        <v>0</v>
      </c>
      <c r="H24">
        <v>0</v>
      </c>
      <c r="K24">
        <v>0.01</v>
      </c>
      <c r="L24">
        <v>0.02</v>
      </c>
      <c r="N24">
        <f t="shared" si="0"/>
        <v>1.4999999999999999E-2</v>
      </c>
      <c r="O24">
        <f t="shared" si="1"/>
        <v>0</v>
      </c>
    </row>
    <row r="25" spans="1:15" x14ac:dyDescent="0.45">
      <c r="A25" t="s">
        <v>46</v>
      </c>
      <c r="B25">
        <v>0.01</v>
      </c>
      <c r="C25">
        <v>0.01</v>
      </c>
      <c r="D25">
        <v>1.375E-2</v>
      </c>
      <c r="E25">
        <v>1.6250000000000001E-2</v>
      </c>
      <c r="F25">
        <v>0.02</v>
      </c>
      <c r="G25">
        <v>2.1249999999999998E-2</v>
      </c>
      <c r="I25">
        <v>0.01</v>
      </c>
      <c r="J25">
        <v>1.7500000000000002E-2</v>
      </c>
      <c r="K25">
        <v>2.5000000000000001E-2</v>
      </c>
      <c r="L25">
        <v>2.5000000000000005E-2</v>
      </c>
      <c r="N25">
        <f t="shared" si="0"/>
        <v>2.2500000000000003E-2</v>
      </c>
      <c r="O25">
        <f t="shared" si="1"/>
        <v>1.4464285714285713E-2</v>
      </c>
    </row>
    <row r="26" spans="1:15" hidden="1" x14ac:dyDescent="0.45">
      <c r="A26" t="s">
        <v>518</v>
      </c>
      <c r="N26" t="e">
        <f t="shared" si="0"/>
        <v>#DIV/0!</v>
      </c>
      <c r="O26" t="e">
        <f t="shared" si="1"/>
        <v>#DIV/0!</v>
      </c>
    </row>
    <row r="27" spans="1:15" hidden="1" x14ac:dyDescent="0.45">
      <c r="A27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N27">
        <f t="shared" si="0"/>
        <v>0</v>
      </c>
      <c r="O27">
        <f t="shared" si="1"/>
        <v>0</v>
      </c>
    </row>
    <row r="28" spans="1:15" hidden="1" x14ac:dyDescent="0.45">
      <c r="A28" t="s">
        <v>40</v>
      </c>
      <c r="E28">
        <v>0</v>
      </c>
      <c r="N28" t="e">
        <f t="shared" si="0"/>
        <v>#DIV/0!</v>
      </c>
      <c r="O28">
        <f t="shared" si="1"/>
        <v>0</v>
      </c>
    </row>
    <row r="29" spans="1:15" hidden="1" x14ac:dyDescent="0.45">
      <c r="A29" t="s">
        <v>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N29" t="e">
        <f t="shared" si="0"/>
        <v>#DIV/0!</v>
      </c>
      <c r="O29">
        <f t="shared" si="1"/>
        <v>0</v>
      </c>
    </row>
    <row r="30" spans="1:15" hidden="1" x14ac:dyDescent="0.45">
      <c r="A30" t="s">
        <v>42</v>
      </c>
      <c r="D30">
        <v>0</v>
      </c>
      <c r="F30">
        <v>0</v>
      </c>
      <c r="G30">
        <v>0</v>
      </c>
      <c r="N30" t="e">
        <f t="shared" si="0"/>
        <v>#DIV/0!</v>
      </c>
      <c r="O30">
        <f t="shared" si="1"/>
        <v>0</v>
      </c>
    </row>
    <row r="31" spans="1:15" hidden="1" x14ac:dyDescent="0.45">
      <c r="A31" t="s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1.6666666666666668E-3</v>
      </c>
      <c r="N31">
        <f t="shared" si="0"/>
        <v>4.1666666666666669E-4</v>
      </c>
      <c r="O31">
        <f t="shared" si="1"/>
        <v>0</v>
      </c>
    </row>
    <row r="32" spans="1:15" x14ac:dyDescent="0.45">
      <c r="A32" t="s">
        <v>9</v>
      </c>
      <c r="C32">
        <v>0.01</v>
      </c>
      <c r="D32">
        <v>1.4999999999999999E-2</v>
      </c>
      <c r="E32">
        <v>0.02</v>
      </c>
      <c r="G32">
        <v>2.5000000000000001E-2</v>
      </c>
      <c r="I32">
        <v>0</v>
      </c>
      <c r="J32">
        <v>0.01</v>
      </c>
      <c r="K32">
        <v>0.02</v>
      </c>
      <c r="M32">
        <v>0.02</v>
      </c>
      <c r="N32">
        <f t="shared" si="0"/>
        <v>1.6666666666666666E-2</v>
      </c>
      <c r="O32">
        <f t="shared" si="1"/>
        <v>1.4000000000000002E-2</v>
      </c>
    </row>
    <row r="33" spans="1:15" hidden="1" x14ac:dyDescent="0.45">
      <c r="A33" t="s">
        <v>43</v>
      </c>
      <c r="E33">
        <v>0</v>
      </c>
      <c r="F33">
        <v>0</v>
      </c>
      <c r="G33">
        <v>0</v>
      </c>
      <c r="H33">
        <v>0</v>
      </c>
      <c r="I33">
        <v>0</v>
      </c>
      <c r="L33">
        <v>0</v>
      </c>
      <c r="M33">
        <v>0</v>
      </c>
      <c r="N33">
        <f t="shared" si="0"/>
        <v>0</v>
      </c>
      <c r="O33">
        <f t="shared" si="1"/>
        <v>0</v>
      </c>
    </row>
    <row r="34" spans="1:15" hidden="1" x14ac:dyDescent="0.45">
      <c r="A34" t="s">
        <v>342</v>
      </c>
      <c r="D34">
        <v>0</v>
      </c>
      <c r="N34" t="e">
        <f t="shared" si="0"/>
        <v>#DIV/0!</v>
      </c>
      <c r="O34">
        <f t="shared" si="1"/>
        <v>0</v>
      </c>
    </row>
    <row r="35" spans="1:15" x14ac:dyDescent="0.45">
      <c r="A35" t="s">
        <v>17</v>
      </c>
      <c r="C35">
        <v>0</v>
      </c>
      <c r="D35">
        <v>0</v>
      </c>
      <c r="E35">
        <v>2.5000000000000001E-3</v>
      </c>
      <c r="F35">
        <v>7.4999999999999997E-3</v>
      </c>
      <c r="G35">
        <v>0.01</v>
      </c>
      <c r="H35">
        <v>1.2500000000000001E-2</v>
      </c>
      <c r="I35">
        <v>0</v>
      </c>
      <c r="J35">
        <v>0.01</v>
      </c>
      <c r="K35">
        <v>0.02</v>
      </c>
      <c r="N35">
        <f t="shared" si="0"/>
        <v>1.4999999999999999E-2</v>
      </c>
      <c r="O35">
        <f t="shared" si="1"/>
        <v>4.642857142857143E-3</v>
      </c>
    </row>
    <row r="36" spans="1:15" hidden="1" x14ac:dyDescent="0.45">
      <c r="A36" t="s">
        <v>45</v>
      </c>
      <c r="E36">
        <v>0</v>
      </c>
      <c r="F36">
        <v>0</v>
      </c>
      <c r="H36">
        <v>0</v>
      </c>
      <c r="N36" t="e">
        <f t="shared" si="0"/>
        <v>#DIV/0!</v>
      </c>
      <c r="O36">
        <f t="shared" si="1"/>
        <v>0</v>
      </c>
    </row>
    <row r="37" spans="1:15" x14ac:dyDescent="0.45">
      <c r="A37" s="36"/>
      <c r="B37" s="200"/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</row>
    <row r="38" spans="1:15" x14ac:dyDescent="0.45">
      <c r="A38" s="36"/>
      <c r="B38" s="200">
        <f>B1</f>
        <v>2013</v>
      </c>
      <c r="C38" s="200">
        <f t="shared" ref="C38:M38" si="2">C1</f>
        <v>2014</v>
      </c>
      <c r="D38" s="200">
        <f t="shared" si="2"/>
        <v>2015</v>
      </c>
      <c r="E38" s="200">
        <f t="shared" si="2"/>
        <v>2016</v>
      </c>
      <c r="F38" s="200">
        <f t="shared" si="2"/>
        <v>2017</v>
      </c>
      <c r="G38" s="200">
        <f t="shared" si="2"/>
        <v>2018</v>
      </c>
      <c r="H38" s="200">
        <f t="shared" si="2"/>
        <v>2019</v>
      </c>
      <c r="I38" s="200">
        <f t="shared" si="2"/>
        <v>2020</v>
      </c>
      <c r="J38" s="200">
        <f t="shared" si="2"/>
        <v>2021</v>
      </c>
      <c r="K38" s="200">
        <f t="shared" si="2"/>
        <v>2022</v>
      </c>
      <c r="L38" s="200">
        <f t="shared" si="2"/>
        <v>2023</v>
      </c>
      <c r="M38" s="200">
        <f t="shared" si="2"/>
        <v>2024</v>
      </c>
    </row>
    <row r="39" spans="1:15" x14ac:dyDescent="0.45">
      <c r="A39" t="s">
        <v>607</v>
      </c>
      <c r="B39">
        <f>MIN(B$1:B$36)</f>
        <v>0.01</v>
      </c>
      <c r="C39">
        <f t="shared" ref="C39:M39" si="3">MIN(C$1:C$36)</f>
        <v>0</v>
      </c>
      <c r="D39">
        <f t="shared" si="3"/>
        <v>0</v>
      </c>
      <c r="E39">
        <f t="shared" si="3"/>
        <v>0</v>
      </c>
      <c r="F39">
        <f t="shared" si="3"/>
        <v>0</v>
      </c>
      <c r="G39">
        <f t="shared" si="3"/>
        <v>0</v>
      </c>
      <c r="H39">
        <f t="shared" si="3"/>
        <v>0</v>
      </c>
      <c r="I39">
        <f t="shared" si="3"/>
        <v>0</v>
      </c>
      <c r="J39">
        <f t="shared" si="3"/>
        <v>0</v>
      </c>
      <c r="K39">
        <f t="shared" si="3"/>
        <v>0</v>
      </c>
      <c r="L39">
        <f t="shared" si="3"/>
        <v>0</v>
      </c>
      <c r="M39">
        <f t="shared" si="3"/>
        <v>0</v>
      </c>
    </row>
    <row r="40" spans="1:15" x14ac:dyDescent="0.45">
      <c r="A40" s="202">
        <v>0.25</v>
      </c>
      <c r="B40" t="e">
        <f>_xlfn.PERCENTILE.EXC(B$2:B$36,$A40)</f>
        <v>#NUM!</v>
      </c>
      <c r="C40">
        <f t="shared" ref="C40:M40" si="4">_xlfn.PERCENTILE.EXC(C$2:C$36,$A40)</f>
        <v>0</v>
      </c>
      <c r="D40">
        <f t="shared" si="4"/>
        <v>0</v>
      </c>
      <c r="E40">
        <f t="shared" si="4"/>
        <v>0</v>
      </c>
      <c r="F40">
        <f t="shared" si="4"/>
        <v>0</v>
      </c>
      <c r="G40">
        <f t="shared" si="4"/>
        <v>0</v>
      </c>
      <c r="H40">
        <f t="shared" si="4"/>
        <v>0</v>
      </c>
      <c r="I40">
        <f t="shared" si="4"/>
        <v>0</v>
      </c>
      <c r="J40">
        <f t="shared" si="4"/>
        <v>0</v>
      </c>
      <c r="K40">
        <f t="shared" si="4"/>
        <v>2.5000000000000001E-3</v>
      </c>
      <c r="L40">
        <f t="shared" si="4"/>
        <v>0</v>
      </c>
      <c r="M40">
        <f t="shared" si="4"/>
        <v>1.6666666666666668E-3</v>
      </c>
    </row>
    <row r="41" spans="1:15" x14ac:dyDescent="0.45">
      <c r="A41" s="202">
        <v>0.5</v>
      </c>
      <c r="B41">
        <f t="shared" ref="B41:M42" si="5">_xlfn.PERCENTILE.EXC(B$2:B$36,$A41)</f>
        <v>0.01</v>
      </c>
      <c r="C41">
        <f t="shared" si="5"/>
        <v>5.0000000000000001E-3</v>
      </c>
      <c r="D41">
        <f t="shared" si="5"/>
        <v>0</v>
      </c>
      <c r="E41">
        <f t="shared" si="5"/>
        <v>0</v>
      </c>
      <c r="F41">
        <f t="shared" si="5"/>
        <v>0</v>
      </c>
      <c r="G41">
        <f t="shared" si="5"/>
        <v>0</v>
      </c>
      <c r="H41">
        <f t="shared" si="5"/>
        <v>0</v>
      </c>
      <c r="I41">
        <f t="shared" si="5"/>
        <v>0</v>
      </c>
      <c r="J41">
        <f t="shared" si="5"/>
        <v>0.01</v>
      </c>
      <c r="K41">
        <f t="shared" si="5"/>
        <v>7.4999999999999997E-3</v>
      </c>
      <c r="L41">
        <f t="shared" si="5"/>
        <v>8.7500000000000008E-3</v>
      </c>
      <c r="M41">
        <f t="shared" si="5"/>
        <v>0.01</v>
      </c>
    </row>
    <row r="42" spans="1:15" x14ac:dyDescent="0.45">
      <c r="A42" s="202">
        <v>0.75</v>
      </c>
      <c r="B42" t="e">
        <f t="shared" si="5"/>
        <v>#NUM!</v>
      </c>
      <c r="C42">
        <f t="shared" si="5"/>
        <v>0.01</v>
      </c>
      <c r="D42">
        <f t="shared" si="5"/>
        <v>0</v>
      </c>
      <c r="E42">
        <f t="shared" si="5"/>
        <v>0</v>
      </c>
      <c r="F42">
        <f t="shared" si="5"/>
        <v>0</v>
      </c>
      <c r="G42">
        <f t="shared" si="5"/>
        <v>9.3749999999999997E-3</v>
      </c>
      <c r="H42">
        <f t="shared" si="5"/>
        <v>5.9375000000000001E-3</v>
      </c>
      <c r="I42">
        <f t="shared" si="5"/>
        <v>1.25E-3</v>
      </c>
      <c r="J42">
        <f t="shared" si="5"/>
        <v>1.125E-2</v>
      </c>
      <c r="K42">
        <f t="shared" si="5"/>
        <v>0.02</v>
      </c>
      <c r="L42">
        <f t="shared" si="5"/>
        <v>1.6250000000000001E-2</v>
      </c>
      <c r="M42">
        <f t="shared" si="5"/>
        <v>1.5000000000000001E-2</v>
      </c>
    </row>
    <row r="43" spans="1:15" x14ac:dyDescent="0.45">
      <c r="A43" t="s">
        <v>608</v>
      </c>
      <c r="B43">
        <f>MAX(B2:B36)</f>
        <v>0.01</v>
      </c>
      <c r="C43">
        <f>MAX(C2:C36)</f>
        <v>0.01</v>
      </c>
      <c r="D43">
        <f>MAX(D2:D36)</f>
        <v>1.4999999999999999E-2</v>
      </c>
      <c r="E43">
        <f>MAX(E2:E36)</f>
        <v>0.02</v>
      </c>
      <c r="F43">
        <f>MAX(F2:F36)</f>
        <v>0.02</v>
      </c>
      <c r="G43">
        <f>MAX(G2:G36)</f>
        <v>2.5000000000000001E-2</v>
      </c>
      <c r="H43">
        <f>MAX(H2:H36)</f>
        <v>2.2500000000000003E-2</v>
      </c>
      <c r="I43">
        <f>MAX(I2:I36)</f>
        <v>1.0416666666666666E-2</v>
      </c>
      <c r="J43">
        <f>MAX(J2:J36)</f>
        <v>1.7500000000000002E-2</v>
      </c>
      <c r="K43">
        <f>MAX(K2:K36)</f>
        <v>2.5000000000000001E-2</v>
      </c>
      <c r="L43">
        <f>MAX(L2:L36)</f>
        <v>2.5000000000000005E-2</v>
      </c>
      <c r="M43">
        <f>MAX(M2:M36)</f>
        <v>2.5000000000000001E-2</v>
      </c>
    </row>
    <row r="44" spans="1:15" x14ac:dyDescent="0.45">
      <c r="A44" t="s">
        <v>609</v>
      </c>
      <c r="B44">
        <f>AVERAGEIF(B2:B36,"&gt;"&amp;0,B2:B36)</f>
        <v>0.01</v>
      </c>
      <c r="C44">
        <f>AVERAGEIF(C2:C36,"&gt;"&amp;0,C2:C36)</f>
        <v>0.01</v>
      </c>
      <c r="D44">
        <f>AVERAGEIF(D2:D36,"&gt;"&amp;0,D2:D36)</f>
        <v>9.0625000000000011E-3</v>
      </c>
      <c r="E44">
        <f>AVERAGEIF(E2:E36,"&gt;"&amp;0,E2:E36)</f>
        <v>1.1250000000000001E-2</v>
      </c>
      <c r="F44">
        <f>AVERAGEIF(F2:F36,"&gt;"&amp;0,F2:F36)</f>
        <v>1.390625E-2</v>
      </c>
      <c r="G44">
        <f>AVERAGEIF(G2:G36,"&gt;"&amp;0,G2:G36)</f>
        <v>1.3255208333333332E-2</v>
      </c>
      <c r="H44">
        <f>AVERAGEIF(H2:H36,"&gt;"&amp;0,H2:H36)</f>
        <v>1.0260416666666668E-2</v>
      </c>
      <c r="I44">
        <f>AVERAGEIF(I2:I36,"&gt;"&amp;0,I2:I36)</f>
        <v>8.8541666666666664E-3</v>
      </c>
      <c r="J44">
        <f>AVERAGEIF(J2:J36,"&gt;"&amp;0,J2:J36)</f>
        <v>1.125E-2</v>
      </c>
      <c r="K44">
        <f>AVERAGEIF(K2:K36,"&gt;"&amp;0,K2:K36)</f>
        <v>1.375E-2</v>
      </c>
      <c r="L44">
        <f>AVERAGEIF(L2:L36,"&gt;"&amp;0,L2:L36)</f>
        <v>1.4374999999999999E-2</v>
      </c>
      <c r="M44">
        <f>AVERAGEIF(M2:M36,"&gt;"&amp;0,M2:M36)</f>
        <v>1.1851851851851853E-2</v>
      </c>
    </row>
    <row r="45" spans="1:15" x14ac:dyDescent="0.45">
      <c r="B45">
        <f>AVERAGE(B2:B36)</f>
        <v>0.01</v>
      </c>
      <c r="C45">
        <f>AVERAGE(C2:C36)</f>
        <v>5.0000000000000001E-3</v>
      </c>
      <c r="D45">
        <f>AVERAGE(D2:D36)</f>
        <v>1.6477272727272729E-3</v>
      </c>
      <c r="E45">
        <f>AVERAGE(E2:E36)</f>
        <v>2.3437500000000003E-3</v>
      </c>
      <c r="F45">
        <f>AVERAGE(F2:F36)</f>
        <v>2.5284090909090911E-3</v>
      </c>
      <c r="G45">
        <f>AVERAGE(G2:G36)</f>
        <v>5.3020833333333331E-3</v>
      </c>
      <c r="H45">
        <f>AVERAGE(H2:H36)</f>
        <v>4.5601851851851853E-3</v>
      </c>
      <c r="I45">
        <f>AVERAGE(I2:I36)</f>
        <v>1.9675925925925924E-3</v>
      </c>
      <c r="J45">
        <f>AVERAGE(J2:J36)</f>
        <v>6.9230769230769224E-3</v>
      </c>
      <c r="K45">
        <f>AVERAGE(K2:K36)</f>
        <v>1.1000000000000001E-2</v>
      </c>
      <c r="L45">
        <f>AVERAGE(L2:L36)</f>
        <v>9.2410714285714284E-3</v>
      </c>
      <c r="M45">
        <f>AVERAGE(M2:M36)</f>
        <v>9.696969696969697E-3</v>
      </c>
    </row>
  </sheetData>
  <autoFilter ref="A1:O36" xr:uid="{7A8B49E9-6295-4364-BED8-651FF27240DB}">
    <filterColumn colId="13">
      <filters>
        <filter val="0.000416667"/>
        <filter val="0.005"/>
        <filter val="0.005833333"/>
        <filter val="0.0075"/>
        <filter val="0.008682073"/>
        <filter val="0.00875"/>
        <filter val="0.01"/>
        <filter val="0.0125"/>
        <filter val="0.015"/>
        <filter val="0.016666667"/>
        <filter val="0.01859375"/>
        <filter val="0.021666667"/>
        <filter val="0.0225"/>
      </filters>
    </filterColumn>
    <filterColumn colId="14">
      <filters>
        <filter val="0.000416667"/>
        <filter val="0.000555556"/>
        <filter val="0.000902778"/>
        <filter val="0.001458333"/>
        <filter val="0.00375"/>
        <filter val="0.004642857"/>
        <filter val="0.004699678"/>
        <filter val="0.008630952"/>
        <filter val="0.014"/>
        <filter val="0.014464286"/>
        <filter val="0.015833333"/>
      </filters>
    </filterColumn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3B10-1FE5-4D9D-84CA-DD79ACEEF5DD}">
  <dimension ref="A1:N421"/>
  <sheetViews>
    <sheetView tabSelected="1" zoomScale="85" zoomScaleNormal="85" workbookViewId="0">
      <pane ySplit="1" topLeftCell="A2" activePane="bottomLeft" state="frozen"/>
      <selection activeCell="J136" sqref="J136"/>
      <selection pane="bottomLeft" activeCell="E1" activeCellId="3" sqref="B1:B421 F1:F421 D1:D421 E1:E421"/>
    </sheetView>
  </sheetViews>
  <sheetFormatPr defaultColWidth="9.1328125" defaultRowHeight="16.5" x14ac:dyDescent="0.6"/>
  <cols>
    <col min="1" max="1" width="13.73046875" style="2" bestFit="1" customWidth="1"/>
    <col min="2" max="2" width="16.86328125" style="2" bestFit="1" customWidth="1"/>
    <col min="3" max="4" width="21.265625" style="34" customWidth="1"/>
    <col min="5" max="5" width="14.265625" style="7" customWidth="1"/>
    <col min="6" max="6" width="16.86328125" style="2" bestFit="1" customWidth="1"/>
    <col min="7" max="7" width="21.3984375" style="8" customWidth="1"/>
    <col min="8" max="8" width="62.59765625" style="8" customWidth="1"/>
    <col min="9" max="9" width="55.3984375" style="2" bestFit="1" customWidth="1"/>
    <col min="10" max="10" width="17" style="2" bestFit="1" customWidth="1"/>
    <col min="11" max="13" width="9.1328125" style="2"/>
    <col min="14" max="14" width="11.59765625" style="2" bestFit="1" customWidth="1"/>
    <col min="15" max="16384" width="9.1328125" style="2"/>
  </cols>
  <sheetData>
    <row r="1" spans="1:14" ht="45" customHeight="1" x14ac:dyDescent="0.6">
      <c r="A1" s="68" t="s">
        <v>69</v>
      </c>
      <c r="B1" s="112" t="s">
        <v>15</v>
      </c>
      <c r="C1" s="113" t="s">
        <v>110</v>
      </c>
      <c r="D1" s="201" t="s">
        <v>606</v>
      </c>
      <c r="E1" s="114" t="s">
        <v>0</v>
      </c>
      <c r="F1" s="112" t="s">
        <v>1</v>
      </c>
      <c r="G1" s="115" t="s">
        <v>361</v>
      </c>
      <c r="H1" s="116" t="s">
        <v>125</v>
      </c>
      <c r="I1" s="112" t="s">
        <v>19</v>
      </c>
      <c r="J1" s="117" t="s">
        <v>547</v>
      </c>
      <c r="L1" s="42"/>
      <c r="N1" s="43"/>
    </row>
    <row r="2" spans="1:14" x14ac:dyDescent="0.6">
      <c r="A2" s="118" t="s">
        <v>488</v>
      </c>
      <c r="B2" s="118" t="s">
        <v>489</v>
      </c>
      <c r="C2" s="161">
        <v>43676</v>
      </c>
      <c r="D2" s="203">
        <f>VALUE(IFERROR(YEAR(C2),RIGHT(C2,4)))</f>
        <v>2019</v>
      </c>
      <c r="E2" s="85">
        <v>0</v>
      </c>
      <c r="F2" s="119" t="s">
        <v>4</v>
      </c>
      <c r="G2" s="161">
        <v>43676</v>
      </c>
      <c r="H2" s="81" t="s">
        <v>490</v>
      </c>
      <c r="J2" s="117" t="s">
        <v>548</v>
      </c>
    </row>
    <row r="3" spans="1:14" x14ac:dyDescent="0.6">
      <c r="A3" s="118" t="s">
        <v>488</v>
      </c>
      <c r="B3" s="118" t="s">
        <v>489</v>
      </c>
      <c r="C3" s="162">
        <v>43761</v>
      </c>
      <c r="D3" s="203">
        <f t="shared" ref="D3:D66" si="0">VALUE(IFERROR(YEAR(C3),RIGHT(C3,4)))</f>
        <v>2019</v>
      </c>
      <c r="E3" s="85">
        <v>0</v>
      </c>
      <c r="F3" s="119" t="s">
        <v>2</v>
      </c>
      <c r="G3" s="161">
        <v>43762</v>
      </c>
      <c r="H3" s="81" t="s">
        <v>491</v>
      </c>
      <c r="J3" s="117" t="s">
        <v>548</v>
      </c>
    </row>
    <row r="4" spans="1:14" x14ac:dyDescent="0.6">
      <c r="A4" s="118" t="s">
        <v>488</v>
      </c>
      <c r="B4" s="118" t="s">
        <v>489</v>
      </c>
      <c r="C4" s="161">
        <v>43871</v>
      </c>
      <c r="D4" s="203">
        <f t="shared" si="0"/>
        <v>2020</v>
      </c>
      <c r="E4" s="85">
        <v>0</v>
      </c>
      <c r="F4" s="119" t="s">
        <v>2</v>
      </c>
      <c r="G4" s="161">
        <v>43872</v>
      </c>
      <c r="H4" s="81" t="s">
        <v>492</v>
      </c>
      <c r="J4" s="117" t="s">
        <v>548</v>
      </c>
    </row>
    <row r="5" spans="1:14" x14ac:dyDescent="0.6">
      <c r="A5" s="118" t="s">
        <v>488</v>
      </c>
      <c r="B5" s="118" t="s">
        <v>489</v>
      </c>
      <c r="C5" s="161">
        <v>43903</v>
      </c>
      <c r="D5" s="203">
        <f t="shared" si="0"/>
        <v>2020</v>
      </c>
      <c r="E5" s="85">
        <v>0</v>
      </c>
      <c r="F5" s="119" t="s">
        <v>2</v>
      </c>
      <c r="G5" s="161">
        <v>43935</v>
      </c>
      <c r="H5" s="81" t="s">
        <v>493</v>
      </c>
      <c r="J5" s="117" t="s">
        <v>548</v>
      </c>
    </row>
    <row r="6" spans="1:14" x14ac:dyDescent="0.6">
      <c r="A6" s="118" t="s">
        <v>488</v>
      </c>
      <c r="B6" s="118" t="s">
        <v>489</v>
      </c>
      <c r="C6" s="161">
        <v>44043</v>
      </c>
      <c r="D6" s="203">
        <f t="shared" si="0"/>
        <v>2020</v>
      </c>
      <c r="E6" s="85">
        <v>0</v>
      </c>
      <c r="F6" s="119" t="s">
        <v>2</v>
      </c>
      <c r="G6" s="161">
        <v>44044</v>
      </c>
      <c r="H6" s="81" t="s">
        <v>494</v>
      </c>
      <c r="J6" s="117" t="s">
        <v>548</v>
      </c>
    </row>
    <row r="7" spans="1:14" x14ac:dyDescent="0.6">
      <c r="A7" s="118" t="s">
        <v>488</v>
      </c>
      <c r="B7" s="118" t="s">
        <v>489</v>
      </c>
      <c r="C7" s="161">
        <v>44131</v>
      </c>
      <c r="D7" s="203">
        <f t="shared" si="0"/>
        <v>2020</v>
      </c>
      <c r="E7" s="85">
        <v>0</v>
      </c>
      <c r="F7" s="119" t="s">
        <v>2</v>
      </c>
      <c r="G7" s="161">
        <v>44132</v>
      </c>
      <c r="H7" s="81" t="s">
        <v>495</v>
      </c>
      <c r="J7" s="117" t="s">
        <v>548</v>
      </c>
    </row>
    <row r="8" spans="1:14" x14ac:dyDescent="0.6">
      <c r="A8" s="118" t="s">
        <v>488</v>
      </c>
      <c r="B8" s="118" t="s">
        <v>489</v>
      </c>
      <c r="C8" s="161">
        <v>44217</v>
      </c>
      <c r="D8" s="203">
        <f t="shared" si="0"/>
        <v>2021</v>
      </c>
      <c r="E8" s="85">
        <v>0</v>
      </c>
      <c r="F8" s="119" t="s">
        <v>2</v>
      </c>
      <c r="G8" s="161">
        <v>44218</v>
      </c>
      <c r="H8" s="81" t="s">
        <v>496</v>
      </c>
      <c r="J8" s="117" t="s">
        <v>548</v>
      </c>
    </row>
    <row r="9" spans="1:14" x14ac:dyDescent="0.6">
      <c r="A9" s="118" t="s">
        <v>488</v>
      </c>
      <c r="B9" s="118" t="s">
        <v>489</v>
      </c>
      <c r="C9" s="161">
        <v>44302</v>
      </c>
      <c r="D9" s="203">
        <f t="shared" si="0"/>
        <v>2021</v>
      </c>
      <c r="E9" s="85">
        <v>0</v>
      </c>
      <c r="F9" s="119" t="s">
        <v>2</v>
      </c>
      <c r="G9" s="161">
        <v>44303</v>
      </c>
      <c r="H9" s="81" t="s">
        <v>497</v>
      </c>
      <c r="J9" s="117" t="s">
        <v>548</v>
      </c>
    </row>
    <row r="10" spans="1:14" x14ac:dyDescent="0.6">
      <c r="A10" s="118" t="s">
        <v>488</v>
      </c>
      <c r="B10" s="118" t="s">
        <v>489</v>
      </c>
      <c r="C10" s="161">
        <v>44399</v>
      </c>
      <c r="D10" s="203">
        <f t="shared" si="0"/>
        <v>2021</v>
      </c>
      <c r="E10" s="85">
        <v>0</v>
      </c>
      <c r="F10" s="119" t="s">
        <v>2</v>
      </c>
      <c r="G10" s="161">
        <v>44400</v>
      </c>
      <c r="H10" s="81" t="s">
        <v>498</v>
      </c>
      <c r="J10" s="117" t="s">
        <v>548</v>
      </c>
    </row>
    <row r="11" spans="1:14" x14ac:dyDescent="0.6">
      <c r="A11" s="118" t="s">
        <v>488</v>
      </c>
      <c r="B11" s="118" t="s">
        <v>489</v>
      </c>
      <c r="C11" s="161">
        <v>44487</v>
      </c>
      <c r="D11" s="203">
        <f t="shared" si="0"/>
        <v>2021</v>
      </c>
      <c r="E11" s="85">
        <v>0</v>
      </c>
      <c r="F11" s="119" t="s">
        <v>2</v>
      </c>
      <c r="G11" s="161">
        <v>44488</v>
      </c>
      <c r="H11" s="81" t="s">
        <v>499</v>
      </c>
      <c r="J11" s="117" t="s">
        <v>548</v>
      </c>
    </row>
    <row r="12" spans="1:14" x14ac:dyDescent="0.6">
      <c r="A12" s="118" t="s">
        <v>488</v>
      </c>
      <c r="B12" s="118" t="s">
        <v>489</v>
      </c>
      <c r="C12" s="161">
        <v>44588</v>
      </c>
      <c r="D12" s="203">
        <f t="shared" si="0"/>
        <v>2022</v>
      </c>
      <c r="E12" s="85">
        <v>0</v>
      </c>
      <c r="F12" s="119" t="s">
        <v>2</v>
      </c>
      <c r="G12" s="161">
        <v>44589</v>
      </c>
      <c r="H12" s="81" t="s">
        <v>500</v>
      </c>
      <c r="J12" s="117" t="s">
        <v>548</v>
      </c>
    </row>
    <row r="13" spans="1:14" x14ac:dyDescent="0.6">
      <c r="A13" s="118" t="s">
        <v>488</v>
      </c>
      <c r="B13" s="118" t="s">
        <v>489</v>
      </c>
      <c r="C13" s="161">
        <v>44672</v>
      </c>
      <c r="D13" s="203">
        <f t="shared" si="0"/>
        <v>2022</v>
      </c>
      <c r="E13" s="85">
        <v>0</v>
      </c>
      <c r="F13" s="119" t="s">
        <v>2</v>
      </c>
      <c r="G13" s="161">
        <v>44673</v>
      </c>
      <c r="H13" s="81" t="s">
        <v>501</v>
      </c>
      <c r="J13" s="117" t="s">
        <v>548</v>
      </c>
    </row>
    <row r="14" spans="1:14" x14ac:dyDescent="0.6">
      <c r="A14" s="118" t="s">
        <v>488</v>
      </c>
      <c r="B14" s="118" t="s">
        <v>489</v>
      </c>
      <c r="C14" s="161">
        <v>44755</v>
      </c>
      <c r="D14" s="203">
        <f t="shared" si="0"/>
        <v>2022</v>
      </c>
      <c r="E14" s="85">
        <v>0</v>
      </c>
      <c r="F14" s="119" t="s">
        <v>2</v>
      </c>
      <c r="G14" s="161">
        <v>44756</v>
      </c>
      <c r="H14" s="81" t="s">
        <v>498</v>
      </c>
      <c r="J14" s="117" t="s">
        <v>548</v>
      </c>
    </row>
    <row r="15" spans="1:14" x14ac:dyDescent="0.6">
      <c r="A15" s="118" t="s">
        <v>488</v>
      </c>
      <c r="B15" s="118" t="s">
        <v>489</v>
      </c>
      <c r="C15" s="161">
        <v>44858</v>
      </c>
      <c r="D15" s="203">
        <f t="shared" si="0"/>
        <v>2022</v>
      </c>
      <c r="E15" s="85">
        <v>0.01</v>
      </c>
      <c r="F15" s="119" t="s">
        <v>3</v>
      </c>
      <c r="G15" s="161">
        <v>45047</v>
      </c>
      <c r="H15" s="81" t="s">
        <v>502</v>
      </c>
      <c r="J15" s="117" t="s">
        <v>548</v>
      </c>
    </row>
    <row r="16" spans="1:14" x14ac:dyDescent="0.6">
      <c r="A16" s="118" t="s">
        <v>488</v>
      </c>
      <c r="B16" s="118" t="s">
        <v>489</v>
      </c>
      <c r="C16" s="161">
        <v>44950</v>
      </c>
      <c r="D16" s="203">
        <f t="shared" si="0"/>
        <v>2023</v>
      </c>
      <c r="E16" s="85">
        <v>1.4999999999999999E-2</v>
      </c>
      <c r="F16" s="119" t="s">
        <v>3</v>
      </c>
      <c r="G16" s="161">
        <v>45139</v>
      </c>
      <c r="H16" s="81" t="s">
        <v>503</v>
      </c>
      <c r="J16" s="117" t="s">
        <v>548</v>
      </c>
    </row>
    <row r="17" spans="1:10" x14ac:dyDescent="0.6">
      <c r="A17" s="118" t="s">
        <v>488</v>
      </c>
      <c r="B17" s="118" t="s">
        <v>489</v>
      </c>
      <c r="C17" s="161">
        <v>45034</v>
      </c>
      <c r="D17" s="203">
        <f t="shared" si="0"/>
        <v>2023</v>
      </c>
      <c r="E17" s="85">
        <v>1.4999999999999999E-2</v>
      </c>
      <c r="F17" s="119" t="s">
        <v>2</v>
      </c>
      <c r="G17" s="161">
        <v>45139</v>
      </c>
      <c r="H17" s="81" t="s">
        <v>504</v>
      </c>
      <c r="J17" s="117" t="s">
        <v>548</v>
      </c>
    </row>
    <row r="18" spans="1:10" x14ac:dyDescent="0.6">
      <c r="A18" s="118" t="s">
        <v>488</v>
      </c>
      <c r="B18" s="118" t="s">
        <v>489</v>
      </c>
      <c r="C18" s="161">
        <v>45132</v>
      </c>
      <c r="D18" s="203">
        <f t="shared" si="0"/>
        <v>2023</v>
      </c>
      <c r="E18" s="85">
        <v>1.4999999999999999E-2</v>
      </c>
      <c r="F18" s="119" t="s">
        <v>2</v>
      </c>
      <c r="G18" s="161">
        <v>45139</v>
      </c>
      <c r="H18" s="81" t="s">
        <v>505</v>
      </c>
      <c r="J18" s="117" t="s">
        <v>548</v>
      </c>
    </row>
    <row r="19" spans="1:10" x14ac:dyDescent="0.6">
      <c r="A19" s="118" t="s">
        <v>488</v>
      </c>
      <c r="B19" s="118" t="s">
        <v>489</v>
      </c>
      <c r="C19" s="161">
        <v>45216</v>
      </c>
      <c r="D19" s="203">
        <f t="shared" si="0"/>
        <v>2023</v>
      </c>
      <c r="E19" s="109">
        <v>1.4999999999999999E-2</v>
      </c>
      <c r="F19" s="119" t="s">
        <v>2</v>
      </c>
      <c r="G19" s="161">
        <v>45217</v>
      </c>
      <c r="H19" s="111" t="s">
        <v>506</v>
      </c>
      <c r="J19" s="117" t="s">
        <v>548</v>
      </c>
    </row>
    <row r="20" spans="1:10" x14ac:dyDescent="0.6">
      <c r="A20" s="118" t="s">
        <v>488</v>
      </c>
      <c r="B20" s="118" t="s">
        <v>489</v>
      </c>
      <c r="C20" s="162" t="s">
        <v>590</v>
      </c>
      <c r="D20" s="203">
        <f t="shared" si="0"/>
        <v>2024</v>
      </c>
      <c r="E20" s="109">
        <v>1.4999999999999999E-2</v>
      </c>
      <c r="F20" s="119" t="s">
        <v>2</v>
      </c>
      <c r="G20" s="162" t="s">
        <v>591</v>
      </c>
      <c r="H20" s="111" t="s">
        <v>592</v>
      </c>
      <c r="J20" s="117" t="s">
        <v>548</v>
      </c>
    </row>
    <row r="21" spans="1:10" x14ac:dyDescent="0.6">
      <c r="A21" s="118" t="s">
        <v>20</v>
      </c>
      <c r="B21" s="118" t="s">
        <v>21</v>
      </c>
      <c r="C21" s="161">
        <v>42460</v>
      </c>
      <c r="D21" s="203">
        <f t="shared" si="0"/>
        <v>2016</v>
      </c>
      <c r="E21" s="85">
        <v>0</v>
      </c>
      <c r="F21" s="119" t="s">
        <v>4</v>
      </c>
      <c r="G21" s="161">
        <v>42461</v>
      </c>
      <c r="H21" s="81" t="s">
        <v>126</v>
      </c>
      <c r="I21" s="119"/>
      <c r="J21" s="117" t="s">
        <v>547</v>
      </c>
    </row>
    <row r="22" spans="1:10" x14ac:dyDescent="0.6">
      <c r="A22" s="118" t="s">
        <v>22</v>
      </c>
      <c r="B22" s="118" t="s">
        <v>23</v>
      </c>
      <c r="C22" s="161">
        <v>42355</v>
      </c>
      <c r="D22" s="203">
        <f t="shared" si="0"/>
        <v>2015</v>
      </c>
      <c r="E22" s="85">
        <v>0</v>
      </c>
      <c r="F22" s="119" t="s">
        <v>4</v>
      </c>
      <c r="G22" s="161">
        <v>42370</v>
      </c>
      <c r="H22" s="81" t="s">
        <v>127</v>
      </c>
      <c r="I22" s="119"/>
      <c r="J22" s="117" t="s">
        <v>547</v>
      </c>
    </row>
    <row r="23" spans="1:10" x14ac:dyDescent="0.6">
      <c r="A23" s="118" t="s">
        <v>22</v>
      </c>
      <c r="B23" s="118" t="s">
        <v>23</v>
      </c>
      <c r="C23" s="161">
        <v>42751</v>
      </c>
      <c r="D23" s="203">
        <f t="shared" si="0"/>
        <v>2017</v>
      </c>
      <c r="E23" s="85">
        <v>0</v>
      </c>
      <c r="F23" s="119" t="s">
        <v>2</v>
      </c>
      <c r="G23" s="161">
        <v>42751</v>
      </c>
      <c r="H23" s="81" t="s">
        <v>128</v>
      </c>
      <c r="I23" s="119"/>
      <c r="J23" s="117" t="s">
        <v>547</v>
      </c>
    </row>
    <row r="24" spans="1:10" x14ac:dyDescent="0.6">
      <c r="A24" s="118" t="s">
        <v>22</v>
      </c>
      <c r="B24" s="118" t="s">
        <v>23</v>
      </c>
      <c r="C24" s="161">
        <v>43076</v>
      </c>
      <c r="D24" s="203">
        <f t="shared" si="0"/>
        <v>2017</v>
      </c>
      <c r="E24" s="85">
        <v>0</v>
      </c>
      <c r="F24" s="119" t="s">
        <v>2</v>
      </c>
      <c r="G24" s="161">
        <v>43076</v>
      </c>
      <c r="H24" s="81" t="s">
        <v>129</v>
      </c>
      <c r="I24" s="119"/>
      <c r="J24" s="117" t="s">
        <v>547</v>
      </c>
    </row>
    <row r="25" spans="1:10" x14ac:dyDescent="0.6">
      <c r="A25" s="118" t="s">
        <v>22</v>
      </c>
      <c r="B25" s="118" t="s">
        <v>23</v>
      </c>
      <c r="C25" s="161">
        <v>43494</v>
      </c>
      <c r="D25" s="203">
        <f t="shared" si="0"/>
        <v>2019</v>
      </c>
      <c r="E25" s="85">
        <v>0</v>
      </c>
      <c r="F25" s="119" t="s">
        <v>2</v>
      </c>
      <c r="G25" s="161">
        <v>43494</v>
      </c>
      <c r="H25" s="81" t="s">
        <v>130</v>
      </c>
      <c r="I25" s="119"/>
      <c r="J25" s="117" t="s">
        <v>547</v>
      </c>
    </row>
    <row r="26" spans="1:10" x14ac:dyDescent="0.6">
      <c r="A26" s="118" t="s">
        <v>22</v>
      </c>
      <c r="B26" s="118" t="s">
        <v>23</v>
      </c>
      <c r="C26" s="161">
        <v>44531</v>
      </c>
      <c r="D26" s="203">
        <f t="shared" si="0"/>
        <v>2021</v>
      </c>
      <c r="E26" s="85">
        <v>0.01</v>
      </c>
      <c r="F26" s="119" t="s">
        <v>3</v>
      </c>
      <c r="G26" s="161">
        <v>44927</v>
      </c>
      <c r="H26" s="81" t="s">
        <v>131</v>
      </c>
      <c r="I26" s="119"/>
      <c r="J26" s="117" t="s">
        <v>547</v>
      </c>
    </row>
    <row r="27" spans="1:10" x14ac:dyDescent="0.6">
      <c r="A27" s="118" t="s">
        <v>22</v>
      </c>
      <c r="B27" s="118" t="s">
        <v>23</v>
      </c>
      <c r="C27" s="161">
        <v>44916</v>
      </c>
      <c r="D27" s="203">
        <f t="shared" si="0"/>
        <v>2022</v>
      </c>
      <c r="E27" s="85">
        <v>0.01</v>
      </c>
      <c r="F27" s="119" t="s">
        <v>2</v>
      </c>
      <c r="G27" s="161">
        <v>44927</v>
      </c>
      <c r="H27" s="81" t="s">
        <v>132</v>
      </c>
      <c r="I27" s="119"/>
      <c r="J27" s="117" t="s">
        <v>547</v>
      </c>
    </row>
    <row r="28" spans="1:10" x14ac:dyDescent="0.6">
      <c r="A28" s="118" t="s">
        <v>24</v>
      </c>
      <c r="B28" s="118" t="s">
        <v>5</v>
      </c>
      <c r="C28" s="161">
        <v>42366</v>
      </c>
      <c r="D28" s="203">
        <f t="shared" si="0"/>
        <v>2015</v>
      </c>
      <c r="E28" s="85">
        <v>0</v>
      </c>
      <c r="F28" s="119" t="s">
        <v>4</v>
      </c>
      <c r="G28" s="161">
        <v>42370</v>
      </c>
      <c r="H28" s="81" t="s">
        <v>133</v>
      </c>
      <c r="I28" s="119"/>
      <c r="J28" s="117" t="s">
        <v>547</v>
      </c>
    </row>
    <row r="29" spans="1:10" x14ac:dyDescent="0.6">
      <c r="A29" s="118" t="s">
        <v>24</v>
      </c>
      <c r="B29" s="118" t="s">
        <v>5</v>
      </c>
      <c r="C29" s="161">
        <v>42450</v>
      </c>
      <c r="D29" s="203">
        <f t="shared" si="0"/>
        <v>2016</v>
      </c>
      <c r="E29" s="85">
        <v>0</v>
      </c>
      <c r="F29" s="119" t="s">
        <v>2</v>
      </c>
      <c r="G29" s="161">
        <v>42461</v>
      </c>
      <c r="H29" s="81" t="s">
        <v>135</v>
      </c>
      <c r="I29" s="119"/>
      <c r="J29" s="117" t="s">
        <v>547</v>
      </c>
    </row>
    <row r="30" spans="1:10" x14ac:dyDescent="0.6">
      <c r="A30" s="118" t="s">
        <v>24</v>
      </c>
      <c r="B30" s="118" t="s">
        <v>5</v>
      </c>
      <c r="C30" s="161">
        <v>42549</v>
      </c>
      <c r="D30" s="203">
        <f t="shared" si="0"/>
        <v>2016</v>
      </c>
      <c r="E30" s="85">
        <v>0</v>
      </c>
      <c r="F30" s="119" t="s">
        <v>2</v>
      </c>
      <c r="G30" s="161">
        <v>42552</v>
      </c>
      <c r="H30" s="81" t="s">
        <v>136</v>
      </c>
      <c r="I30" s="119"/>
      <c r="J30" s="117" t="s">
        <v>547</v>
      </c>
    </row>
    <row r="31" spans="1:10" x14ac:dyDescent="0.6">
      <c r="A31" s="118" t="s">
        <v>24</v>
      </c>
      <c r="B31" s="118" t="s">
        <v>5</v>
      </c>
      <c r="C31" s="161">
        <v>42727</v>
      </c>
      <c r="D31" s="203">
        <f t="shared" si="0"/>
        <v>2016</v>
      </c>
      <c r="E31" s="85">
        <v>0</v>
      </c>
      <c r="F31" s="119" t="s">
        <v>2</v>
      </c>
      <c r="G31" s="161">
        <v>42736</v>
      </c>
      <c r="H31" s="81" t="s">
        <v>137</v>
      </c>
      <c r="I31" s="119"/>
      <c r="J31" s="117" t="s">
        <v>547</v>
      </c>
    </row>
    <row r="32" spans="1:10" x14ac:dyDescent="0.6">
      <c r="A32" s="118" t="s">
        <v>24</v>
      </c>
      <c r="B32" s="118" t="s">
        <v>5</v>
      </c>
      <c r="C32" s="161">
        <v>42823</v>
      </c>
      <c r="D32" s="203">
        <f t="shared" si="0"/>
        <v>2017</v>
      </c>
      <c r="E32" s="85">
        <v>0</v>
      </c>
      <c r="F32" s="119" t="s">
        <v>2</v>
      </c>
      <c r="G32" s="161">
        <v>42826</v>
      </c>
      <c r="H32" s="81" t="s">
        <v>138</v>
      </c>
      <c r="I32" s="119"/>
      <c r="J32" s="117" t="s">
        <v>547</v>
      </c>
    </row>
    <row r="33" spans="1:10" x14ac:dyDescent="0.6">
      <c r="A33" s="118" t="s">
        <v>24</v>
      </c>
      <c r="B33" s="118" t="s">
        <v>5</v>
      </c>
      <c r="C33" s="161">
        <v>42914</v>
      </c>
      <c r="D33" s="203">
        <f t="shared" si="0"/>
        <v>2017</v>
      </c>
      <c r="E33" s="85">
        <v>0</v>
      </c>
      <c r="F33" s="119" t="s">
        <v>2</v>
      </c>
      <c r="G33" s="161">
        <v>42917</v>
      </c>
      <c r="H33" s="81" t="s">
        <v>139</v>
      </c>
      <c r="I33" s="119"/>
      <c r="J33" s="117" t="s">
        <v>547</v>
      </c>
    </row>
    <row r="34" spans="1:10" x14ac:dyDescent="0.6">
      <c r="A34" s="118" t="s">
        <v>24</v>
      </c>
      <c r="B34" s="118" t="s">
        <v>5</v>
      </c>
      <c r="C34" s="161">
        <v>43006</v>
      </c>
      <c r="D34" s="203">
        <f t="shared" si="0"/>
        <v>2017</v>
      </c>
      <c r="E34" s="85">
        <v>0</v>
      </c>
      <c r="F34" s="119" t="s">
        <v>2</v>
      </c>
      <c r="G34" s="161">
        <v>43009</v>
      </c>
      <c r="H34" s="81" t="s">
        <v>140</v>
      </c>
      <c r="I34" s="119"/>
      <c r="J34" s="117" t="s">
        <v>547</v>
      </c>
    </row>
    <row r="35" spans="1:10" x14ac:dyDescent="0.6">
      <c r="A35" s="118" t="s">
        <v>24</v>
      </c>
      <c r="B35" s="118" t="s">
        <v>5</v>
      </c>
      <c r="C35" s="161">
        <v>43096</v>
      </c>
      <c r="D35" s="203">
        <f t="shared" si="0"/>
        <v>2017</v>
      </c>
      <c r="E35" s="85">
        <v>0</v>
      </c>
      <c r="F35" s="119" t="s">
        <v>2</v>
      </c>
      <c r="G35" s="161">
        <v>43101</v>
      </c>
      <c r="H35" s="81" t="s">
        <v>141</v>
      </c>
      <c r="I35" s="119"/>
      <c r="J35" s="117" t="s">
        <v>547</v>
      </c>
    </row>
    <row r="36" spans="1:10" x14ac:dyDescent="0.6">
      <c r="A36" s="118" t="s">
        <v>24</v>
      </c>
      <c r="B36" s="118" t="s">
        <v>5</v>
      </c>
      <c r="C36" s="161">
        <v>43188</v>
      </c>
      <c r="D36" s="203">
        <f t="shared" si="0"/>
        <v>2018</v>
      </c>
      <c r="E36" s="85">
        <v>0</v>
      </c>
      <c r="F36" s="119" t="s">
        <v>2</v>
      </c>
      <c r="G36" s="161">
        <v>43191</v>
      </c>
      <c r="H36" s="81" t="s">
        <v>146</v>
      </c>
      <c r="I36" s="119"/>
      <c r="J36" s="117" t="s">
        <v>547</v>
      </c>
    </row>
    <row r="37" spans="1:10" x14ac:dyDescent="0.6">
      <c r="A37" s="118" t="s">
        <v>24</v>
      </c>
      <c r="B37" s="118" t="s">
        <v>5</v>
      </c>
      <c r="C37" s="161">
        <v>43280</v>
      </c>
      <c r="D37" s="203">
        <f t="shared" si="0"/>
        <v>2018</v>
      </c>
      <c r="E37" s="85">
        <v>0</v>
      </c>
      <c r="F37" s="119" t="s">
        <v>2</v>
      </c>
      <c r="G37" s="161">
        <v>43282</v>
      </c>
      <c r="H37" s="81" t="s">
        <v>147</v>
      </c>
      <c r="I37" s="119"/>
      <c r="J37" s="117" t="s">
        <v>547</v>
      </c>
    </row>
    <row r="38" spans="1:10" x14ac:dyDescent="0.6">
      <c r="A38" s="118" t="s">
        <v>24</v>
      </c>
      <c r="B38" s="118" t="s">
        <v>5</v>
      </c>
      <c r="C38" s="161">
        <v>43364</v>
      </c>
      <c r="D38" s="203">
        <f t="shared" si="0"/>
        <v>2018</v>
      </c>
      <c r="E38" s="85">
        <v>0</v>
      </c>
      <c r="F38" s="119" t="s">
        <v>2</v>
      </c>
      <c r="G38" s="161">
        <v>43374</v>
      </c>
      <c r="H38" s="81" t="s">
        <v>148</v>
      </c>
      <c r="I38" s="119"/>
      <c r="J38" s="117" t="s">
        <v>547</v>
      </c>
    </row>
    <row r="39" spans="1:10" x14ac:dyDescent="0.6">
      <c r="A39" s="118" t="s">
        <v>24</v>
      </c>
      <c r="B39" s="118" t="s">
        <v>5</v>
      </c>
      <c r="C39" s="161">
        <v>43455</v>
      </c>
      <c r="D39" s="203">
        <f t="shared" si="0"/>
        <v>2018</v>
      </c>
      <c r="E39" s="85">
        <v>0</v>
      </c>
      <c r="F39" s="119" t="s">
        <v>2</v>
      </c>
      <c r="G39" s="161">
        <v>43466</v>
      </c>
      <c r="H39" s="81" t="s">
        <v>149</v>
      </c>
      <c r="I39" s="119"/>
      <c r="J39" s="117" t="s">
        <v>547</v>
      </c>
    </row>
    <row r="40" spans="1:10" x14ac:dyDescent="0.6">
      <c r="A40" s="118" t="s">
        <v>24</v>
      </c>
      <c r="B40" s="118" t="s">
        <v>5</v>
      </c>
      <c r="C40" s="161">
        <v>43552</v>
      </c>
      <c r="D40" s="203">
        <f t="shared" si="0"/>
        <v>2019</v>
      </c>
      <c r="E40" s="85">
        <v>0</v>
      </c>
      <c r="F40" s="119" t="s">
        <v>2</v>
      </c>
      <c r="G40" s="161">
        <v>43556</v>
      </c>
      <c r="H40" s="81" t="s">
        <v>150</v>
      </c>
      <c r="I40" s="119"/>
      <c r="J40" s="117" t="s">
        <v>547</v>
      </c>
    </row>
    <row r="41" spans="1:10" x14ac:dyDescent="0.6">
      <c r="A41" s="118" t="s">
        <v>24</v>
      </c>
      <c r="B41" s="118" t="s">
        <v>5</v>
      </c>
      <c r="C41" s="161">
        <v>43644</v>
      </c>
      <c r="D41" s="203">
        <f t="shared" si="0"/>
        <v>2019</v>
      </c>
      <c r="E41" s="85">
        <v>5.0000000000000001E-3</v>
      </c>
      <c r="F41" s="119" t="s">
        <v>3</v>
      </c>
      <c r="G41" s="161">
        <v>44013</v>
      </c>
      <c r="H41" s="81" t="s">
        <v>151</v>
      </c>
      <c r="I41" s="119"/>
      <c r="J41" s="117" t="s">
        <v>547</v>
      </c>
    </row>
    <row r="42" spans="1:10" x14ac:dyDescent="0.6">
      <c r="A42" s="118" t="s">
        <v>24</v>
      </c>
      <c r="B42" s="118" t="s">
        <v>5</v>
      </c>
      <c r="C42" s="161">
        <v>43724</v>
      </c>
      <c r="D42" s="203">
        <f t="shared" si="0"/>
        <v>2019</v>
      </c>
      <c r="E42" s="85">
        <v>5.0000000000000001E-3</v>
      </c>
      <c r="F42" s="119" t="s">
        <v>2</v>
      </c>
      <c r="G42" s="161">
        <v>44013</v>
      </c>
      <c r="H42" s="81" t="s">
        <v>152</v>
      </c>
      <c r="I42" s="119"/>
      <c r="J42" s="117" t="s">
        <v>547</v>
      </c>
    </row>
    <row r="43" spans="1:10" x14ac:dyDescent="0.6">
      <c r="A43" s="118" t="s">
        <v>24</v>
      </c>
      <c r="B43" s="118" t="s">
        <v>5</v>
      </c>
      <c r="C43" s="161">
        <v>43921</v>
      </c>
      <c r="D43" s="203">
        <f t="shared" si="0"/>
        <v>2020</v>
      </c>
      <c r="E43" s="85">
        <v>0</v>
      </c>
      <c r="F43" s="119" t="s">
        <v>6</v>
      </c>
      <c r="G43" s="161">
        <v>43922</v>
      </c>
      <c r="H43" s="81" t="s">
        <v>145</v>
      </c>
      <c r="I43" s="119"/>
      <c r="J43" s="117" t="s">
        <v>547</v>
      </c>
    </row>
    <row r="44" spans="1:10" x14ac:dyDescent="0.6">
      <c r="A44" s="118" t="s">
        <v>24</v>
      </c>
      <c r="B44" s="118" t="s">
        <v>5</v>
      </c>
      <c r="C44" s="161">
        <v>44013</v>
      </c>
      <c r="D44" s="203">
        <f t="shared" si="0"/>
        <v>2020</v>
      </c>
      <c r="E44" s="85">
        <v>0</v>
      </c>
      <c r="F44" s="119" t="s">
        <v>2</v>
      </c>
      <c r="G44" s="161">
        <v>44013</v>
      </c>
      <c r="H44" s="81" t="s">
        <v>144</v>
      </c>
      <c r="I44" s="119"/>
      <c r="J44" s="117" t="s">
        <v>547</v>
      </c>
    </row>
    <row r="45" spans="1:10" x14ac:dyDescent="0.6">
      <c r="A45" s="118" t="s">
        <v>24</v>
      </c>
      <c r="B45" s="118" t="s">
        <v>5</v>
      </c>
      <c r="C45" s="161">
        <v>44104</v>
      </c>
      <c r="D45" s="203">
        <f t="shared" si="0"/>
        <v>2020</v>
      </c>
      <c r="E45" s="85">
        <v>0</v>
      </c>
      <c r="F45" s="119" t="s">
        <v>2</v>
      </c>
      <c r="G45" s="161">
        <v>44105</v>
      </c>
      <c r="H45" s="81" t="s">
        <v>143</v>
      </c>
      <c r="I45" s="119"/>
      <c r="J45" s="117" t="s">
        <v>547</v>
      </c>
    </row>
    <row r="46" spans="1:10" x14ac:dyDescent="0.6">
      <c r="A46" s="118" t="s">
        <v>24</v>
      </c>
      <c r="B46" s="118" t="s">
        <v>5</v>
      </c>
      <c r="C46" s="161">
        <v>44188</v>
      </c>
      <c r="D46" s="203">
        <f t="shared" si="0"/>
        <v>2020</v>
      </c>
      <c r="E46" s="85">
        <v>0</v>
      </c>
      <c r="F46" s="119" t="s">
        <v>2</v>
      </c>
      <c r="G46" s="161">
        <v>44197</v>
      </c>
      <c r="H46" s="81" t="s">
        <v>142</v>
      </c>
      <c r="I46" s="119"/>
      <c r="J46" s="117" t="s">
        <v>547</v>
      </c>
    </row>
    <row r="47" spans="1:10" x14ac:dyDescent="0.6">
      <c r="A47" s="120" t="s">
        <v>24</v>
      </c>
      <c r="B47" s="120" t="s">
        <v>5</v>
      </c>
      <c r="C47" s="161">
        <v>45200</v>
      </c>
      <c r="D47" s="203">
        <f t="shared" si="0"/>
        <v>2023</v>
      </c>
      <c r="E47" s="121">
        <v>5.0000000000000001E-3</v>
      </c>
      <c r="F47" s="122" t="s">
        <v>3</v>
      </c>
      <c r="G47" s="161">
        <v>45383</v>
      </c>
      <c r="H47" s="160" t="s">
        <v>122</v>
      </c>
      <c r="I47" s="119"/>
      <c r="J47" s="117" t="s">
        <v>547</v>
      </c>
    </row>
    <row r="48" spans="1:10" x14ac:dyDescent="0.6">
      <c r="A48" s="120" t="s">
        <v>24</v>
      </c>
      <c r="B48" s="120" t="s">
        <v>5</v>
      </c>
      <c r="C48" s="161">
        <v>45200</v>
      </c>
      <c r="D48" s="203">
        <f t="shared" si="0"/>
        <v>2023</v>
      </c>
      <c r="E48" s="121">
        <v>0.01</v>
      </c>
      <c r="F48" s="122" t="s">
        <v>3</v>
      </c>
      <c r="G48" s="161">
        <v>45566</v>
      </c>
      <c r="H48" s="160" t="s">
        <v>122</v>
      </c>
      <c r="I48" s="119"/>
      <c r="J48" s="117" t="s">
        <v>547</v>
      </c>
    </row>
    <row r="49" spans="1:10" x14ac:dyDescent="0.6">
      <c r="A49" s="141" t="s">
        <v>24</v>
      </c>
      <c r="B49" s="2" t="s">
        <v>5</v>
      </c>
      <c r="C49" s="161">
        <v>45379</v>
      </c>
      <c r="D49" s="203">
        <f t="shared" si="0"/>
        <v>2024</v>
      </c>
      <c r="E49" s="121">
        <v>0.01</v>
      </c>
      <c r="F49" s="141" t="s">
        <v>2</v>
      </c>
      <c r="G49" s="161">
        <v>45566</v>
      </c>
      <c r="H49" s="142" t="s">
        <v>553</v>
      </c>
      <c r="J49" s="117" t="s">
        <v>547</v>
      </c>
    </row>
    <row r="50" spans="1:10" x14ac:dyDescent="0.6">
      <c r="A50" s="118" t="s">
        <v>124</v>
      </c>
      <c r="B50" s="118" t="s">
        <v>74</v>
      </c>
      <c r="C50" s="161">
        <v>42306</v>
      </c>
      <c r="D50" s="203">
        <f t="shared" si="0"/>
        <v>2015</v>
      </c>
      <c r="E50" s="85">
        <v>0</v>
      </c>
      <c r="F50" s="119" t="s">
        <v>4</v>
      </c>
      <c r="G50" s="161">
        <v>42306</v>
      </c>
      <c r="H50" s="81" t="s">
        <v>134</v>
      </c>
      <c r="I50" s="119"/>
      <c r="J50" s="117" t="s">
        <v>547</v>
      </c>
    </row>
    <row r="51" spans="1:10" x14ac:dyDescent="0.6">
      <c r="A51" s="118" t="s">
        <v>124</v>
      </c>
      <c r="B51" s="118" t="s">
        <v>74</v>
      </c>
      <c r="C51" s="161">
        <v>42803</v>
      </c>
      <c r="D51" s="203">
        <f t="shared" si="0"/>
        <v>2017</v>
      </c>
      <c r="E51" s="85">
        <v>0</v>
      </c>
      <c r="F51" s="119" t="s">
        <v>2</v>
      </c>
      <c r="G51" s="161">
        <v>42803</v>
      </c>
      <c r="H51" s="81" t="s">
        <v>153</v>
      </c>
      <c r="I51" s="119"/>
      <c r="J51" s="117" t="s">
        <v>547</v>
      </c>
    </row>
    <row r="52" spans="1:10" x14ac:dyDescent="0.6">
      <c r="A52" s="118" t="s">
        <v>124</v>
      </c>
      <c r="B52" s="118" t="s">
        <v>74</v>
      </c>
      <c r="C52" s="161">
        <v>42894</v>
      </c>
      <c r="D52" s="203">
        <f t="shared" si="0"/>
        <v>2017</v>
      </c>
      <c r="E52" s="85">
        <v>0</v>
      </c>
      <c r="F52" s="119" t="s">
        <v>2</v>
      </c>
      <c r="G52" s="161">
        <v>42894</v>
      </c>
      <c r="H52" s="81" t="s">
        <v>154</v>
      </c>
      <c r="I52" s="119"/>
      <c r="J52" s="117" t="s">
        <v>547</v>
      </c>
    </row>
    <row r="53" spans="1:10" x14ac:dyDescent="0.6">
      <c r="A53" s="118" t="s">
        <v>124</v>
      </c>
      <c r="B53" s="118" t="s">
        <v>74</v>
      </c>
      <c r="C53" s="161">
        <v>42992</v>
      </c>
      <c r="D53" s="203">
        <f t="shared" si="0"/>
        <v>2017</v>
      </c>
      <c r="E53" s="85">
        <v>0</v>
      </c>
      <c r="F53" s="119" t="s">
        <v>2</v>
      </c>
      <c r="G53" s="161">
        <v>42992</v>
      </c>
      <c r="H53" s="81" t="s">
        <v>155</v>
      </c>
      <c r="I53" s="119"/>
      <c r="J53" s="117" t="s">
        <v>547</v>
      </c>
    </row>
    <row r="54" spans="1:10" x14ac:dyDescent="0.6">
      <c r="A54" s="118" t="s">
        <v>124</v>
      </c>
      <c r="B54" s="118" t="s">
        <v>74</v>
      </c>
      <c r="C54" s="161">
        <v>43083</v>
      </c>
      <c r="D54" s="203">
        <f t="shared" si="0"/>
        <v>2017</v>
      </c>
      <c r="E54" s="85">
        <v>0</v>
      </c>
      <c r="F54" s="119" t="s">
        <v>2</v>
      </c>
      <c r="G54" s="161">
        <v>43083</v>
      </c>
      <c r="H54" s="81" t="s">
        <v>156</v>
      </c>
      <c r="I54" s="119"/>
      <c r="J54" s="117" t="s">
        <v>547</v>
      </c>
    </row>
    <row r="55" spans="1:10" x14ac:dyDescent="0.6">
      <c r="A55" s="118" t="s">
        <v>124</v>
      </c>
      <c r="B55" s="118" t="s">
        <v>74</v>
      </c>
      <c r="C55" s="161">
        <v>43167</v>
      </c>
      <c r="D55" s="203">
        <f t="shared" si="0"/>
        <v>2018</v>
      </c>
      <c r="E55" s="85">
        <v>0</v>
      </c>
      <c r="F55" s="119" t="s">
        <v>2</v>
      </c>
      <c r="G55" s="161">
        <v>43167</v>
      </c>
      <c r="H55" s="81" t="s">
        <v>157</v>
      </c>
      <c r="I55" s="119"/>
      <c r="J55" s="117" t="s">
        <v>547</v>
      </c>
    </row>
    <row r="56" spans="1:10" x14ac:dyDescent="0.6">
      <c r="A56" s="118" t="s">
        <v>124</v>
      </c>
      <c r="B56" s="118" t="s">
        <v>74</v>
      </c>
      <c r="C56" s="161">
        <v>43258</v>
      </c>
      <c r="D56" s="203">
        <f t="shared" si="0"/>
        <v>2018</v>
      </c>
      <c r="E56" s="85">
        <v>0</v>
      </c>
      <c r="F56" s="119" t="s">
        <v>2</v>
      </c>
      <c r="G56" s="161">
        <v>43258</v>
      </c>
      <c r="H56" s="81" t="s">
        <v>158</v>
      </c>
      <c r="I56" s="119"/>
      <c r="J56" s="117" t="s">
        <v>547</v>
      </c>
    </row>
    <row r="57" spans="1:10" x14ac:dyDescent="0.6">
      <c r="A57" s="118" t="s">
        <v>124</v>
      </c>
      <c r="B57" s="118" t="s">
        <v>74</v>
      </c>
      <c r="C57" s="161">
        <v>43347</v>
      </c>
      <c r="D57" s="203">
        <f t="shared" si="0"/>
        <v>2018</v>
      </c>
      <c r="E57" s="85">
        <v>0</v>
      </c>
      <c r="F57" s="119" t="s">
        <v>2</v>
      </c>
      <c r="G57" s="161">
        <v>43347</v>
      </c>
      <c r="H57" s="81" t="s">
        <v>159</v>
      </c>
      <c r="I57" s="119"/>
      <c r="J57" s="117" t="s">
        <v>547</v>
      </c>
    </row>
    <row r="58" spans="1:10" x14ac:dyDescent="0.6">
      <c r="A58" s="118" t="s">
        <v>124</v>
      </c>
      <c r="B58" s="118" t="s">
        <v>74</v>
      </c>
      <c r="C58" s="161">
        <v>43419</v>
      </c>
      <c r="D58" s="203">
        <f t="shared" si="0"/>
        <v>2018</v>
      </c>
      <c r="E58" s="85">
        <v>0</v>
      </c>
      <c r="F58" s="119" t="s">
        <v>2</v>
      </c>
      <c r="G58" s="161">
        <v>43426</v>
      </c>
      <c r="H58" s="81" t="s">
        <v>160</v>
      </c>
      <c r="I58" s="119"/>
      <c r="J58" s="117" t="s">
        <v>547</v>
      </c>
    </row>
    <row r="59" spans="1:10" x14ac:dyDescent="0.6">
      <c r="A59" s="118" t="s">
        <v>25</v>
      </c>
      <c r="B59" s="118" t="s">
        <v>26</v>
      </c>
      <c r="C59" s="161">
        <v>42799</v>
      </c>
      <c r="D59" s="203">
        <f t="shared" si="0"/>
        <v>2017</v>
      </c>
      <c r="E59" s="85">
        <v>0</v>
      </c>
      <c r="F59" s="119" t="s">
        <v>4</v>
      </c>
      <c r="G59" s="161">
        <v>42858</v>
      </c>
      <c r="H59" s="83" t="s">
        <v>360</v>
      </c>
      <c r="I59" s="119"/>
      <c r="J59" s="117" t="s">
        <v>547</v>
      </c>
    </row>
    <row r="60" spans="1:10" x14ac:dyDescent="0.6">
      <c r="A60" s="118" t="s">
        <v>62</v>
      </c>
      <c r="B60" s="118" t="s">
        <v>43</v>
      </c>
      <c r="C60" s="161">
        <v>42416</v>
      </c>
      <c r="D60" s="203">
        <f t="shared" si="0"/>
        <v>2016</v>
      </c>
      <c r="E60" s="85">
        <v>0</v>
      </c>
      <c r="F60" s="119" t="s">
        <v>4</v>
      </c>
      <c r="G60" s="161">
        <v>42416</v>
      </c>
      <c r="H60" s="83" t="s">
        <v>286</v>
      </c>
      <c r="I60" s="119"/>
      <c r="J60" s="117" t="s">
        <v>547</v>
      </c>
    </row>
    <row r="61" spans="1:10" x14ac:dyDescent="0.6">
      <c r="A61" s="118" t="s">
        <v>62</v>
      </c>
      <c r="B61" s="118" t="s">
        <v>43</v>
      </c>
      <c r="C61" s="161">
        <v>42790</v>
      </c>
      <c r="D61" s="203">
        <f t="shared" si="0"/>
        <v>2017</v>
      </c>
      <c r="E61" s="85">
        <v>0</v>
      </c>
      <c r="F61" s="119" t="s">
        <v>2</v>
      </c>
      <c r="G61" s="161">
        <v>42790</v>
      </c>
      <c r="H61" s="83" t="s">
        <v>287</v>
      </c>
      <c r="I61" s="119"/>
      <c r="J61" s="117" t="s">
        <v>547</v>
      </c>
    </row>
    <row r="62" spans="1:10" x14ac:dyDescent="0.6">
      <c r="A62" s="118" t="s">
        <v>62</v>
      </c>
      <c r="B62" s="118" t="s">
        <v>43</v>
      </c>
      <c r="C62" s="161">
        <v>43159</v>
      </c>
      <c r="D62" s="203">
        <f t="shared" si="0"/>
        <v>2018</v>
      </c>
      <c r="E62" s="85">
        <v>0</v>
      </c>
      <c r="F62" s="119" t="s">
        <v>2</v>
      </c>
      <c r="G62" s="161">
        <v>43159</v>
      </c>
      <c r="H62" s="83" t="s">
        <v>288</v>
      </c>
      <c r="I62" s="119"/>
      <c r="J62" s="117" t="s">
        <v>547</v>
      </c>
    </row>
    <row r="63" spans="1:10" x14ac:dyDescent="0.6">
      <c r="A63" s="118" t="s">
        <v>62</v>
      </c>
      <c r="B63" s="118" t="s">
        <v>43</v>
      </c>
      <c r="C63" s="161">
        <v>43494</v>
      </c>
      <c r="D63" s="203">
        <f t="shared" si="0"/>
        <v>2019</v>
      </c>
      <c r="E63" s="85">
        <v>0</v>
      </c>
      <c r="F63" s="119" t="s">
        <v>2</v>
      </c>
      <c r="G63" s="161">
        <v>43503</v>
      </c>
      <c r="H63" s="83" t="s">
        <v>289</v>
      </c>
      <c r="I63" s="119"/>
      <c r="J63" s="117" t="s">
        <v>547</v>
      </c>
    </row>
    <row r="64" spans="1:10" x14ac:dyDescent="0.6">
      <c r="A64" s="118" t="s">
        <v>62</v>
      </c>
      <c r="B64" s="118" t="s">
        <v>43</v>
      </c>
      <c r="C64" s="161">
        <v>43831</v>
      </c>
      <c r="D64" s="203">
        <f t="shared" si="0"/>
        <v>2020</v>
      </c>
      <c r="E64" s="85">
        <v>0</v>
      </c>
      <c r="F64" s="119" t="s">
        <v>2</v>
      </c>
      <c r="G64" s="161">
        <v>43868</v>
      </c>
      <c r="H64" s="83" t="s">
        <v>290</v>
      </c>
      <c r="I64" s="119"/>
      <c r="J64" s="117" t="s">
        <v>547</v>
      </c>
    </row>
    <row r="65" spans="1:10" x14ac:dyDescent="0.6">
      <c r="A65" s="118" t="s">
        <v>62</v>
      </c>
      <c r="B65" s="118" t="s">
        <v>43</v>
      </c>
      <c r="C65" s="161">
        <v>44978</v>
      </c>
      <c r="D65" s="203">
        <f t="shared" si="0"/>
        <v>2023</v>
      </c>
      <c r="E65" s="85">
        <v>0</v>
      </c>
      <c r="F65" s="119" t="s">
        <v>2</v>
      </c>
      <c r="G65" s="161">
        <v>44978</v>
      </c>
      <c r="H65" s="83" t="s">
        <v>291</v>
      </c>
      <c r="I65" s="119"/>
      <c r="J65" s="117" t="s">
        <v>547</v>
      </c>
    </row>
    <row r="66" spans="1:10" x14ac:dyDescent="0.6">
      <c r="A66" s="138" t="s">
        <v>62</v>
      </c>
      <c r="B66" s="138" t="s">
        <v>43</v>
      </c>
      <c r="C66" s="163">
        <v>45335</v>
      </c>
      <c r="D66" s="203">
        <f t="shared" si="0"/>
        <v>2024</v>
      </c>
      <c r="E66" s="61">
        <v>0</v>
      </c>
      <c r="F66" s="138" t="s">
        <v>2</v>
      </c>
      <c r="G66" s="163">
        <v>45335</v>
      </c>
      <c r="H66" s="81" t="s">
        <v>550</v>
      </c>
      <c r="J66" s="138" t="s">
        <v>547</v>
      </c>
    </row>
    <row r="67" spans="1:10" x14ac:dyDescent="0.6">
      <c r="A67" s="148" t="s">
        <v>525</v>
      </c>
      <c r="B67" s="148" t="s">
        <v>526</v>
      </c>
      <c r="C67" s="164">
        <v>45448</v>
      </c>
      <c r="D67" s="203">
        <f t="shared" ref="D67:D130" si="1">VALUE(IFERROR(YEAR(C67),RIGHT(C67,4)))</f>
        <v>2024</v>
      </c>
      <c r="E67" s="150">
        <v>5.0000000000000001E-3</v>
      </c>
      <c r="F67" s="154" t="s">
        <v>2</v>
      </c>
      <c r="G67" s="164">
        <v>45448</v>
      </c>
      <c r="H67" s="108" t="s">
        <v>557</v>
      </c>
      <c r="I67" s="144"/>
      <c r="J67" s="144" t="s">
        <v>548</v>
      </c>
    </row>
    <row r="68" spans="1:10" x14ac:dyDescent="0.6">
      <c r="A68" s="128" t="s">
        <v>525</v>
      </c>
      <c r="B68" s="128" t="s">
        <v>526</v>
      </c>
      <c r="C68" s="165" t="s">
        <v>537</v>
      </c>
      <c r="D68" s="203">
        <f t="shared" si="1"/>
        <v>2023</v>
      </c>
      <c r="E68" s="106">
        <v>5.0000000000000001E-3</v>
      </c>
      <c r="F68" s="129" t="s">
        <v>2</v>
      </c>
      <c r="G68" s="165" t="s">
        <v>537</v>
      </c>
      <c r="H68" s="108" t="s">
        <v>538</v>
      </c>
      <c r="J68" s="117" t="s">
        <v>548</v>
      </c>
    </row>
    <row r="69" spans="1:10" x14ac:dyDescent="0.6">
      <c r="A69" s="128" t="s">
        <v>525</v>
      </c>
      <c r="B69" s="128" t="s">
        <v>526</v>
      </c>
      <c r="C69" s="165" t="s">
        <v>532</v>
      </c>
      <c r="D69" s="203">
        <f t="shared" si="1"/>
        <v>2022</v>
      </c>
      <c r="E69" s="106">
        <v>0</v>
      </c>
      <c r="F69" s="129" t="s">
        <v>2</v>
      </c>
      <c r="G69" s="165" t="s">
        <v>532</v>
      </c>
      <c r="H69" s="108" t="s">
        <v>533</v>
      </c>
      <c r="J69" s="117" t="s">
        <v>548</v>
      </c>
    </row>
    <row r="70" spans="1:10" x14ac:dyDescent="0.6">
      <c r="A70" s="128" t="s">
        <v>525</v>
      </c>
      <c r="B70" s="128" t="s">
        <v>526</v>
      </c>
      <c r="C70" s="165" t="s">
        <v>527</v>
      </c>
      <c r="D70" s="203">
        <f t="shared" si="1"/>
        <v>2019</v>
      </c>
      <c r="E70" s="106">
        <v>0</v>
      </c>
      <c r="F70" s="129" t="s">
        <v>4</v>
      </c>
      <c r="G70" s="165" t="s">
        <v>528</v>
      </c>
      <c r="H70" s="108" t="s">
        <v>529</v>
      </c>
      <c r="J70" s="117" t="s">
        <v>548</v>
      </c>
    </row>
    <row r="71" spans="1:10" x14ac:dyDescent="0.6">
      <c r="A71" s="128" t="s">
        <v>525</v>
      </c>
      <c r="B71" s="128" t="s">
        <v>526</v>
      </c>
      <c r="C71" s="165" t="s">
        <v>530</v>
      </c>
      <c r="D71" s="203">
        <f t="shared" si="1"/>
        <v>2022</v>
      </c>
      <c r="E71" s="106">
        <v>0</v>
      </c>
      <c r="F71" s="129" t="s">
        <v>2</v>
      </c>
      <c r="G71" s="165" t="s">
        <v>530</v>
      </c>
      <c r="H71" s="108" t="s">
        <v>531</v>
      </c>
      <c r="J71" s="117" t="s">
        <v>548</v>
      </c>
    </row>
    <row r="72" spans="1:10" x14ac:dyDescent="0.6">
      <c r="A72" s="128" t="s">
        <v>525</v>
      </c>
      <c r="B72" s="128" t="s">
        <v>526</v>
      </c>
      <c r="C72" s="165" t="s">
        <v>534</v>
      </c>
      <c r="D72" s="203">
        <f t="shared" si="1"/>
        <v>2023</v>
      </c>
      <c r="E72" s="106">
        <v>5.0000000000000001E-3</v>
      </c>
      <c r="F72" s="129" t="s">
        <v>3</v>
      </c>
      <c r="G72" s="165" t="s">
        <v>535</v>
      </c>
      <c r="H72" s="108" t="s">
        <v>536</v>
      </c>
      <c r="J72" s="117" t="s">
        <v>548</v>
      </c>
    </row>
    <row r="73" spans="1:10" x14ac:dyDescent="0.6">
      <c r="A73" s="118" t="s">
        <v>27</v>
      </c>
      <c r="B73" s="118" t="s">
        <v>28</v>
      </c>
      <c r="C73" s="161">
        <v>44104</v>
      </c>
      <c r="D73" s="203">
        <f t="shared" si="1"/>
        <v>2020</v>
      </c>
      <c r="E73" s="85">
        <v>0</v>
      </c>
      <c r="F73" s="119" t="s">
        <v>4</v>
      </c>
      <c r="G73" s="161">
        <v>44104</v>
      </c>
      <c r="H73" s="83" t="s">
        <v>161</v>
      </c>
      <c r="I73" s="119"/>
      <c r="J73" s="130" t="s">
        <v>547</v>
      </c>
    </row>
    <row r="74" spans="1:10" x14ac:dyDescent="0.6">
      <c r="A74" s="131" t="s">
        <v>420</v>
      </c>
      <c r="B74" s="131" t="s">
        <v>421</v>
      </c>
      <c r="C74" s="166">
        <v>41879</v>
      </c>
      <c r="D74" s="203">
        <f t="shared" si="1"/>
        <v>2014</v>
      </c>
      <c r="E74" s="91">
        <v>0</v>
      </c>
      <c r="F74" s="132" t="s">
        <v>4</v>
      </c>
      <c r="G74" s="166">
        <v>42278</v>
      </c>
      <c r="H74" s="81" t="s">
        <v>422</v>
      </c>
      <c r="I74" s="119"/>
      <c r="J74" s="117" t="s">
        <v>548</v>
      </c>
    </row>
    <row r="75" spans="1:10" x14ac:dyDescent="0.6">
      <c r="A75" s="131" t="s">
        <v>420</v>
      </c>
      <c r="B75" s="131" t="s">
        <v>421</v>
      </c>
      <c r="C75" s="166">
        <v>41977</v>
      </c>
      <c r="D75" s="203">
        <f t="shared" si="1"/>
        <v>2014</v>
      </c>
      <c r="E75" s="91">
        <v>0</v>
      </c>
      <c r="F75" s="133" t="s">
        <v>2</v>
      </c>
      <c r="G75" s="166">
        <v>42370</v>
      </c>
      <c r="H75" s="81" t="s">
        <v>423</v>
      </c>
      <c r="I75" s="119"/>
      <c r="J75" s="117" t="s">
        <v>548</v>
      </c>
    </row>
    <row r="76" spans="1:10" x14ac:dyDescent="0.6">
      <c r="A76" s="131" t="s">
        <v>420</v>
      </c>
      <c r="B76" s="131" t="s">
        <v>421</v>
      </c>
      <c r="C76" s="166">
        <v>42081</v>
      </c>
      <c r="D76" s="203">
        <f t="shared" si="1"/>
        <v>2015</v>
      </c>
      <c r="E76" s="91">
        <v>0</v>
      </c>
      <c r="F76" s="133" t="s">
        <v>2</v>
      </c>
      <c r="G76" s="166">
        <v>42461</v>
      </c>
      <c r="H76" s="81" t="s">
        <v>424</v>
      </c>
      <c r="I76" s="119"/>
      <c r="J76" s="117" t="s">
        <v>548</v>
      </c>
    </row>
    <row r="77" spans="1:10" x14ac:dyDescent="0.6">
      <c r="A77" s="131" t="s">
        <v>420</v>
      </c>
      <c r="B77" s="131" t="s">
        <v>421</v>
      </c>
      <c r="C77" s="166">
        <v>42145</v>
      </c>
      <c r="D77" s="203">
        <f t="shared" si="1"/>
        <v>2015</v>
      </c>
      <c r="E77" s="91">
        <v>0</v>
      </c>
      <c r="F77" s="133" t="s">
        <v>2</v>
      </c>
      <c r="G77" s="166">
        <v>42552</v>
      </c>
      <c r="H77" s="81" t="s">
        <v>425</v>
      </c>
      <c r="I77" s="119"/>
      <c r="J77" s="117" t="s">
        <v>548</v>
      </c>
    </row>
    <row r="78" spans="1:10" x14ac:dyDescent="0.6">
      <c r="A78" s="131" t="s">
        <v>420</v>
      </c>
      <c r="B78" s="131" t="s">
        <v>421</v>
      </c>
      <c r="C78" s="166">
        <v>42250</v>
      </c>
      <c r="D78" s="203">
        <f t="shared" si="1"/>
        <v>2015</v>
      </c>
      <c r="E78" s="91">
        <v>0</v>
      </c>
      <c r="F78" s="133" t="s">
        <v>2</v>
      </c>
      <c r="G78" s="166">
        <v>42644</v>
      </c>
      <c r="H78" s="81" t="s">
        <v>426</v>
      </c>
      <c r="I78" s="119"/>
      <c r="J78" s="117" t="s">
        <v>548</v>
      </c>
    </row>
    <row r="79" spans="1:10" x14ac:dyDescent="0.6">
      <c r="A79" s="131" t="s">
        <v>420</v>
      </c>
      <c r="B79" s="131" t="s">
        <v>421</v>
      </c>
      <c r="C79" s="166">
        <v>42341</v>
      </c>
      <c r="D79" s="203">
        <f t="shared" si="1"/>
        <v>2015</v>
      </c>
      <c r="E79" s="91">
        <v>5.0000000000000001E-3</v>
      </c>
      <c r="F79" s="133" t="s">
        <v>3</v>
      </c>
      <c r="G79" s="166">
        <v>42736</v>
      </c>
      <c r="H79" s="81" t="s">
        <v>427</v>
      </c>
      <c r="I79" s="119"/>
      <c r="J79" s="117" t="s">
        <v>548</v>
      </c>
    </row>
    <row r="80" spans="1:10" x14ac:dyDescent="0.6">
      <c r="A80" s="131" t="s">
        <v>420</v>
      </c>
      <c r="B80" s="131" t="s">
        <v>421</v>
      </c>
      <c r="C80" s="166">
        <v>42445</v>
      </c>
      <c r="D80" s="203">
        <f t="shared" si="1"/>
        <v>2016</v>
      </c>
      <c r="E80" s="91">
        <v>5.0000000000000001E-3</v>
      </c>
      <c r="F80" s="133" t="s">
        <v>2</v>
      </c>
      <c r="G80" s="166">
        <v>42826</v>
      </c>
      <c r="H80" s="81" t="s">
        <v>428</v>
      </c>
      <c r="I80" s="119"/>
      <c r="J80" s="117" t="s">
        <v>548</v>
      </c>
    </row>
    <row r="81" spans="1:10" x14ac:dyDescent="0.6">
      <c r="A81" s="131" t="s">
        <v>420</v>
      </c>
      <c r="B81" s="131" t="s">
        <v>421</v>
      </c>
      <c r="C81" s="166">
        <v>42509</v>
      </c>
      <c r="D81" s="203">
        <f t="shared" si="1"/>
        <v>2016</v>
      </c>
      <c r="E81" s="91">
        <v>5.0000000000000001E-3</v>
      </c>
      <c r="F81" s="133" t="s">
        <v>2</v>
      </c>
      <c r="G81" s="166">
        <v>42917</v>
      </c>
      <c r="H81" s="81" t="s">
        <v>429</v>
      </c>
      <c r="I81" s="119"/>
      <c r="J81" s="117" t="s">
        <v>548</v>
      </c>
    </row>
    <row r="82" spans="1:10" x14ac:dyDescent="0.6">
      <c r="A82" s="131" t="s">
        <v>420</v>
      </c>
      <c r="B82" s="131" t="s">
        <v>421</v>
      </c>
      <c r="C82" s="166">
        <v>42614</v>
      </c>
      <c r="D82" s="203">
        <f t="shared" si="1"/>
        <v>2016</v>
      </c>
      <c r="E82" s="91">
        <v>5.0000000000000001E-3</v>
      </c>
      <c r="F82" s="133" t="s">
        <v>2</v>
      </c>
      <c r="G82" s="166">
        <v>43009</v>
      </c>
      <c r="H82" s="81" t="s">
        <v>430</v>
      </c>
      <c r="I82" s="119"/>
      <c r="J82" s="117" t="s">
        <v>548</v>
      </c>
    </row>
    <row r="83" spans="1:10" x14ac:dyDescent="0.6">
      <c r="A83" s="131" t="s">
        <v>420</v>
      </c>
      <c r="B83" s="131" t="s">
        <v>421</v>
      </c>
      <c r="C83" s="166">
        <v>42712</v>
      </c>
      <c r="D83" s="203">
        <f t="shared" si="1"/>
        <v>2016</v>
      </c>
      <c r="E83" s="91">
        <v>5.0000000000000001E-3</v>
      </c>
      <c r="F83" s="133" t="s">
        <v>2</v>
      </c>
      <c r="G83" s="166">
        <v>43101</v>
      </c>
      <c r="H83" s="81" t="s">
        <v>431</v>
      </c>
      <c r="I83" s="119"/>
      <c r="J83" s="117" t="s">
        <v>548</v>
      </c>
    </row>
    <row r="84" spans="1:10" x14ac:dyDescent="0.6">
      <c r="A84" s="131" t="s">
        <v>420</v>
      </c>
      <c r="B84" s="131" t="s">
        <v>421</v>
      </c>
      <c r="C84" s="166">
        <v>42810</v>
      </c>
      <c r="D84" s="203">
        <f t="shared" si="1"/>
        <v>2017</v>
      </c>
      <c r="E84" s="91">
        <v>5.0000000000000001E-3</v>
      </c>
      <c r="F84" s="133" t="s">
        <v>2</v>
      </c>
      <c r="G84" s="166">
        <v>43191</v>
      </c>
      <c r="H84" s="81" t="s">
        <v>432</v>
      </c>
      <c r="I84" s="119"/>
      <c r="J84" s="117" t="s">
        <v>548</v>
      </c>
    </row>
    <row r="85" spans="1:10" x14ac:dyDescent="0.6">
      <c r="A85" s="131" t="s">
        <v>420</v>
      </c>
      <c r="B85" s="131" t="s">
        <v>421</v>
      </c>
      <c r="C85" s="166">
        <v>42880</v>
      </c>
      <c r="D85" s="203">
        <f t="shared" si="1"/>
        <v>2017</v>
      </c>
      <c r="E85" s="91">
        <v>0.01</v>
      </c>
      <c r="F85" s="133" t="s">
        <v>3</v>
      </c>
      <c r="G85" s="166">
        <v>43282</v>
      </c>
      <c r="H85" s="81" t="s">
        <v>433</v>
      </c>
      <c r="I85" s="119"/>
      <c r="J85" s="117" t="s">
        <v>548</v>
      </c>
    </row>
    <row r="86" spans="1:10" x14ac:dyDescent="0.6">
      <c r="A86" s="131" t="s">
        <v>420</v>
      </c>
      <c r="B86" s="131" t="s">
        <v>421</v>
      </c>
      <c r="C86" s="166">
        <v>42978</v>
      </c>
      <c r="D86" s="203">
        <f t="shared" si="1"/>
        <v>2017</v>
      </c>
      <c r="E86" s="134">
        <v>0.01</v>
      </c>
      <c r="F86" s="133" t="s">
        <v>2</v>
      </c>
      <c r="G86" s="166">
        <v>43374</v>
      </c>
      <c r="H86" s="81" t="s">
        <v>434</v>
      </c>
      <c r="I86" s="119"/>
      <c r="J86" s="117" t="s">
        <v>548</v>
      </c>
    </row>
    <row r="87" spans="1:10" x14ac:dyDescent="0.6">
      <c r="A87" s="131" t="s">
        <v>420</v>
      </c>
      <c r="B87" s="131" t="s">
        <v>421</v>
      </c>
      <c r="C87" s="166">
        <v>43075</v>
      </c>
      <c r="D87" s="203">
        <f t="shared" si="1"/>
        <v>2017</v>
      </c>
      <c r="E87" s="134">
        <v>1.2500000000000001E-2</v>
      </c>
      <c r="F87" s="135" t="s">
        <v>3</v>
      </c>
      <c r="G87" s="166">
        <v>43466</v>
      </c>
      <c r="H87" s="81" t="s">
        <v>435</v>
      </c>
      <c r="I87" s="119"/>
      <c r="J87" s="117" t="s">
        <v>548</v>
      </c>
    </row>
    <row r="88" spans="1:10" x14ac:dyDescent="0.6">
      <c r="A88" s="131" t="s">
        <v>420</v>
      </c>
      <c r="B88" s="131" t="s">
        <v>421</v>
      </c>
      <c r="C88" s="166">
        <v>43167</v>
      </c>
      <c r="D88" s="203">
        <f t="shared" si="1"/>
        <v>2018</v>
      </c>
      <c r="E88" s="134">
        <v>1.2500000000000001E-2</v>
      </c>
      <c r="F88" s="133" t="s">
        <v>2</v>
      </c>
      <c r="G88" s="166">
        <v>43556</v>
      </c>
      <c r="H88" s="81" t="s">
        <v>436</v>
      </c>
      <c r="I88" s="119"/>
      <c r="J88" s="117" t="s">
        <v>548</v>
      </c>
    </row>
    <row r="89" spans="1:10" x14ac:dyDescent="0.6">
      <c r="A89" s="131" t="s">
        <v>420</v>
      </c>
      <c r="B89" s="131" t="s">
        <v>421</v>
      </c>
      <c r="C89" s="166">
        <v>43237</v>
      </c>
      <c r="D89" s="203">
        <f t="shared" si="1"/>
        <v>2018</v>
      </c>
      <c r="E89" s="91">
        <v>1.4999999999999999E-2</v>
      </c>
      <c r="F89" s="133" t="s">
        <v>3</v>
      </c>
      <c r="G89" s="166">
        <v>43647</v>
      </c>
      <c r="H89" s="81" t="s">
        <v>437</v>
      </c>
      <c r="I89" s="119"/>
      <c r="J89" s="117" t="s">
        <v>548</v>
      </c>
    </row>
    <row r="90" spans="1:10" x14ac:dyDescent="0.6">
      <c r="A90" s="131" t="s">
        <v>420</v>
      </c>
      <c r="B90" s="131" t="s">
        <v>421</v>
      </c>
      <c r="C90" s="166">
        <v>43342</v>
      </c>
      <c r="D90" s="203">
        <f t="shared" si="1"/>
        <v>2018</v>
      </c>
      <c r="E90" s="91">
        <v>1.4999999999999999E-2</v>
      </c>
      <c r="F90" s="133" t="s">
        <v>2</v>
      </c>
      <c r="G90" s="166">
        <v>43739</v>
      </c>
      <c r="H90" s="81" t="s">
        <v>438</v>
      </c>
      <c r="I90" s="119"/>
      <c r="J90" s="117" t="s">
        <v>548</v>
      </c>
    </row>
    <row r="91" spans="1:10" x14ac:dyDescent="0.6">
      <c r="A91" s="131" t="s">
        <v>420</v>
      </c>
      <c r="B91" s="131" t="s">
        <v>421</v>
      </c>
      <c r="C91" s="166">
        <v>43433</v>
      </c>
      <c r="D91" s="203">
        <f t="shared" si="1"/>
        <v>2018</v>
      </c>
      <c r="E91" s="91">
        <v>1.7500000000000002E-2</v>
      </c>
      <c r="F91" s="133" t="s">
        <v>3</v>
      </c>
      <c r="G91" s="166">
        <v>43831</v>
      </c>
      <c r="H91" s="81" t="s">
        <v>439</v>
      </c>
      <c r="I91" s="119"/>
      <c r="J91" s="117" t="s">
        <v>548</v>
      </c>
    </row>
    <row r="92" spans="1:10" x14ac:dyDescent="0.6">
      <c r="A92" s="131" t="s">
        <v>420</v>
      </c>
      <c r="B92" s="131" t="s">
        <v>421</v>
      </c>
      <c r="C92" s="166">
        <v>43531</v>
      </c>
      <c r="D92" s="203">
        <f t="shared" si="1"/>
        <v>2019</v>
      </c>
      <c r="E92" s="91">
        <v>1.7500000000000002E-2</v>
      </c>
      <c r="F92" s="133" t="s">
        <v>2</v>
      </c>
      <c r="G92" s="166">
        <v>43922</v>
      </c>
      <c r="H92" s="81" t="s">
        <v>440</v>
      </c>
      <c r="I92" s="119"/>
      <c r="J92" s="117" t="s">
        <v>548</v>
      </c>
    </row>
    <row r="93" spans="1:10" x14ac:dyDescent="0.6">
      <c r="A93" s="131" t="s">
        <v>420</v>
      </c>
      <c r="B93" s="131" t="s">
        <v>421</v>
      </c>
      <c r="C93" s="166">
        <v>43608</v>
      </c>
      <c r="D93" s="203">
        <f t="shared" si="1"/>
        <v>2019</v>
      </c>
      <c r="E93" s="91">
        <v>0.02</v>
      </c>
      <c r="F93" s="133" t="s">
        <v>3</v>
      </c>
      <c r="G93" s="166">
        <v>44013</v>
      </c>
      <c r="H93" s="81" t="s">
        <v>441</v>
      </c>
      <c r="I93" s="119"/>
      <c r="J93" s="117" t="s">
        <v>548</v>
      </c>
    </row>
    <row r="94" spans="1:10" x14ac:dyDescent="0.6">
      <c r="A94" s="131" t="s">
        <v>420</v>
      </c>
      <c r="B94" s="131" t="s">
        <v>421</v>
      </c>
      <c r="C94" s="166">
        <v>43706</v>
      </c>
      <c r="D94" s="203">
        <f t="shared" si="1"/>
        <v>2019</v>
      </c>
      <c r="E94" s="91">
        <v>0.02</v>
      </c>
      <c r="F94" s="133" t="s">
        <v>2</v>
      </c>
      <c r="G94" s="166">
        <v>44105</v>
      </c>
      <c r="H94" s="81" t="s">
        <v>442</v>
      </c>
      <c r="I94" s="119"/>
      <c r="J94" s="117" t="s">
        <v>548</v>
      </c>
    </row>
    <row r="95" spans="1:10" x14ac:dyDescent="0.6">
      <c r="A95" s="131" t="s">
        <v>420</v>
      </c>
      <c r="B95" s="131" t="s">
        <v>421</v>
      </c>
      <c r="C95" s="166">
        <v>43797</v>
      </c>
      <c r="D95" s="203">
        <f t="shared" si="1"/>
        <v>2019</v>
      </c>
      <c r="E95" s="91">
        <v>0.02</v>
      </c>
      <c r="F95" s="133" t="s">
        <v>2</v>
      </c>
      <c r="G95" s="166">
        <v>44197</v>
      </c>
      <c r="H95" s="81" t="s">
        <v>443</v>
      </c>
      <c r="I95" s="119"/>
      <c r="J95" s="117" t="s">
        <v>548</v>
      </c>
    </row>
    <row r="96" spans="1:10" x14ac:dyDescent="0.6">
      <c r="A96" s="131" t="s">
        <v>420</v>
      </c>
      <c r="B96" s="131" t="s">
        <v>421</v>
      </c>
      <c r="C96" s="166">
        <v>43895</v>
      </c>
      <c r="D96" s="203">
        <f t="shared" si="1"/>
        <v>2020</v>
      </c>
      <c r="E96" s="91">
        <v>0.02</v>
      </c>
      <c r="F96" s="133" t="s">
        <v>2</v>
      </c>
      <c r="G96" s="166">
        <v>44287</v>
      </c>
      <c r="H96" s="81" t="s">
        <v>444</v>
      </c>
      <c r="I96" s="119"/>
      <c r="J96" s="117" t="s">
        <v>548</v>
      </c>
    </row>
    <row r="97" spans="1:10" x14ac:dyDescent="0.6">
      <c r="A97" s="131" t="s">
        <v>420</v>
      </c>
      <c r="B97" s="131" t="s">
        <v>421</v>
      </c>
      <c r="C97" s="166">
        <v>43906</v>
      </c>
      <c r="D97" s="203">
        <f t="shared" si="1"/>
        <v>2020</v>
      </c>
      <c r="E97" s="91">
        <v>1.7500000000000002E-2</v>
      </c>
      <c r="F97" s="133" t="s">
        <v>6</v>
      </c>
      <c r="G97" s="166">
        <v>43906</v>
      </c>
      <c r="H97" s="82" t="s">
        <v>445</v>
      </c>
      <c r="I97" s="119"/>
      <c r="J97" s="117" t="s">
        <v>548</v>
      </c>
    </row>
    <row r="98" spans="1:10" x14ac:dyDescent="0.6">
      <c r="A98" s="131" t="s">
        <v>420</v>
      </c>
      <c r="B98" s="131" t="s">
        <v>421</v>
      </c>
      <c r="C98" s="166">
        <v>43916</v>
      </c>
      <c r="D98" s="203">
        <f t="shared" si="1"/>
        <v>2020</v>
      </c>
      <c r="E98" s="91">
        <v>0.01</v>
      </c>
      <c r="F98" s="133" t="s">
        <v>6</v>
      </c>
      <c r="G98" s="166">
        <v>43922</v>
      </c>
      <c r="H98" s="82" t="s">
        <v>446</v>
      </c>
      <c r="I98" s="119"/>
      <c r="J98" s="117" t="s">
        <v>548</v>
      </c>
    </row>
    <row r="99" spans="1:10" x14ac:dyDescent="0.6">
      <c r="A99" s="131" t="s">
        <v>420</v>
      </c>
      <c r="B99" s="131" t="s">
        <v>421</v>
      </c>
      <c r="C99" s="166">
        <v>44000</v>
      </c>
      <c r="D99" s="203">
        <f t="shared" si="1"/>
        <v>2020</v>
      </c>
      <c r="E99" s="91">
        <v>5.0000000000000001E-3</v>
      </c>
      <c r="F99" s="133" t="s">
        <v>6</v>
      </c>
      <c r="G99" s="166">
        <v>44013</v>
      </c>
      <c r="H99" s="81" t="s">
        <v>447</v>
      </c>
      <c r="I99" s="119"/>
      <c r="J99" s="117" t="s">
        <v>548</v>
      </c>
    </row>
    <row r="100" spans="1:10" x14ac:dyDescent="0.6">
      <c r="A100" s="131" t="s">
        <v>420</v>
      </c>
      <c r="B100" s="131" t="s">
        <v>421</v>
      </c>
      <c r="C100" s="166">
        <v>44070</v>
      </c>
      <c r="D100" s="203">
        <f t="shared" si="1"/>
        <v>2020</v>
      </c>
      <c r="E100" s="91">
        <v>5.0000000000000001E-3</v>
      </c>
      <c r="F100" s="133" t="s">
        <v>2</v>
      </c>
      <c r="G100" s="166">
        <v>44470</v>
      </c>
      <c r="H100" s="81" t="s">
        <v>448</v>
      </c>
      <c r="I100" s="119"/>
      <c r="J100" s="117" t="s">
        <v>548</v>
      </c>
    </row>
    <row r="101" spans="1:10" x14ac:dyDescent="0.6">
      <c r="A101" s="131" t="s">
        <v>420</v>
      </c>
      <c r="B101" s="131" t="s">
        <v>421</v>
      </c>
      <c r="C101" s="166">
        <v>44161</v>
      </c>
      <c r="D101" s="203">
        <f t="shared" si="1"/>
        <v>2020</v>
      </c>
      <c r="E101" s="91">
        <v>5.0000000000000001E-3</v>
      </c>
      <c r="F101" s="133" t="s">
        <v>2</v>
      </c>
      <c r="G101" s="166">
        <v>44562</v>
      </c>
      <c r="H101" s="81" t="s">
        <v>449</v>
      </c>
      <c r="I101" s="119"/>
      <c r="J101" s="117" t="s">
        <v>548</v>
      </c>
    </row>
    <row r="102" spans="1:10" x14ac:dyDescent="0.6">
      <c r="A102" s="131" t="s">
        <v>420</v>
      </c>
      <c r="B102" s="131" t="s">
        <v>421</v>
      </c>
      <c r="C102" s="166">
        <v>44259</v>
      </c>
      <c r="D102" s="203">
        <f t="shared" si="1"/>
        <v>2021</v>
      </c>
      <c r="E102" s="91">
        <v>5.0000000000000001E-3</v>
      </c>
      <c r="F102" s="133" t="s">
        <v>2</v>
      </c>
      <c r="G102" s="166">
        <v>44652</v>
      </c>
      <c r="H102" s="81" t="s">
        <v>450</v>
      </c>
      <c r="I102" s="119"/>
      <c r="J102" s="117" t="s">
        <v>548</v>
      </c>
    </row>
    <row r="103" spans="1:10" x14ac:dyDescent="0.6">
      <c r="A103" s="131" t="s">
        <v>420</v>
      </c>
      <c r="B103" s="131" t="s">
        <v>421</v>
      </c>
      <c r="C103" s="166">
        <v>44343</v>
      </c>
      <c r="D103" s="203">
        <f t="shared" si="1"/>
        <v>2021</v>
      </c>
      <c r="E103" s="91">
        <v>0.01</v>
      </c>
      <c r="F103" s="133" t="s">
        <v>3</v>
      </c>
      <c r="G103" s="166">
        <v>44743</v>
      </c>
      <c r="H103" s="81" t="s">
        <v>451</v>
      </c>
      <c r="I103" s="119"/>
      <c r="J103" s="117" t="s">
        <v>548</v>
      </c>
    </row>
    <row r="104" spans="1:10" x14ac:dyDescent="0.6">
      <c r="A104" s="131" t="s">
        <v>420</v>
      </c>
      <c r="B104" s="131" t="s">
        <v>421</v>
      </c>
      <c r="C104" s="166">
        <v>44434</v>
      </c>
      <c r="D104" s="203">
        <f t="shared" si="1"/>
        <v>2021</v>
      </c>
      <c r="E104" s="91">
        <v>1.4999999999999999E-2</v>
      </c>
      <c r="F104" s="133" t="s">
        <v>3</v>
      </c>
      <c r="G104" s="166">
        <v>44835</v>
      </c>
      <c r="H104" s="81" t="s">
        <v>452</v>
      </c>
      <c r="I104" s="119"/>
      <c r="J104" s="117" t="s">
        <v>548</v>
      </c>
    </row>
    <row r="105" spans="1:10" x14ac:dyDescent="0.6">
      <c r="A105" s="131" t="s">
        <v>420</v>
      </c>
      <c r="B105" s="131" t="s">
        <v>421</v>
      </c>
      <c r="C105" s="166">
        <v>44525</v>
      </c>
      <c r="D105" s="203">
        <f t="shared" si="1"/>
        <v>2021</v>
      </c>
      <c r="E105" s="91">
        <v>0.02</v>
      </c>
      <c r="F105" s="133" t="s">
        <v>3</v>
      </c>
      <c r="G105" s="166">
        <v>44927</v>
      </c>
      <c r="H105" s="81" t="s">
        <v>453</v>
      </c>
      <c r="I105" s="119"/>
      <c r="J105" s="117" t="s">
        <v>548</v>
      </c>
    </row>
    <row r="106" spans="1:10" x14ac:dyDescent="0.6">
      <c r="A106" s="131" t="s">
        <v>420</v>
      </c>
      <c r="B106" s="131" t="s">
        <v>421</v>
      </c>
      <c r="C106" s="166">
        <v>44630</v>
      </c>
      <c r="D106" s="203">
        <f t="shared" si="1"/>
        <v>2022</v>
      </c>
      <c r="E106" s="91">
        <v>2.5000000000000001E-2</v>
      </c>
      <c r="F106" s="133" t="s">
        <v>3</v>
      </c>
      <c r="G106" s="166">
        <v>45017</v>
      </c>
      <c r="H106" s="81" t="s">
        <v>454</v>
      </c>
      <c r="I106" s="119"/>
      <c r="J106" s="117" t="s">
        <v>548</v>
      </c>
    </row>
    <row r="107" spans="1:10" x14ac:dyDescent="0.6">
      <c r="A107" s="131" t="s">
        <v>420</v>
      </c>
      <c r="B107" s="131" t="s">
        <v>421</v>
      </c>
      <c r="C107" s="166">
        <v>44728</v>
      </c>
      <c r="D107" s="203">
        <f t="shared" si="1"/>
        <v>2022</v>
      </c>
      <c r="E107" s="91">
        <v>2.5000000000000001E-2</v>
      </c>
      <c r="F107" s="133" t="s">
        <v>2</v>
      </c>
      <c r="G107" s="166">
        <v>45108</v>
      </c>
      <c r="H107" s="81" t="s">
        <v>455</v>
      </c>
      <c r="I107" s="119"/>
      <c r="J107" s="117" t="s">
        <v>548</v>
      </c>
    </row>
    <row r="108" spans="1:10" x14ac:dyDescent="0.6">
      <c r="A108" s="131" t="s">
        <v>420</v>
      </c>
      <c r="B108" s="131" t="s">
        <v>421</v>
      </c>
      <c r="C108" s="166">
        <v>44819</v>
      </c>
      <c r="D108" s="203">
        <f t="shared" si="1"/>
        <v>2022</v>
      </c>
      <c r="E108" s="91">
        <v>2.5000000000000001E-2</v>
      </c>
      <c r="F108" s="133" t="s">
        <v>2</v>
      </c>
      <c r="G108" s="166">
        <v>45200</v>
      </c>
      <c r="H108" s="83" t="s">
        <v>456</v>
      </c>
      <c r="J108" s="117" t="s">
        <v>548</v>
      </c>
    </row>
    <row r="109" spans="1:10" x14ac:dyDescent="0.6">
      <c r="A109" s="131" t="s">
        <v>420</v>
      </c>
      <c r="B109" s="131" t="s">
        <v>421</v>
      </c>
      <c r="C109" s="166">
        <v>44895</v>
      </c>
      <c r="D109" s="203">
        <f t="shared" si="1"/>
        <v>2022</v>
      </c>
      <c r="E109" s="91">
        <v>2.5000000000000001E-2</v>
      </c>
      <c r="F109" s="133" t="s">
        <v>2</v>
      </c>
      <c r="G109" s="166">
        <v>45292</v>
      </c>
      <c r="H109" s="83" t="s">
        <v>457</v>
      </c>
      <c r="J109" s="117" t="s">
        <v>548</v>
      </c>
    </row>
    <row r="110" spans="1:10" x14ac:dyDescent="0.6">
      <c r="A110" s="131" t="s">
        <v>420</v>
      </c>
      <c r="B110" s="131" t="s">
        <v>421</v>
      </c>
      <c r="C110" s="166">
        <v>44994</v>
      </c>
      <c r="D110" s="203">
        <f t="shared" si="1"/>
        <v>2023</v>
      </c>
      <c r="E110" s="91">
        <v>2.5000000000000001E-2</v>
      </c>
      <c r="F110" s="133" t="s">
        <v>2</v>
      </c>
      <c r="G110" s="166">
        <v>45383</v>
      </c>
      <c r="H110" s="83" t="s">
        <v>458</v>
      </c>
      <c r="J110" s="117" t="s">
        <v>548</v>
      </c>
    </row>
    <row r="111" spans="1:10" x14ac:dyDescent="0.6">
      <c r="A111" s="131" t="s">
        <v>420</v>
      </c>
      <c r="B111" s="131" t="s">
        <v>421</v>
      </c>
      <c r="C111" s="166">
        <v>45078</v>
      </c>
      <c r="D111" s="203">
        <f t="shared" si="1"/>
        <v>2023</v>
      </c>
      <c r="E111" s="91">
        <v>2.2499999999999999E-2</v>
      </c>
      <c r="F111" s="133" t="s">
        <v>6</v>
      </c>
      <c r="G111" s="166">
        <v>45108</v>
      </c>
      <c r="H111" s="81" t="s">
        <v>459</v>
      </c>
      <c r="J111" s="117" t="s">
        <v>548</v>
      </c>
    </row>
    <row r="112" spans="1:10" x14ac:dyDescent="0.6">
      <c r="A112" s="131" t="s">
        <v>420</v>
      </c>
      <c r="B112" s="131" t="s">
        <v>421</v>
      </c>
      <c r="C112" s="166">
        <v>45183</v>
      </c>
      <c r="D112" s="203">
        <f t="shared" si="1"/>
        <v>2023</v>
      </c>
      <c r="E112" s="91">
        <v>0.02</v>
      </c>
      <c r="F112" s="133" t="s">
        <v>6</v>
      </c>
      <c r="G112" s="166">
        <v>45200</v>
      </c>
      <c r="H112" s="81" t="s">
        <v>460</v>
      </c>
      <c r="J112" s="117" t="s">
        <v>548</v>
      </c>
    </row>
    <row r="113" spans="1:10" x14ac:dyDescent="0.6">
      <c r="A113" s="131" t="s">
        <v>420</v>
      </c>
      <c r="B113" s="136" t="s">
        <v>421</v>
      </c>
      <c r="C113" s="167">
        <v>45259</v>
      </c>
      <c r="D113" s="203">
        <f t="shared" si="1"/>
        <v>2023</v>
      </c>
      <c r="E113" s="152">
        <v>0.02</v>
      </c>
      <c r="F113" s="135" t="s">
        <v>2</v>
      </c>
      <c r="G113" s="167">
        <v>45259</v>
      </c>
      <c r="H113" s="111" t="s">
        <v>461</v>
      </c>
      <c r="J113" s="117" t="s">
        <v>548</v>
      </c>
    </row>
    <row r="114" spans="1:10" x14ac:dyDescent="0.6">
      <c r="A114" s="131" t="s">
        <v>420</v>
      </c>
      <c r="B114" s="136" t="s">
        <v>421</v>
      </c>
      <c r="C114" s="167">
        <v>45358</v>
      </c>
      <c r="D114" s="203">
        <f t="shared" si="1"/>
        <v>2024</v>
      </c>
      <c r="E114" s="152">
        <v>1.7500000000000002E-2</v>
      </c>
      <c r="F114" s="177" t="s">
        <v>6</v>
      </c>
      <c r="G114" s="167">
        <v>45383</v>
      </c>
      <c r="H114" s="111" t="s">
        <v>594</v>
      </c>
      <c r="J114" s="117" t="s">
        <v>548</v>
      </c>
    </row>
    <row r="115" spans="1:10" x14ac:dyDescent="0.6">
      <c r="A115" s="131" t="s">
        <v>420</v>
      </c>
      <c r="B115" s="136" t="s">
        <v>421</v>
      </c>
      <c r="C115" s="167">
        <v>45449</v>
      </c>
      <c r="D115" s="203">
        <f t="shared" si="1"/>
        <v>2024</v>
      </c>
      <c r="E115" s="152">
        <v>1.2500000000000001E-2</v>
      </c>
      <c r="F115" s="177" t="s">
        <v>6</v>
      </c>
      <c r="G115" s="167">
        <v>45474</v>
      </c>
      <c r="H115" s="111" t="s">
        <v>593</v>
      </c>
      <c r="J115" s="117" t="s">
        <v>548</v>
      </c>
    </row>
    <row r="116" spans="1:10" x14ac:dyDescent="0.6">
      <c r="A116" s="118" t="s">
        <v>47</v>
      </c>
      <c r="B116" s="118" t="s">
        <v>11</v>
      </c>
      <c r="C116" s="161">
        <v>42353</v>
      </c>
      <c r="D116" s="203">
        <f t="shared" si="1"/>
        <v>2015</v>
      </c>
      <c r="E116" s="85">
        <v>0</v>
      </c>
      <c r="F116" s="119" t="s">
        <v>4</v>
      </c>
      <c r="G116" s="161">
        <v>42370</v>
      </c>
      <c r="H116" s="83" t="s">
        <v>166</v>
      </c>
      <c r="I116" s="119"/>
      <c r="J116" s="117" t="s">
        <v>547</v>
      </c>
    </row>
    <row r="117" spans="1:10" x14ac:dyDescent="0.6">
      <c r="A117" s="118" t="s">
        <v>47</v>
      </c>
      <c r="B117" s="118" t="s">
        <v>11</v>
      </c>
      <c r="C117" s="161">
        <v>42723</v>
      </c>
      <c r="D117" s="203">
        <f t="shared" si="1"/>
        <v>2016</v>
      </c>
      <c r="E117" s="85">
        <v>0</v>
      </c>
      <c r="F117" s="119" t="s">
        <v>2</v>
      </c>
      <c r="G117" s="161">
        <v>42736</v>
      </c>
      <c r="H117" s="83" t="s">
        <v>167</v>
      </c>
      <c r="I117" s="119"/>
      <c r="J117" s="117" t="s">
        <v>547</v>
      </c>
    </row>
    <row r="118" spans="1:10" x14ac:dyDescent="0.6">
      <c r="A118" s="118" t="s">
        <v>47</v>
      </c>
      <c r="B118" s="118" t="s">
        <v>11</v>
      </c>
      <c r="C118" s="161">
        <v>43098</v>
      </c>
      <c r="D118" s="203">
        <f t="shared" si="1"/>
        <v>2017</v>
      </c>
      <c r="E118" s="85">
        <v>0</v>
      </c>
      <c r="F118" s="119" t="s">
        <v>2</v>
      </c>
      <c r="G118" s="161">
        <v>43101</v>
      </c>
      <c r="H118" s="83" t="s">
        <v>167</v>
      </c>
      <c r="I118" s="119"/>
      <c r="J118" s="117" t="s">
        <v>547</v>
      </c>
    </row>
    <row r="119" spans="1:10" x14ac:dyDescent="0.6">
      <c r="A119" s="118" t="s">
        <v>47</v>
      </c>
      <c r="B119" s="118" t="s">
        <v>11</v>
      </c>
      <c r="C119" s="161">
        <v>43455</v>
      </c>
      <c r="D119" s="203">
        <f t="shared" si="1"/>
        <v>2018</v>
      </c>
      <c r="E119" s="85">
        <v>0</v>
      </c>
      <c r="F119" s="119" t="s">
        <v>2</v>
      </c>
      <c r="G119" s="161">
        <v>43466</v>
      </c>
      <c r="H119" s="83" t="s">
        <v>167</v>
      </c>
      <c r="I119" s="119"/>
      <c r="J119" s="117" t="s">
        <v>547</v>
      </c>
    </row>
    <row r="120" spans="1:10" x14ac:dyDescent="0.6">
      <c r="A120" s="118" t="s">
        <v>47</v>
      </c>
      <c r="B120" s="118" t="s">
        <v>11</v>
      </c>
      <c r="C120" s="161">
        <v>43644</v>
      </c>
      <c r="D120" s="203">
        <f t="shared" si="1"/>
        <v>2019</v>
      </c>
      <c r="E120" s="85">
        <v>2.5000000000000001E-3</v>
      </c>
      <c r="F120" s="119" t="s">
        <v>3</v>
      </c>
      <c r="G120" s="161">
        <v>44013</v>
      </c>
      <c r="H120" s="83" t="s">
        <v>167</v>
      </c>
      <c r="I120" s="119"/>
      <c r="J120" s="117" t="s">
        <v>547</v>
      </c>
    </row>
    <row r="121" spans="1:10" x14ac:dyDescent="0.6">
      <c r="A121" s="118" t="s">
        <v>47</v>
      </c>
      <c r="B121" s="118" t="s">
        <v>11</v>
      </c>
      <c r="C121" s="161">
        <v>43819</v>
      </c>
      <c r="D121" s="203">
        <f t="shared" si="1"/>
        <v>2019</v>
      </c>
      <c r="E121" s="85">
        <v>2.5000000000000001E-3</v>
      </c>
      <c r="F121" s="119" t="s">
        <v>2</v>
      </c>
      <c r="G121" s="161">
        <v>43831</v>
      </c>
      <c r="H121" s="83" t="s">
        <v>167</v>
      </c>
      <c r="I121" s="119"/>
      <c r="J121" s="117" t="s">
        <v>547</v>
      </c>
    </row>
    <row r="122" spans="1:10" x14ac:dyDescent="0.6">
      <c r="A122" s="118" t="s">
        <v>47</v>
      </c>
      <c r="B122" s="118" t="s">
        <v>11</v>
      </c>
      <c r="C122" s="161">
        <v>43921</v>
      </c>
      <c r="D122" s="203">
        <f t="shared" si="1"/>
        <v>2020</v>
      </c>
      <c r="E122" s="85">
        <v>0</v>
      </c>
      <c r="F122" s="119" t="s">
        <v>6</v>
      </c>
      <c r="G122" s="161">
        <v>43922</v>
      </c>
      <c r="H122" s="83" t="s">
        <v>168</v>
      </c>
      <c r="I122" s="119"/>
      <c r="J122" s="117" t="s">
        <v>547</v>
      </c>
    </row>
    <row r="123" spans="1:10" x14ac:dyDescent="0.6">
      <c r="A123" s="118" t="s">
        <v>47</v>
      </c>
      <c r="B123" s="118" t="s">
        <v>11</v>
      </c>
      <c r="C123" s="161">
        <v>44592</v>
      </c>
      <c r="D123" s="203">
        <f t="shared" si="1"/>
        <v>2022</v>
      </c>
      <c r="E123" s="85">
        <v>7.4999999999999997E-3</v>
      </c>
      <c r="F123" s="119" t="s">
        <v>3</v>
      </c>
      <c r="G123" s="161">
        <v>44958</v>
      </c>
      <c r="H123" s="83" t="s">
        <v>167</v>
      </c>
      <c r="I123" s="119"/>
      <c r="J123" s="117" t="s">
        <v>547</v>
      </c>
    </row>
    <row r="124" spans="1:10" x14ac:dyDescent="0.6">
      <c r="A124" s="131" t="s">
        <v>466</v>
      </c>
      <c r="B124" s="131" t="s">
        <v>467</v>
      </c>
      <c r="C124" s="168">
        <v>42024</v>
      </c>
      <c r="D124" s="203">
        <f t="shared" si="1"/>
        <v>2015</v>
      </c>
      <c r="E124" s="94">
        <v>0</v>
      </c>
      <c r="F124" s="132" t="s">
        <v>4</v>
      </c>
      <c r="G124" s="168">
        <v>42370</v>
      </c>
      <c r="H124" s="81"/>
      <c r="J124" s="117" t="s">
        <v>548</v>
      </c>
    </row>
    <row r="125" spans="1:10" x14ac:dyDescent="0.6">
      <c r="A125" s="131" t="s">
        <v>466</v>
      </c>
      <c r="B125" s="131" t="s">
        <v>467</v>
      </c>
      <c r="C125" s="166">
        <v>42101</v>
      </c>
      <c r="D125" s="203">
        <f t="shared" si="1"/>
        <v>2015</v>
      </c>
      <c r="E125" s="91">
        <v>0</v>
      </c>
      <c r="F125" s="132" t="s">
        <v>2</v>
      </c>
      <c r="G125" s="166">
        <v>42370</v>
      </c>
      <c r="H125" s="81"/>
      <c r="J125" s="117" t="s">
        <v>548</v>
      </c>
    </row>
    <row r="126" spans="1:10" x14ac:dyDescent="0.6">
      <c r="A126" s="131" t="s">
        <v>466</v>
      </c>
      <c r="B126" s="131" t="s">
        <v>467</v>
      </c>
      <c r="C126" s="166">
        <v>42277</v>
      </c>
      <c r="D126" s="203">
        <f t="shared" si="1"/>
        <v>2015</v>
      </c>
      <c r="E126" s="91">
        <v>0</v>
      </c>
      <c r="F126" s="132" t="s">
        <v>2</v>
      </c>
      <c r="G126" s="166">
        <v>42370</v>
      </c>
      <c r="H126" s="81"/>
      <c r="J126" s="117" t="s">
        <v>548</v>
      </c>
    </row>
    <row r="127" spans="1:10" x14ac:dyDescent="0.6">
      <c r="A127" s="131" t="s">
        <v>466</v>
      </c>
      <c r="B127" s="131" t="s">
        <v>467</v>
      </c>
      <c r="C127" s="166">
        <v>42355</v>
      </c>
      <c r="D127" s="203">
        <f t="shared" si="1"/>
        <v>2015</v>
      </c>
      <c r="E127" s="91">
        <v>0</v>
      </c>
      <c r="F127" s="132" t="s">
        <v>2</v>
      </c>
      <c r="G127" s="166">
        <v>42370</v>
      </c>
      <c r="H127" s="81" t="s">
        <v>468</v>
      </c>
      <c r="J127" s="117" t="s">
        <v>548</v>
      </c>
    </row>
    <row r="128" spans="1:10" x14ac:dyDescent="0.6">
      <c r="A128" s="131" t="s">
        <v>466</v>
      </c>
      <c r="B128" s="131" t="s">
        <v>467</v>
      </c>
      <c r="C128" s="166">
        <v>42459</v>
      </c>
      <c r="D128" s="203">
        <f t="shared" si="1"/>
        <v>2016</v>
      </c>
      <c r="E128" s="91">
        <v>0</v>
      </c>
      <c r="F128" s="132" t="s">
        <v>2</v>
      </c>
      <c r="G128" s="166">
        <v>42826</v>
      </c>
      <c r="H128" s="81" t="s">
        <v>469</v>
      </c>
      <c r="J128" s="117" t="s">
        <v>548</v>
      </c>
    </row>
    <row r="129" spans="1:10" x14ac:dyDescent="0.6">
      <c r="A129" s="131" t="s">
        <v>466</v>
      </c>
      <c r="B129" s="131" t="s">
        <v>467</v>
      </c>
      <c r="C129" s="166">
        <v>42542</v>
      </c>
      <c r="D129" s="203">
        <f t="shared" si="1"/>
        <v>2016</v>
      </c>
      <c r="E129" s="91">
        <v>0</v>
      </c>
      <c r="F129" s="132" t="s">
        <v>2</v>
      </c>
      <c r="G129" s="166">
        <v>42917</v>
      </c>
      <c r="H129" s="81" t="s">
        <v>470</v>
      </c>
      <c r="J129" s="117" t="s">
        <v>548</v>
      </c>
    </row>
    <row r="130" spans="1:10" x14ac:dyDescent="0.6">
      <c r="A130" s="131" t="s">
        <v>466</v>
      </c>
      <c r="B130" s="131" t="s">
        <v>467</v>
      </c>
      <c r="C130" s="166">
        <v>42634</v>
      </c>
      <c r="D130" s="203">
        <f t="shared" si="1"/>
        <v>2016</v>
      </c>
      <c r="E130" s="91">
        <v>0</v>
      </c>
      <c r="F130" s="132" t="s">
        <v>2</v>
      </c>
      <c r="G130" s="166">
        <v>43009</v>
      </c>
      <c r="H130" s="81" t="s">
        <v>471</v>
      </c>
      <c r="J130" s="117" t="s">
        <v>548</v>
      </c>
    </row>
    <row r="131" spans="1:10" x14ac:dyDescent="0.6">
      <c r="A131" s="131" t="s">
        <v>466</v>
      </c>
      <c r="B131" s="131" t="s">
        <v>467</v>
      </c>
      <c r="C131" s="166">
        <v>42718</v>
      </c>
      <c r="D131" s="203">
        <f t="shared" ref="D131:D194" si="2">VALUE(IFERROR(YEAR(C131),RIGHT(C131,4)))</f>
        <v>2016</v>
      </c>
      <c r="E131" s="91">
        <v>0</v>
      </c>
      <c r="F131" s="132" t="s">
        <v>2</v>
      </c>
      <c r="G131" s="166">
        <v>42736</v>
      </c>
      <c r="H131" s="81" t="s">
        <v>472</v>
      </c>
      <c r="J131" s="117" t="s">
        <v>548</v>
      </c>
    </row>
    <row r="132" spans="1:10" x14ac:dyDescent="0.6">
      <c r="A132" s="131" t="s">
        <v>466</v>
      </c>
      <c r="B132" s="131" t="s">
        <v>467</v>
      </c>
      <c r="C132" s="166">
        <v>42824</v>
      </c>
      <c r="D132" s="203">
        <f t="shared" si="2"/>
        <v>2017</v>
      </c>
      <c r="E132" s="91">
        <v>0</v>
      </c>
      <c r="F132" s="132" t="s">
        <v>2</v>
      </c>
      <c r="G132" s="166">
        <v>42826</v>
      </c>
      <c r="H132" s="81" t="s">
        <v>473</v>
      </c>
      <c r="J132" s="117" t="s">
        <v>548</v>
      </c>
    </row>
    <row r="133" spans="1:10" x14ac:dyDescent="0.6">
      <c r="A133" s="131" t="s">
        <v>466</v>
      </c>
      <c r="B133" s="131" t="s">
        <v>467</v>
      </c>
      <c r="C133" s="166">
        <v>42907</v>
      </c>
      <c r="D133" s="203">
        <f t="shared" si="2"/>
        <v>2017</v>
      </c>
      <c r="E133" s="91">
        <v>0</v>
      </c>
      <c r="F133" s="132" t="s">
        <v>2</v>
      </c>
      <c r="G133" s="166">
        <v>42917</v>
      </c>
      <c r="H133" s="81" t="s">
        <v>474</v>
      </c>
      <c r="J133" s="117" t="s">
        <v>548</v>
      </c>
    </row>
    <row r="134" spans="1:10" x14ac:dyDescent="0.6">
      <c r="A134" s="131" t="s">
        <v>466</v>
      </c>
      <c r="B134" s="131" t="s">
        <v>467</v>
      </c>
      <c r="C134" s="166">
        <v>43006</v>
      </c>
      <c r="D134" s="203">
        <f t="shared" si="2"/>
        <v>2017</v>
      </c>
      <c r="E134" s="91">
        <v>0</v>
      </c>
      <c r="F134" s="132" t="s">
        <v>2</v>
      </c>
      <c r="G134" s="166">
        <v>43374</v>
      </c>
      <c r="H134" s="81" t="s">
        <v>475</v>
      </c>
      <c r="J134" s="117" t="s">
        <v>548</v>
      </c>
    </row>
    <row r="135" spans="1:10" x14ac:dyDescent="0.6">
      <c r="A135" s="131" t="s">
        <v>466</v>
      </c>
      <c r="B135" s="131" t="s">
        <v>467</v>
      </c>
      <c r="C135" s="166">
        <v>43090</v>
      </c>
      <c r="D135" s="203">
        <f t="shared" si="2"/>
        <v>2017</v>
      </c>
      <c r="E135" s="91">
        <v>0</v>
      </c>
      <c r="F135" s="132" t="s">
        <v>2</v>
      </c>
      <c r="G135" s="166">
        <v>43101</v>
      </c>
      <c r="H135" s="81" t="s">
        <v>476</v>
      </c>
      <c r="J135" s="117" t="s">
        <v>548</v>
      </c>
    </row>
    <row r="136" spans="1:10" x14ac:dyDescent="0.6">
      <c r="A136" s="131" t="s">
        <v>466</v>
      </c>
      <c r="B136" s="131" t="s">
        <v>467</v>
      </c>
      <c r="C136" s="166">
        <v>43173</v>
      </c>
      <c r="D136" s="203">
        <f t="shared" si="2"/>
        <v>2018</v>
      </c>
      <c r="E136" s="91">
        <v>5.0000000000000001E-3</v>
      </c>
      <c r="F136" s="132" t="s">
        <v>3</v>
      </c>
      <c r="G136" s="166">
        <v>43555</v>
      </c>
      <c r="H136" s="81" t="s">
        <v>477</v>
      </c>
      <c r="J136" s="117" t="s">
        <v>548</v>
      </c>
    </row>
    <row r="137" spans="1:10" x14ac:dyDescent="0.6">
      <c r="A137" s="131" t="s">
        <v>466</v>
      </c>
      <c r="B137" s="131" t="s">
        <v>467</v>
      </c>
      <c r="C137" s="166">
        <v>43277</v>
      </c>
      <c r="D137" s="203">
        <f t="shared" si="2"/>
        <v>2018</v>
      </c>
      <c r="E137" s="91">
        <v>5.0000000000000001E-3</v>
      </c>
      <c r="F137" s="132" t="s">
        <v>2</v>
      </c>
      <c r="G137" s="166">
        <v>43617</v>
      </c>
      <c r="H137" s="81"/>
      <c r="J137" s="117" t="s">
        <v>548</v>
      </c>
    </row>
    <row r="138" spans="1:10" x14ac:dyDescent="0.6">
      <c r="A138" s="131" t="s">
        <v>466</v>
      </c>
      <c r="B138" s="131" t="s">
        <v>467</v>
      </c>
      <c r="C138" s="166">
        <v>43368</v>
      </c>
      <c r="D138" s="203">
        <f t="shared" si="2"/>
        <v>2018</v>
      </c>
      <c r="E138" s="91">
        <v>0.01</v>
      </c>
      <c r="F138" s="132" t="s">
        <v>3</v>
      </c>
      <c r="G138" s="166">
        <v>43738</v>
      </c>
      <c r="H138" s="81"/>
      <c r="J138" s="117" t="s">
        <v>548</v>
      </c>
    </row>
    <row r="139" spans="1:10" x14ac:dyDescent="0.6">
      <c r="A139" s="131" t="s">
        <v>466</v>
      </c>
      <c r="B139" s="131" t="s">
        <v>467</v>
      </c>
      <c r="C139" s="166">
        <v>43452</v>
      </c>
      <c r="D139" s="203">
        <f t="shared" si="2"/>
        <v>2018</v>
      </c>
      <c r="E139" s="91">
        <v>0.01</v>
      </c>
      <c r="F139" s="132" t="s">
        <v>2</v>
      </c>
      <c r="G139" s="166">
        <v>43830</v>
      </c>
      <c r="H139" s="81" t="s">
        <v>478</v>
      </c>
      <c r="J139" s="117" t="s">
        <v>548</v>
      </c>
    </row>
    <row r="140" spans="1:10" x14ac:dyDescent="0.6">
      <c r="A140" s="131" t="s">
        <v>466</v>
      </c>
      <c r="B140" s="131" t="s">
        <v>467</v>
      </c>
      <c r="C140" s="166">
        <v>43550</v>
      </c>
      <c r="D140" s="203">
        <f t="shared" si="2"/>
        <v>2019</v>
      </c>
      <c r="E140" s="91">
        <v>0.01</v>
      </c>
      <c r="F140" s="132" t="s">
        <v>2</v>
      </c>
      <c r="G140" s="166">
        <v>43921</v>
      </c>
      <c r="H140" s="81" t="s">
        <v>479</v>
      </c>
      <c r="J140" s="117" t="s">
        <v>548</v>
      </c>
    </row>
    <row r="141" spans="1:10" x14ac:dyDescent="0.6">
      <c r="A141" s="131" t="s">
        <v>466</v>
      </c>
      <c r="B141" s="131" t="s">
        <v>467</v>
      </c>
      <c r="C141" s="166">
        <v>43650</v>
      </c>
      <c r="D141" s="203">
        <f t="shared" si="2"/>
        <v>2019</v>
      </c>
      <c r="E141" s="91">
        <v>1.4999999999999999E-2</v>
      </c>
      <c r="F141" s="132" t="s">
        <v>3</v>
      </c>
      <c r="G141" s="166">
        <v>44012</v>
      </c>
      <c r="H141" s="81"/>
      <c r="J141" s="117" t="s">
        <v>548</v>
      </c>
    </row>
    <row r="142" spans="1:10" x14ac:dyDescent="0.6">
      <c r="A142" s="131" t="s">
        <v>466</v>
      </c>
      <c r="B142" s="131" t="s">
        <v>467</v>
      </c>
      <c r="C142" s="166">
        <v>43728</v>
      </c>
      <c r="D142" s="203">
        <f t="shared" si="2"/>
        <v>2019</v>
      </c>
      <c r="E142" s="91">
        <v>1.4999999999999999E-2</v>
      </c>
      <c r="F142" s="132" t="s">
        <v>2</v>
      </c>
      <c r="G142" s="166">
        <v>44104</v>
      </c>
      <c r="H142" s="81"/>
      <c r="J142" s="117" t="s">
        <v>548</v>
      </c>
    </row>
    <row r="143" spans="1:10" x14ac:dyDescent="0.6">
      <c r="A143" s="131" t="s">
        <v>466</v>
      </c>
      <c r="B143" s="131" t="s">
        <v>467</v>
      </c>
      <c r="C143" s="166">
        <v>43741</v>
      </c>
      <c r="D143" s="203">
        <f t="shared" si="2"/>
        <v>2019</v>
      </c>
      <c r="E143" s="91">
        <v>0.02</v>
      </c>
      <c r="F143" s="132" t="s">
        <v>3</v>
      </c>
      <c r="G143" s="166">
        <v>44195</v>
      </c>
      <c r="H143" s="81"/>
      <c r="J143" s="117" t="s">
        <v>548</v>
      </c>
    </row>
    <row r="144" spans="1:10" x14ac:dyDescent="0.6">
      <c r="A144" s="131" t="s">
        <v>466</v>
      </c>
      <c r="B144" s="131" t="s">
        <v>467</v>
      </c>
      <c r="C144" s="166">
        <v>43902</v>
      </c>
      <c r="D144" s="203">
        <f t="shared" si="2"/>
        <v>2020</v>
      </c>
      <c r="E144" s="91">
        <v>0</v>
      </c>
      <c r="F144" s="132" t="s">
        <v>6</v>
      </c>
      <c r="G144" s="166">
        <v>43902</v>
      </c>
      <c r="H144" s="81" t="s">
        <v>480</v>
      </c>
      <c r="J144" s="117" t="s">
        <v>548</v>
      </c>
    </row>
    <row r="145" spans="1:10" x14ac:dyDescent="0.6">
      <c r="A145" s="131" t="s">
        <v>466</v>
      </c>
      <c r="B145" s="131" t="s">
        <v>467</v>
      </c>
      <c r="C145" s="166">
        <v>44006</v>
      </c>
      <c r="D145" s="203">
        <f t="shared" si="2"/>
        <v>2020</v>
      </c>
      <c r="E145" s="91">
        <v>0</v>
      </c>
      <c r="F145" s="132" t="s">
        <v>2</v>
      </c>
      <c r="G145" s="166">
        <v>44371</v>
      </c>
      <c r="H145" s="81" t="s">
        <v>481</v>
      </c>
      <c r="J145" s="117" t="s">
        <v>548</v>
      </c>
    </row>
    <row r="146" spans="1:10" x14ac:dyDescent="0.6">
      <c r="A146" s="131" t="s">
        <v>466</v>
      </c>
      <c r="B146" s="131" t="s">
        <v>467</v>
      </c>
      <c r="C146" s="166">
        <v>44104</v>
      </c>
      <c r="D146" s="203">
        <f t="shared" si="2"/>
        <v>2020</v>
      </c>
      <c r="E146" s="91">
        <v>0</v>
      </c>
      <c r="F146" s="132" t="s">
        <v>2</v>
      </c>
      <c r="G146" s="166">
        <v>44469</v>
      </c>
      <c r="H146" s="81" t="s">
        <v>482</v>
      </c>
      <c r="J146" s="117" t="s">
        <v>548</v>
      </c>
    </row>
    <row r="147" spans="1:10" x14ac:dyDescent="0.6">
      <c r="A147" s="131" t="s">
        <v>466</v>
      </c>
      <c r="B147" s="131" t="s">
        <v>467</v>
      </c>
      <c r="C147" s="166">
        <v>44182</v>
      </c>
      <c r="D147" s="203">
        <f t="shared" si="2"/>
        <v>2020</v>
      </c>
      <c r="E147" s="91">
        <v>0</v>
      </c>
      <c r="F147" s="132" t="s">
        <v>2</v>
      </c>
      <c r="G147" s="166">
        <v>44547</v>
      </c>
      <c r="H147" s="81" t="s">
        <v>483</v>
      </c>
      <c r="J147" s="117" t="s">
        <v>548</v>
      </c>
    </row>
    <row r="148" spans="1:10" x14ac:dyDescent="0.6">
      <c r="A148" s="131" t="s">
        <v>466</v>
      </c>
      <c r="B148" s="131" t="s">
        <v>467</v>
      </c>
      <c r="C148" s="166">
        <v>44370</v>
      </c>
      <c r="D148" s="203">
        <f t="shared" si="2"/>
        <v>2021</v>
      </c>
      <c r="E148" s="91">
        <v>0.01</v>
      </c>
      <c r="F148" s="132" t="s">
        <v>3</v>
      </c>
      <c r="G148" s="166">
        <v>44834</v>
      </c>
      <c r="H148" s="81" t="s">
        <v>484</v>
      </c>
      <c r="J148" s="117" t="s">
        <v>548</v>
      </c>
    </row>
    <row r="149" spans="1:10" x14ac:dyDescent="0.6">
      <c r="A149" s="131" t="s">
        <v>466</v>
      </c>
      <c r="B149" s="131" t="s">
        <v>467</v>
      </c>
      <c r="C149" s="166">
        <v>44545</v>
      </c>
      <c r="D149" s="203">
        <f t="shared" si="2"/>
        <v>2021</v>
      </c>
      <c r="E149" s="91">
        <v>0.02</v>
      </c>
      <c r="F149" s="132" t="s">
        <v>3</v>
      </c>
      <c r="G149" s="166">
        <v>44926</v>
      </c>
      <c r="H149" s="81" t="s">
        <v>485</v>
      </c>
      <c r="J149" s="117" t="s">
        <v>548</v>
      </c>
    </row>
    <row r="150" spans="1:10" x14ac:dyDescent="0.6">
      <c r="A150" s="131" t="s">
        <v>466</v>
      </c>
      <c r="B150" s="131" t="s">
        <v>467</v>
      </c>
      <c r="C150" s="166">
        <v>44650</v>
      </c>
      <c r="D150" s="203">
        <f t="shared" si="2"/>
        <v>2022</v>
      </c>
      <c r="E150" s="134">
        <v>2.5000000000000001E-2</v>
      </c>
      <c r="F150" s="137" t="s">
        <v>3</v>
      </c>
      <c r="G150" s="166">
        <v>45016</v>
      </c>
      <c r="H150" s="82" t="s">
        <v>486</v>
      </c>
      <c r="J150" s="117" t="s">
        <v>548</v>
      </c>
    </row>
    <row r="151" spans="1:10" x14ac:dyDescent="0.6">
      <c r="A151" s="131" t="s">
        <v>466</v>
      </c>
      <c r="B151" s="131" t="s">
        <v>467</v>
      </c>
      <c r="C151" s="166">
        <v>45470</v>
      </c>
      <c r="D151" s="203">
        <f t="shared" si="2"/>
        <v>2024</v>
      </c>
      <c r="E151" s="134">
        <v>2.5000000000000001E-2</v>
      </c>
      <c r="F151" s="177" t="s">
        <v>2</v>
      </c>
      <c r="G151" s="166">
        <v>45470</v>
      </c>
      <c r="H151" s="82" t="s">
        <v>595</v>
      </c>
      <c r="J151" s="117" t="s">
        <v>548</v>
      </c>
    </row>
    <row r="152" spans="1:10" x14ac:dyDescent="0.6">
      <c r="A152" s="118" t="s">
        <v>60</v>
      </c>
      <c r="B152" s="118" t="s">
        <v>14</v>
      </c>
      <c r="C152" s="161">
        <v>42366</v>
      </c>
      <c r="D152" s="203">
        <f t="shared" si="2"/>
        <v>2015</v>
      </c>
      <c r="E152" s="85">
        <v>0</v>
      </c>
      <c r="F152" s="119" t="s">
        <v>4</v>
      </c>
      <c r="G152" s="161">
        <v>42370</v>
      </c>
      <c r="H152" s="83" t="s">
        <v>255</v>
      </c>
      <c r="I152" s="119"/>
      <c r="J152" s="117" t="s">
        <v>547</v>
      </c>
    </row>
    <row r="153" spans="1:10" x14ac:dyDescent="0.6">
      <c r="A153" s="118" t="s">
        <v>60</v>
      </c>
      <c r="B153" s="118" t="s">
        <v>14</v>
      </c>
      <c r="C153" s="161">
        <v>42450</v>
      </c>
      <c r="D153" s="203">
        <f t="shared" si="2"/>
        <v>2016</v>
      </c>
      <c r="E153" s="85">
        <v>0</v>
      </c>
      <c r="F153" s="119" t="s">
        <v>2</v>
      </c>
      <c r="G153" s="161">
        <v>42461</v>
      </c>
      <c r="H153" s="83" t="s">
        <v>256</v>
      </c>
      <c r="I153" s="119"/>
      <c r="J153" s="117" t="s">
        <v>547</v>
      </c>
    </row>
    <row r="154" spans="1:10" x14ac:dyDescent="0.6">
      <c r="A154" s="118" t="s">
        <v>60</v>
      </c>
      <c r="B154" s="118" t="s">
        <v>14</v>
      </c>
      <c r="C154" s="161">
        <v>42548</v>
      </c>
      <c r="D154" s="203">
        <f t="shared" si="2"/>
        <v>2016</v>
      </c>
      <c r="E154" s="85">
        <v>0</v>
      </c>
      <c r="F154" s="119" t="s">
        <v>2</v>
      </c>
      <c r="G154" s="161">
        <v>42552</v>
      </c>
      <c r="H154" s="83" t="s">
        <v>257</v>
      </c>
      <c r="I154" s="119"/>
      <c r="J154" s="117" t="s">
        <v>547</v>
      </c>
    </row>
    <row r="155" spans="1:10" x14ac:dyDescent="0.6">
      <c r="A155" s="118" t="s">
        <v>60</v>
      </c>
      <c r="B155" s="118" t="s">
        <v>14</v>
      </c>
      <c r="C155" s="161">
        <v>42642</v>
      </c>
      <c r="D155" s="203">
        <f t="shared" si="2"/>
        <v>2016</v>
      </c>
      <c r="E155" s="85">
        <v>0</v>
      </c>
      <c r="F155" s="119" t="s">
        <v>2</v>
      </c>
      <c r="G155" s="161">
        <v>42644</v>
      </c>
      <c r="H155" s="83" t="s">
        <v>258</v>
      </c>
      <c r="I155" s="119"/>
      <c r="J155" s="117" t="s">
        <v>547</v>
      </c>
    </row>
    <row r="156" spans="1:10" x14ac:dyDescent="0.6">
      <c r="A156" s="118" t="s">
        <v>60</v>
      </c>
      <c r="B156" s="118" t="s">
        <v>14</v>
      </c>
      <c r="C156" s="161">
        <v>42718</v>
      </c>
      <c r="D156" s="203">
        <f t="shared" si="2"/>
        <v>2016</v>
      </c>
      <c r="E156" s="85">
        <v>0</v>
      </c>
      <c r="F156" s="119" t="s">
        <v>2</v>
      </c>
      <c r="G156" s="161">
        <v>42736</v>
      </c>
      <c r="H156" s="83" t="s">
        <v>259</v>
      </c>
      <c r="I156" s="119"/>
      <c r="J156" s="117" t="s">
        <v>547</v>
      </c>
    </row>
    <row r="157" spans="1:10" x14ac:dyDescent="0.6">
      <c r="A157" s="118" t="s">
        <v>60</v>
      </c>
      <c r="B157" s="118" t="s">
        <v>14</v>
      </c>
      <c r="C157" s="161">
        <v>42817</v>
      </c>
      <c r="D157" s="203">
        <f t="shared" si="2"/>
        <v>2017</v>
      </c>
      <c r="E157" s="85">
        <v>0</v>
      </c>
      <c r="F157" s="119" t="s">
        <v>2</v>
      </c>
      <c r="G157" s="161">
        <v>42826</v>
      </c>
      <c r="H157" s="83" t="s">
        <v>260</v>
      </c>
      <c r="I157" s="119"/>
      <c r="J157" s="117" t="s">
        <v>547</v>
      </c>
    </row>
    <row r="158" spans="1:10" x14ac:dyDescent="0.6">
      <c r="A158" s="118" t="s">
        <v>60</v>
      </c>
      <c r="B158" s="118" t="s">
        <v>14</v>
      </c>
      <c r="C158" s="161">
        <v>42912</v>
      </c>
      <c r="D158" s="203">
        <f t="shared" si="2"/>
        <v>2017</v>
      </c>
      <c r="E158" s="85">
        <v>0</v>
      </c>
      <c r="F158" s="119" t="s">
        <v>2</v>
      </c>
      <c r="G158" s="161">
        <v>42917</v>
      </c>
      <c r="H158" s="83" t="s">
        <v>261</v>
      </c>
      <c r="I158" s="119"/>
      <c r="J158" s="117" t="s">
        <v>547</v>
      </c>
    </row>
    <row r="159" spans="1:10" x14ac:dyDescent="0.6">
      <c r="A159" s="118" t="s">
        <v>60</v>
      </c>
      <c r="B159" s="118" t="s">
        <v>14</v>
      </c>
      <c r="C159" s="161">
        <v>43003</v>
      </c>
      <c r="D159" s="203">
        <f t="shared" si="2"/>
        <v>2017</v>
      </c>
      <c r="E159" s="85">
        <v>0</v>
      </c>
      <c r="F159" s="119" t="s">
        <v>2</v>
      </c>
      <c r="G159" s="161">
        <v>43009</v>
      </c>
      <c r="H159" s="83" t="s">
        <v>262</v>
      </c>
      <c r="I159" s="119"/>
      <c r="J159" s="117" t="s">
        <v>547</v>
      </c>
    </row>
    <row r="160" spans="1:10" x14ac:dyDescent="0.6">
      <c r="A160" s="118" t="s">
        <v>60</v>
      </c>
      <c r="B160" s="118" t="s">
        <v>14</v>
      </c>
      <c r="C160" s="161">
        <v>43089</v>
      </c>
      <c r="D160" s="203">
        <f t="shared" si="2"/>
        <v>2017</v>
      </c>
      <c r="E160" s="85">
        <v>0</v>
      </c>
      <c r="F160" s="119" t="s">
        <v>2</v>
      </c>
      <c r="G160" s="161">
        <v>43101</v>
      </c>
      <c r="H160" s="83" t="s">
        <v>263</v>
      </c>
      <c r="I160" s="119"/>
      <c r="J160" s="117" t="s">
        <v>547</v>
      </c>
    </row>
    <row r="161" spans="1:10" x14ac:dyDescent="0.6">
      <c r="A161" s="118" t="s">
        <v>60</v>
      </c>
      <c r="B161" s="118" t="s">
        <v>14</v>
      </c>
      <c r="C161" s="161">
        <v>43182</v>
      </c>
      <c r="D161" s="203">
        <f t="shared" si="2"/>
        <v>2018</v>
      </c>
      <c r="E161" s="85">
        <v>0</v>
      </c>
      <c r="F161" s="119" t="s">
        <v>2</v>
      </c>
      <c r="G161" s="161">
        <v>43191</v>
      </c>
      <c r="H161" s="83" t="s">
        <v>264</v>
      </c>
      <c r="I161" s="119"/>
      <c r="J161" s="117" t="s">
        <v>547</v>
      </c>
    </row>
    <row r="162" spans="1:10" x14ac:dyDescent="0.6">
      <c r="A162" s="118" t="s">
        <v>60</v>
      </c>
      <c r="B162" s="118" t="s">
        <v>14</v>
      </c>
      <c r="C162" s="161">
        <v>43258</v>
      </c>
      <c r="D162" s="203">
        <f t="shared" si="2"/>
        <v>2018</v>
      </c>
      <c r="E162" s="85">
        <v>0</v>
      </c>
      <c r="F162" s="119" t="s">
        <v>2</v>
      </c>
      <c r="G162" s="161">
        <v>43282</v>
      </c>
      <c r="H162" s="83" t="s">
        <v>265</v>
      </c>
      <c r="I162" s="119"/>
      <c r="J162" s="117" t="s">
        <v>547</v>
      </c>
    </row>
    <row r="163" spans="1:10" x14ac:dyDescent="0.6">
      <c r="A163" s="118" t="s">
        <v>60</v>
      </c>
      <c r="B163" s="118" t="s">
        <v>14</v>
      </c>
      <c r="C163" s="161">
        <v>43368</v>
      </c>
      <c r="D163" s="203">
        <f t="shared" si="2"/>
        <v>2018</v>
      </c>
      <c r="E163" s="85">
        <v>0</v>
      </c>
      <c r="F163" s="119" t="s">
        <v>2</v>
      </c>
      <c r="G163" s="161">
        <v>43374</v>
      </c>
      <c r="H163" s="83" t="s">
        <v>266</v>
      </c>
      <c r="I163" s="119"/>
      <c r="J163" s="117" t="s">
        <v>547</v>
      </c>
    </row>
    <row r="164" spans="1:10" x14ac:dyDescent="0.6">
      <c r="A164" s="118" t="s">
        <v>60</v>
      </c>
      <c r="B164" s="118" t="s">
        <v>14</v>
      </c>
      <c r="C164" s="161">
        <v>43452</v>
      </c>
      <c r="D164" s="203">
        <f t="shared" si="2"/>
        <v>2018</v>
      </c>
      <c r="E164" s="85">
        <v>0</v>
      </c>
      <c r="F164" s="119" t="s">
        <v>2</v>
      </c>
      <c r="G164" s="161">
        <v>43466</v>
      </c>
      <c r="H164" s="83" t="s">
        <v>267</v>
      </c>
      <c r="I164" s="119"/>
      <c r="J164" s="117" t="s">
        <v>547</v>
      </c>
    </row>
    <row r="165" spans="1:10" x14ac:dyDescent="0.6">
      <c r="A165" s="118" t="s">
        <v>60</v>
      </c>
      <c r="B165" s="118" t="s">
        <v>14</v>
      </c>
      <c r="C165" s="161">
        <v>43549</v>
      </c>
      <c r="D165" s="203">
        <f t="shared" si="2"/>
        <v>2019</v>
      </c>
      <c r="E165" s="85">
        <v>0</v>
      </c>
      <c r="F165" s="119" t="s">
        <v>2</v>
      </c>
      <c r="G165" s="161">
        <v>43556</v>
      </c>
      <c r="H165" s="83" t="s">
        <v>268</v>
      </c>
      <c r="I165" s="119"/>
      <c r="J165" s="117" t="s">
        <v>547</v>
      </c>
    </row>
    <row r="166" spans="1:10" x14ac:dyDescent="0.6">
      <c r="A166" s="118" t="s">
        <v>60</v>
      </c>
      <c r="B166" s="118" t="s">
        <v>14</v>
      </c>
      <c r="C166" s="161">
        <v>43629</v>
      </c>
      <c r="D166" s="203">
        <f t="shared" si="2"/>
        <v>2019</v>
      </c>
      <c r="E166" s="85">
        <v>0</v>
      </c>
      <c r="F166" s="119" t="s">
        <v>2</v>
      </c>
      <c r="G166" s="161">
        <v>43647</v>
      </c>
      <c r="H166" s="83" t="s">
        <v>269</v>
      </c>
      <c r="I166" s="119"/>
      <c r="J166" s="117" t="s">
        <v>547</v>
      </c>
    </row>
    <row r="167" spans="1:10" x14ac:dyDescent="0.6">
      <c r="A167" s="118" t="s">
        <v>60</v>
      </c>
      <c r="B167" s="118" t="s">
        <v>14</v>
      </c>
      <c r="C167" s="161">
        <v>43732</v>
      </c>
      <c r="D167" s="203">
        <f t="shared" si="2"/>
        <v>2019</v>
      </c>
      <c r="E167" s="85">
        <v>0</v>
      </c>
      <c r="F167" s="119" t="s">
        <v>2</v>
      </c>
      <c r="G167" s="161">
        <v>43739</v>
      </c>
      <c r="H167" s="83" t="s">
        <v>270</v>
      </c>
      <c r="I167" s="119"/>
      <c r="J167" s="117" t="s">
        <v>547</v>
      </c>
    </row>
    <row r="168" spans="1:10" x14ac:dyDescent="0.6">
      <c r="A168" s="118" t="s">
        <v>60</v>
      </c>
      <c r="B168" s="118" t="s">
        <v>14</v>
      </c>
      <c r="C168" s="161">
        <v>43815</v>
      </c>
      <c r="D168" s="203">
        <f t="shared" si="2"/>
        <v>2019</v>
      </c>
      <c r="E168" s="85">
        <v>0</v>
      </c>
      <c r="F168" s="119" t="s">
        <v>2</v>
      </c>
      <c r="G168" s="161">
        <v>43831</v>
      </c>
      <c r="H168" s="83" t="s">
        <v>271</v>
      </c>
      <c r="I168" s="119"/>
      <c r="J168" s="117" t="s">
        <v>547</v>
      </c>
    </row>
    <row r="169" spans="1:10" x14ac:dyDescent="0.6">
      <c r="A169" s="118" t="s">
        <v>60</v>
      </c>
      <c r="B169" s="118" t="s">
        <v>14</v>
      </c>
      <c r="C169" s="161">
        <v>43921</v>
      </c>
      <c r="D169" s="203">
        <f t="shared" si="2"/>
        <v>2020</v>
      </c>
      <c r="E169" s="85">
        <v>0</v>
      </c>
      <c r="F169" s="119" t="s">
        <v>2</v>
      </c>
      <c r="G169" s="161">
        <v>43922</v>
      </c>
      <c r="H169" s="83" t="s">
        <v>272</v>
      </c>
      <c r="I169" s="119"/>
      <c r="J169" s="117" t="s">
        <v>547</v>
      </c>
    </row>
    <row r="170" spans="1:10" x14ac:dyDescent="0.6">
      <c r="A170" s="118" t="s">
        <v>60</v>
      </c>
      <c r="B170" s="118" t="s">
        <v>14</v>
      </c>
      <c r="C170" s="161">
        <v>43944</v>
      </c>
      <c r="D170" s="203">
        <f t="shared" si="2"/>
        <v>2020</v>
      </c>
      <c r="E170" s="85">
        <v>0</v>
      </c>
      <c r="F170" s="119" t="s">
        <v>2</v>
      </c>
      <c r="G170" s="161">
        <v>44013</v>
      </c>
      <c r="H170" s="83" t="s">
        <v>273</v>
      </c>
      <c r="I170" s="119"/>
      <c r="J170" s="117" t="s">
        <v>547</v>
      </c>
    </row>
    <row r="171" spans="1:10" x14ac:dyDescent="0.6">
      <c r="A171" s="118" t="s">
        <v>60</v>
      </c>
      <c r="B171" s="118" t="s">
        <v>14</v>
      </c>
      <c r="C171" s="161">
        <v>44014</v>
      </c>
      <c r="D171" s="203">
        <f t="shared" si="2"/>
        <v>2020</v>
      </c>
      <c r="E171" s="85">
        <v>0</v>
      </c>
      <c r="F171" s="119" t="s">
        <v>2</v>
      </c>
      <c r="G171" s="161">
        <v>44105</v>
      </c>
      <c r="H171" s="83" t="s">
        <v>274</v>
      </c>
      <c r="I171" s="119"/>
      <c r="J171" s="117" t="s">
        <v>547</v>
      </c>
    </row>
    <row r="172" spans="1:10" x14ac:dyDescent="0.6">
      <c r="A172" s="118" t="s">
        <v>60</v>
      </c>
      <c r="B172" s="118" t="s">
        <v>14</v>
      </c>
      <c r="C172" s="161">
        <v>44015</v>
      </c>
      <c r="D172" s="203">
        <f t="shared" si="2"/>
        <v>2020</v>
      </c>
      <c r="E172" s="85">
        <v>0</v>
      </c>
      <c r="F172" s="119" t="s">
        <v>2</v>
      </c>
      <c r="G172" s="161">
        <v>44197</v>
      </c>
      <c r="H172" s="83" t="s">
        <v>275</v>
      </c>
      <c r="I172" s="119"/>
      <c r="J172" s="117" t="s">
        <v>547</v>
      </c>
    </row>
    <row r="173" spans="1:10" x14ac:dyDescent="0.6">
      <c r="A173" s="118" t="s">
        <v>60</v>
      </c>
      <c r="B173" s="118" t="s">
        <v>14</v>
      </c>
      <c r="C173" s="161">
        <v>44099</v>
      </c>
      <c r="D173" s="203">
        <f t="shared" si="2"/>
        <v>2020</v>
      </c>
      <c r="E173" s="85">
        <v>0</v>
      </c>
      <c r="F173" s="119" t="s">
        <v>2</v>
      </c>
      <c r="G173" s="161">
        <v>44287</v>
      </c>
      <c r="H173" s="83" t="s">
        <v>276</v>
      </c>
      <c r="I173" s="119"/>
      <c r="J173" s="117" t="s">
        <v>547</v>
      </c>
    </row>
    <row r="174" spans="1:10" x14ac:dyDescent="0.6">
      <c r="A174" s="118" t="s">
        <v>60</v>
      </c>
      <c r="B174" s="118" t="s">
        <v>14</v>
      </c>
      <c r="C174" s="161">
        <v>44186</v>
      </c>
      <c r="D174" s="203">
        <f t="shared" si="2"/>
        <v>2020</v>
      </c>
      <c r="E174" s="85">
        <v>0</v>
      </c>
      <c r="F174" s="119" t="s">
        <v>2</v>
      </c>
      <c r="G174" s="161">
        <v>44197</v>
      </c>
      <c r="H174" s="83" t="s">
        <v>275</v>
      </c>
      <c r="I174" s="119"/>
      <c r="J174" s="117" t="s">
        <v>547</v>
      </c>
    </row>
    <row r="175" spans="1:10" x14ac:dyDescent="0.6">
      <c r="A175" s="118" t="s">
        <v>60</v>
      </c>
      <c r="B175" s="118" t="s">
        <v>14</v>
      </c>
      <c r="C175" s="161">
        <v>44279</v>
      </c>
      <c r="D175" s="203">
        <f t="shared" si="2"/>
        <v>2021</v>
      </c>
      <c r="E175" s="85">
        <v>0</v>
      </c>
      <c r="F175" s="119" t="s">
        <v>2</v>
      </c>
      <c r="G175" s="161">
        <v>44287</v>
      </c>
      <c r="H175" s="83" t="s">
        <v>277</v>
      </c>
      <c r="I175" s="119"/>
      <c r="J175" s="117" t="s">
        <v>547</v>
      </c>
    </row>
    <row r="176" spans="1:10" x14ac:dyDescent="0.6">
      <c r="A176" s="118" t="s">
        <v>60</v>
      </c>
      <c r="B176" s="118" t="s">
        <v>14</v>
      </c>
      <c r="C176" s="161">
        <v>44467</v>
      </c>
      <c r="D176" s="203">
        <f t="shared" si="2"/>
        <v>2021</v>
      </c>
      <c r="E176" s="85">
        <v>0</v>
      </c>
      <c r="F176" s="119" t="s">
        <v>2</v>
      </c>
      <c r="G176" s="161">
        <v>44470</v>
      </c>
      <c r="H176" s="83" t="s">
        <v>277</v>
      </c>
      <c r="I176" s="119"/>
      <c r="J176" s="117" t="s">
        <v>547</v>
      </c>
    </row>
    <row r="177" spans="1:10" x14ac:dyDescent="0.6">
      <c r="A177" s="118" t="s">
        <v>60</v>
      </c>
      <c r="B177" s="118" t="s">
        <v>14</v>
      </c>
      <c r="C177" s="161">
        <v>44650</v>
      </c>
      <c r="D177" s="203">
        <f t="shared" si="2"/>
        <v>2022</v>
      </c>
      <c r="E177" s="85">
        <v>0</v>
      </c>
      <c r="F177" s="119" t="s">
        <v>2</v>
      </c>
      <c r="G177" s="161">
        <v>44652</v>
      </c>
      <c r="H177" s="83" t="s">
        <v>278</v>
      </c>
      <c r="I177" s="119"/>
      <c r="J177" s="117" t="s">
        <v>547</v>
      </c>
    </row>
    <row r="178" spans="1:10" x14ac:dyDescent="0.6">
      <c r="A178" s="118" t="s">
        <v>60</v>
      </c>
      <c r="B178" s="118" t="s">
        <v>14</v>
      </c>
      <c r="C178" s="161">
        <v>44741</v>
      </c>
      <c r="D178" s="203">
        <f t="shared" si="2"/>
        <v>2022</v>
      </c>
      <c r="E178" s="85">
        <v>0</v>
      </c>
      <c r="F178" s="119" t="s">
        <v>2</v>
      </c>
      <c r="G178" s="161">
        <v>44805</v>
      </c>
      <c r="H178" s="83" t="s">
        <v>279</v>
      </c>
      <c r="I178" s="119"/>
      <c r="J178" s="117" t="s">
        <v>547</v>
      </c>
    </row>
    <row r="179" spans="1:10" x14ac:dyDescent="0.6">
      <c r="A179" s="118" t="s">
        <v>60</v>
      </c>
      <c r="B179" s="118" t="s">
        <v>14</v>
      </c>
      <c r="C179" s="161">
        <v>44834</v>
      </c>
      <c r="D179" s="203">
        <f t="shared" si="2"/>
        <v>2022</v>
      </c>
      <c r="E179" s="85">
        <v>0</v>
      </c>
      <c r="F179" s="119" t="s">
        <v>2</v>
      </c>
      <c r="G179" s="161">
        <v>44835</v>
      </c>
      <c r="H179" s="83" t="s">
        <v>280</v>
      </c>
      <c r="I179" s="119"/>
      <c r="J179" s="117" t="s">
        <v>547</v>
      </c>
    </row>
    <row r="180" spans="1:10" x14ac:dyDescent="0.6">
      <c r="A180" s="118" t="s">
        <v>60</v>
      </c>
      <c r="B180" s="118" t="s">
        <v>14</v>
      </c>
      <c r="C180" s="161">
        <v>44909</v>
      </c>
      <c r="D180" s="203">
        <f t="shared" si="2"/>
        <v>2022</v>
      </c>
      <c r="E180" s="85">
        <v>0</v>
      </c>
      <c r="F180" s="119" t="s">
        <v>2</v>
      </c>
      <c r="G180" s="161">
        <v>44927</v>
      </c>
      <c r="H180" s="83" t="s">
        <v>281</v>
      </c>
      <c r="I180" s="119"/>
      <c r="J180" s="117" t="s">
        <v>547</v>
      </c>
    </row>
    <row r="181" spans="1:10" x14ac:dyDescent="0.6">
      <c r="A181" s="118" t="s">
        <v>60</v>
      </c>
      <c r="B181" s="118" t="s">
        <v>14</v>
      </c>
      <c r="C181" s="161">
        <v>45016</v>
      </c>
      <c r="D181" s="203">
        <f t="shared" si="2"/>
        <v>2023</v>
      </c>
      <c r="E181" s="85">
        <v>0</v>
      </c>
      <c r="F181" s="119" t="s">
        <v>2</v>
      </c>
      <c r="G181" s="161">
        <v>44930</v>
      </c>
      <c r="H181" s="83" t="s">
        <v>282</v>
      </c>
      <c r="I181" s="119"/>
      <c r="J181" s="117" t="s">
        <v>547</v>
      </c>
    </row>
    <row r="182" spans="1:10" x14ac:dyDescent="0.6">
      <c r="A182" s="118" t="s">
        <v>60</v>
      </c>
      <c r="B182" s="118" t="s">
        <v>14</v>
      </c>
      <c r="C182" s="161">
        <v>45105</v>
      </c>
      <c r="D182" s="203">
        <f t="shared" si="2"/>
        <v>2023</v>
      </c>
      <c r="E182" s="85">
        <v>0</v>
      </c>
      <c r="F182" s="119" t="s">
        <v>2</v>
      </c>
      <c r="G182" s="161">
        <v>44933</v>
      </c>
      <c r="H182" s="83" t="s">
        <v>283</v>
      </c>
      <c r="I182" s="119"/>
      <c r="J182" s="117" t="s">
        <v>547</v>
      </c>
    </row>
    <row r="183" spans="1:10" x14ac:dyDescent="0.6">
      <c r="A183" s="118" t="s">
        <v>60</v>
      </c>
      <c r="B183" s="118" t="s">
        <v>14</v>
      </c>
      <c r="C183" s="161">
        <v>45196</v>
      </c>
      <c r="D183" s="203">
        <f t="shared" si="2"/>
        <v>2023</v>
      </c>
      <c r="E183" s="85">
        <v>0</v>
      </c>
      <c r="F183" s="119" t="s">
        <v>2</v>
      </c>
      <c r="G183" s="161">
        <v>44936</v>
      </c>
      <c r="H183" s="83" t="s">
        <v>284</v>
      </c>
      <c r="I183" s="119"/>
      <c r="J183" s="117" t="s">
        <v>547</v>
      </c>
    </row>
    <row r="184" spans="1:10" x14ac:dyDescent="0.6">
      <c r="A184" s="118" t="s">
        <v>60</v>
      </c>
      <c r="B184" s="118" t="s">
        <v>14</v>
      </c>
      <c r="C184" s="161">
        <v>45273</v>
      </c>
      <c r="D184" s="203">
        <f t="shared" si="2"/>
        <v>2023</v>
      </c>
      <c r="E184" s="109">
        <v>0</v>
      </c>
      <c r="F184" s="119" t="s">
        <v>2</v>
      </c>
      <c r="G184" s="161">
        <v>45292</v>
      </c>
      <c r="H184" s="111" t="s">
        <v>418</v>
      </c>
      <c r="I184" s="119"/>
      <c r="J184" s="117" t="s">
        <v>547</v>
      </c>
    </row>
    <row r="185" spans="1:10" x14ac:dyDescent="0.6">
      <c r="A185" s="140" t="s">
        <v>60</v>
      </c>
      <c r="B185" s="140" t="s">
        <v>14</v>
      </c>
      <c r="C185" s="169">
        <v>45372</v>
      </c>
      <c r="D185" s="203">
        <f t="shared" si="2"/>
        <v>2024</v>
      </c>
      <c r="E185" s="63">
        <v>0</v>
      </c>
      <c r="F185" s="140" t="s">
        <v>2</v>
      </c>
      <c r="G185" s="169">
        <v>45383</v>
      </c>
      <c r="H185" s="81" t="s">
        <v>552</v>
      </c>
      <c r="J185" s="138" t="s">
        <v>547</v>
      </c>
    </row>
    <row r="186" spans="1:10" x14ac:dyDescent="0.6">
      <c r="A186" s="145" t="s">
        <v>60</v>
      </c>
      <c r="B186" s="145" t="s">
        <v>14</v>
      </c>
      <c r="C186" s="170">
        <v>45471</v>
      </c>
      <c r="D186" s="203">
        <f t="shared" si="2"/>
        <v>2024</v>
      </c>
      <c r="E186" s="63">
        <v>0</v>
      </c>
      <c r="F186" s="119" t="s">
        <v>2</v>
      </c>
      <c r="G186" s="169">
        <v>45298</v>
      </c>
      <c r="H186" s="146" t="s">
        <v>559</v>
      </c>
      <c r="J186" s="177" t="s">
        <v>547</v>
      </c>
    </row>
    <row r="187" spans="1:10" x14ac:dyDescent="0.6">
      <c r="A187" s="118" t="s">
        <v>29</v>
      </c>
      <c r="B187" s="118" t="s">
        <v>10</v>
      </c>
      <c r="C187" s="161">
        <v>42368</v>
      </c>
      <c r="D187" s="203">
        <f t="shared" si="2"/>
        <v>2015</v>
      </c>
      <c r="E187" s="85">
        <v>0</v>
      </c>
      <c r="F187" s="119" t="s">
        <v>4</v>
      </c>
      <c r="G187" s="161">
        <v>42370</v>
      </c>
      <c r="H187" s="83" t="s">
        <v>162</v>
      </c>
      <c r="I187" s="119"/>
      <c r="J187" s="117" t="s">
        <v>547</v>
      </c>
    </row>
    <row r="188" spans="1:10" x14ac:dyDescent="0.6">
      <c r="A188" s="118" t="s">
        <v>29</v>
      </c>
      <c r="B188" s="118" t="s">
        <v>10</v>
      </c>
      <c r="C188" s="161">
        <v>42461</v>
      </c>
      <c r="D188" s="203">
        <f t="shared" si="2"/>
        <v>2016</v>
      </c>
      <c r="E188" s="85">
        <v>0</v>
      </c>
      <c r="F188" s="119" t="s">
        <v>2</v>
      </c>
      <c r="G188" s="161">
        <v>42461</v>
      </c>
      <c r="H188" s="83" t="s">
        <v>162</v>
      </c>
      <c r="I188" s="119"/>
      <c r="J188" s="117" t="s">
        <v>547</v>
      </c>
    </row>
    <row r="189" spans="1:10" x14ac:dyDescent="0.6">
      <c r="A189" s="118" t="s">
        <v>29</v>
      </c>
      <c r="B189" s="118" t="s">
        <v>10</v>
      </c>
      <c r="C189" s="161">
        <v>42551</v>
      </c>
      <c r="D189" s="203">
        <f t="shared" si="2"/>
        <v>2016</v>
      </c>
      <c r="E189" s="85">
        <v>0</v>
      </c>
      <c r="F189" s="119" t="s">
        <v>2</v>
      </c>
      <c r="G189" s="161">
        <v>42551</v>
      </c>
      <c r="H189" s="83" t="s">
        <v>162</v>
      </c>
      <c r="I189" s="119"/>
      <c r="J189" s="117" t="s">
        <v>547</v>
      </c>
    </row>
    <row r="190" spans="1:10" x14ac:dyDescent="0.6">
      <c r="A190" s="118" t="s">
        <v>29</v>
      </c>
      <c r="B190" s="118" t="s">
        <v>10</v>
      </c>
      <c r="C190" s="161">
        <v>42644</v>
      </c>
      <c r="D190" s="203">
        <f t="shared" si="2"/>
        <v>2016</v>
      </c>
      <c r="E190" s="85">
        <v>0</v>
      </c>
      <c r="F190" s="119" t="s">
        <v>2</v>
      </c>
      <c r="G190" s="161">
        <v>42644</v>
      </c>
      <c r="H190" s="83" t="s">
        <v>162</v>
      </c>
      <c r="I190" s="119"/>
      <c r="J190" s="117" t="s">
        <v>547</v>
      </c>
    </row>
    <row r="191" spans="1:10" x14ac:dyDescent="0.6">
      <c r="A191" s="118" t="s">
        <v>29</v>
      </c>
      <c r="B191" s="118" t="s">
        <v>10</v>
      </c>
      <c r="C191" s="161">
        <v>42734</v>
      </c>
      <c r="D191" s="203">
        <f t="shared" si="2"/>
        <v>2016</v>
      </c>
      <c r="E191" s="85">
        <v>0</v>
      </c>
      <c r="F191" s="119" t="s">
        <v>2</v>
      </c>
      <c r="G191" s="161">
        <v>42734</v>
      </c>
      <c r="H191" s="83" t="s">
        <v>162</v>
      </c>
      <c r="I191" s="119"/>
      <c r="J191" s="117" t="s">
        <v>547</v>
      </c>
    </row>
    <row r="192" spans="1:10" x14ac:dyDescent="0.6">
      <c r="A192" s="118" t="s">
        <v>29</v>
      </c>
      <c r="B192" s="118" t="s">
        <v>10</v>
      </c>
      <c r="C192" s="161">
        <v>42825</v>
      </c>
      <c r="D192" s="203">
        <f t="shared" si="2"/>
        <v>2017</v>
      </c>
      <c r="E192" s="85">
        <v>0</v>
      </c>
      <c r="F192" s="119" t="s">
        <v>2</v>
      </c>
      <c r="G192" s="161">
        <v>42825</v>
      </c>
      <c r="H192" s="83" t="s">
        <v>162</v>
      </c>
      <c r="I192" s="119"/>
      <c r="J192" s="117" t="s">
        <v>547</v>
      </c>
    </row>
    <row r="193" spans="1:10" x14ac:dyDescent="0.6">
      <c r="A193" s="118" t="s">
        <v>29</v>
      </c>
      <c r="B193" s="118" t="s">
        <v>10</v>
      </c>
      <c r="C193" s="161">
        <v>42916</v>
      </c>
      <c r="D193" s="203">
        <f t="shared" si="2"/>
        <v>2017</v>
      </c>
      <c r="E193" s="85">
        <v>0</v>
      </c>
      <c r="F193" s="119" t="s">
        <v>2</v>
      </c>
      <c r="G193" s="161">
        <v>42916</v>
      </c>
      <c r="H193" s="83" t="s">
        <v>162</v>
      </c>
      <c r="I193" s="119"/>
      <c r="J193" s="117" t="s">
        <v>547</v>
      </c>
    </row>
    <row r="194" spans="1:10" x14ac:dyDescent="0.6">
      <c r="A194" s="118" t="s">
        <v>29</v>
      </c>
      <c r="B194" s="118" t="s">
        <v>10</v>
      </c>
      <c r="C194" s="161">
        <v>43008</v>
      </c>
      <c r="D194" s="203">
        <f t="shared" si="2"/>
        <v>2017</v>
      </c>
      <c r="E194" s="85">
        <v>0</v>
      </c>
      <c r="F194" s="119" t="s">
        <v>2</v>
      </c>
      <c r="G194" s="161">
        <v>43008</v>
      </c>
      <c r="H194" s="83" t="s">
        <v>162</v>
      </c>
      <c r="I194" s="119"/>
      <c r="J194" s="117" t="s">
        <v>547</v>
      </c>
    </row>
    <row r="195" spans="1:10" x14ac:dyDescent="0.6">
      <c r="A195" s="118" t="s">
        <v>29</v>
      </c>
      <c r="B195" s="118" t="s">
        <v>10</v>
      </c>
      <c r="C195" s="161">
        <v>43098</v>
      </c>
      <c r="D195" s="203">
        <f t="shared" ref="D195:D258" si="3">VALUE(IFERROR(YEAR(C195),RIGHT(C195,4)))</f>
        <v>2017</v>
      </c>
      <c r="E195" s="85">
        <v>0</v>
      </c>
      <c r="F195" s="119" t="s">
        <v>2</v>
      </c>
      <c r="G195" s="161">
        <v>43098</v>
      </c>
      <c r="H195" s="83" t="s">
        <v>162</v>
      </c>
      <c r="I195" s="119"/>
      <c r="J195" s="117" t="s">
        <v>547</v>
      </c>
    </row>
    <row r="196" spans="1:10" x14ac:dyDescent="0.6">
      <c r="A196" s="118" t="s">
        <v>29</v>
      </c>
      <c r="B196" s="118" t="s">
        <v>10</v>
      </c>
      <c r="C196" s="161">
        <v>43188</v>
      </c>
      <c r="D196" s="203">
        <f t="shared" si="3"/>
        <v>2018</v>
      </c>
      <c r="E196" s="85">
        <v>0</v>
      </c>
      <c r="F196" s="119" t="s">
        <v>2</v>
      </c>
      <c r="G196" s="161">
        <v>43188</v>
      </c>
      <c r="H196" s="83" t="s">
        <v>162</v>
      </c>
      <c r="I196" s="119"/>
      <c r="J196" s="117" t="s">
        <v>547</v>
      </c>
    </row>
    <row r="197" spans="1:10" x14ac:dyDescent="0.6">
      <c r="A197" s="118" t="s">
        <v>29</v>
      </c>
      <c r="B197" s="118" t="s">
        <v>10</v>
      </c>
      <c r="C197" s="161">
        <v>43282</v>
      </c>
      <c r="D197" s="203">
        <f t="shared" si="3"/>
        <v>2018</v>
      </c>
      <c r="E197" s="85">
        <v>2.5000000000000001E-3</v>
      </c>
      <c r="F197" s="119" t="s">
        <v>3</v>
      </c>
      <c r="G197" s="161">
        <v>43647</v>
      </c>
      <c r="H197" s="83" t="s">
        <v>162</v>
      </c>
      <c r="I197" s="119"/>
      <c r="J197" s="117" t="s">
        <v>547</v>
      </c>
    </row>
    <row r="198" spans="1:10" x14ac:dyDescent="0.6">
      <c r="A198" s="118" t="s">
        <v>29</v>
      </c>
      <c r="B198" s="118" t="s">
        <v>10</v>
      </c>
      <c r="C198" s="161">
        <v>43374</v>
      </c>
      <c r="D198" s="203">
        <f t="shared" si="3"/>
        <v>2018</v>
      </c>
      <c r="E198" s="85">
        <v>2.5000000000000001E-3</v>
      </c>
      <c r="F198" s="119" t="s">
        <v>2</v>
      </c>
      <c r="G198" s="161">
        <v>43647</v>
      </c>
      <c r="H198" s="83" t="s">
        <v>162</v>
      </c>
      <c r="I198" s="119"/>
      <c r="J198" s="117" t="s">
        <v>547</v>
      </c>
    </row>
    <row r="199" spans="1:10" x14ac:dyDescent="0.6">
      <c r="A199" s="118" t="s">
        <v>29</v>
      </c>
      <c r="B199" s="118" t="s">
        <v>10</v>
      </c>
      <c r="C199" s="161">
        <v>43466</v>
      </c>
      <c r="D199" s="203">
        <f t="shared" si="3"/>
        <v>2019</v>
      </c>
      <c r="E199" s="85">
        <v>2.5000000000000001E-3</v>
      </c>
      <c r="F199" s="119" t="s">
        <v>2</v>
      </c>
      <c r="G199" s="161">
        <v>43647</v>
      </c>
      <c r="H199" s="83" t="s">
        <v>162</v>
      </c>
      <c r="I199" s="119"/>
      <c r="J199" s="117" t="s">
        <v>547</v>
      </c>
    </row>
    <row r="200" spans="1:10" x14ac:dyDescent="0.6">
      <c r="A200" s="118" t="s">
        <v>29</v>
      </c>
      <c r="B200" s="118" t="s">
        <v>10</v>
      </c>
      <c r="C200" s="161">
        <v>43556</v>
      </c>
      <c r="D200" s="203">
        <f t="shared" si="3"/>
        <v>2019</v>
      </c>
      <c r="E200" s="85">
        <v>5.0000000000000001E-3</v>
      </c>
      <c r="F200" s="119" t="s">
        <v>3</v>
      </c>
      <c r="G200" s="161">
        <v>43923</v>
      </c>
      <c r="H200" s="83" t="s">
        <v>162</v>
      </c>
      <c r="I200" s="119"/>
      <c r="J200" s="117" t="s">
        <v>547</v>
      </c>
    </row>
    <row r="201" spans="1:10" x14ac:dyDescent="0.6">
      <c r="A201" s="118" t="s">
        <v>29</v>
      </c>
      <c r="B201" s="118" t="s">
        <v>10</v>
      </c>
      <c r="C201" s="161">
        <v>43908</v>
      </c>
      <c r="D201" s="203">
        <f t="shared" si="3"/>
        <v>2020</v>
      </c>
      <c r="E201" s="85">
        <v>0</v>
      </c>
      <c r="F201" s="119" t="s">
        <v>6</v>
      </c>
      <c r="G201" s="161">
        <v>43908</v>
      </c>
      <c r="H201" s="83" t="s">
        <v>165</v>
      </c>
      <c r="I201" s="119"/>
      <c r="J201" s="117" t="s">
        <v>547</v>
      </c>
    </row>
    <row r="202" spans="1:10" x14ac:dyDescent="0.6">
      <c r="A202" s="118" t="s">
        <v>29</v>
      </c>
      <c r="B202" s="118" t="s">
        <v>10</v>
      </c>
      <c r="C202" s="161">
        <v>44644</v>
      </c>
      <c r="D202" s="203">
        <f t="shared" si="3"/>
        <v>2022</v>
      </c>
      <c r="E202" s="85">
        <v>5.0000000000000001E-3</v>
      </c>
      <c r="F202" s="119" t="s">
        <v>3</v>
      </c>
      <c r="G202" s="161">
        <v>45023</v>
      </c>
      <c r="H202" s="83" t="s">
        <v>164</v>
      </c>
      <c r="I202" s="119"/>
      <c r="J202" s="117" t="s">
        <v>547</v>
      </c>
    </row>
    <row r="203" spans="1:10" x14ac:dyDescent="0.6">
      <c r="A203" s="118" t="s">
        <v>29</v>
      </c>
      <c r="B203" s="118" t="s">
        <v>10</v>
      </c>
      <c r="C203" s="161">
        <v>44819</v>
      </c>
      <c r="D203" s="203">
        <f t="shared" si="3"/>
        <v>2022</v>
      </c>
      <c r="E203" s="85">
        <v>0.01</v>
      </c>
      <c r="F203" s="119" t="s">
        <v>3</v>
      </c>
      <c r="G203" s="161">
        <v>45293</v>
      </c>
      <c r="H203" s="83" t="s">
        <v>163</v>
      </c>
      <c r="I203" s="119"/>
      <c r="J203" s="117" t="s">
        <v>547</v>
      </c>
    </row>
    <row r="204" spans="1:10" x14ac:dyDescent="0.6">
      <c r="A204" s="123" t="s">
        <v>419</v>
      </c>
      <c r="B204" s="124" t="s">
        <v>17</v>
      </c>
      <c r="C204" s="161">
        <v>41816</v>
      </c>
      <c r="D204" s="203">
        <f t="shared" si="3"/>
        <v>2014</v>
      </c>
      <c r="E204" s="125">
        <v>0</v>
      </c>
      <c r="F204" s="124" t="s">
        <v>4</v>
      </c>
      <c r="G204" s="173">
        <v>41816</v>
      </c>
      <c r="H204" s="83" t="s">
        <v>404</v>
      </c>
      <c r="I204" s="122"/>
      <c r="J204" s="117" t="s">
        <v>547</v>
      </c>
    </row>
    <row r="205" spans="1:10" x14ac:dyDescent="0.6">
      <c r="A205" s="123" t="s">
        <v>419</v>
      </c>
      <c r="B205" s="124" t="s">
        <v>17</v>
      </c>
      <c r="C205" s="161">
        <v>42089</v>
      </c>
      <c r="D205" s="203">
        <f t="shared" si="3"/>
        <v>2015</v>
      </c>
      <c r="E205" s="87">
        <v>0</v>
      </c>
      <c r="F205" s="123" t="s">
        <v>2</v>
      </c>
      <c r="G205" s="173">
        <v>42089</v>
      </c>
      <c r="H205" s="83" t="s">
        <v>405</v>
      </c>
      <c r="I205" s="122"/>
      <c r="J205" s="117" t="s">
        <v>547</v>
      </c>
    </row>
    <row r="206" spans="1:10" x14ac:dyDescent="0.6">
      <c r="A206" s="123" t="s">
        <v>419</v>
      </c>
      <c r="B206" s="118" t="s">
        <v>17</v>
      </c>
      <c r="C206" s="161">
        <v>42458</v>
      </c>
      <c r="D206" s="203">
        <f t="shared" si="3"/>
        <v>2016</v>
      </c>
      <c r="E206" s="87">
        <v>5.0000000000000001E-3</v>
      </c>
      <c r="F206" s="123" t="s">
        <v>3</v>
      </c>
      <c r="G206" s="174">
        <v>42823</v>
      </c>
      <c r="H206" s="83" t="s">
        <v>406</v>
      </c>
      <c r="I206" s="122"/>
      <c r="J206" s="117" t="s">
        <v>547</v>
      </c>
    </row>
    <row r="207" spans="1:10" x14ac:dyDescent="0.6">
      <c r="A207" s="123" t="s">
        <v>419</v>
      </c>
      <c r="B207" s="124" t="s">
        <v>17</v>
      </c>
      <c r="C207" s="161">
        <v>42556</v>
      </c>
      <c r="D207" s="203">
        <f t="shared" si="3"/>
        <v>2016</v>
      </c>
      <c r="E207" s="87">
        <v>0</v>
      </c>
      <c r="F207" s="123" t="s">
        <v>6</v>
      </c>
      <c r="G207" s="174">
        <v>42556</v>
      </c>
      <c r="H207" s="83" t="s">
        <v>407</v>
      </c>
      <c r="I207" s="122"/>
      <c r="J207" s="117" t="s">
        <v>547</v>
      </c>
    </row>
    <row r="208" spans="1:10" x14ac:dyDescent="0.6">
      <c r="A208" s="123" t="s">
        <v>419</v>
      </c>
      <c r="B208" s="124" t="s">
        <v>17</v>
      </c>
      <c r="C208" s="161">
        <v>42913</v>
      </c>
      <c r="D208" s="203">
        <f t="shared" si="3"/>
        <v>2017</v>
      </c>
      <c r="E208" s="87">
        <v>5.0000000000000001E-3</v>
      </c>
      <c r="F208" s="123" t="s">
        <v>3</v>
      </c>
      <c r="G208" s="174">
        <v>43278</v>
      </c>
      <c r="H208" s="88" t="s">
        <v>347</v>
      </c>
      <c r="I208" s="122"/>
      <c r="J208" s="117" t="s">
        <v>547</v>
      </c>
    </row>
    <row r="209" spans="1:10" x14ac:dyDescent="0.6">
      <c r="A209" s="123" t="s">
        <v>419</v>
      </c>
      <c r="B209" s="124" t="s">
        <v>17</v>
      </c>
      <c r="C209" s="161">
        <v>43067</v>
      </c>
      <c r="D209" s="203">
        <f t="shared" si="3"/>
        <v>2017</v>
      </c>
      <c r="E209" s="87">
        <v>0.01</v>
      </c>
      <c r="F209" s="123" t="s">
        <v>3</v>
      </c>
      <c r="G209" s="174">
        <v>43432</v>
      </c>
      <c r="H209" s="82" t="s">
        <v>408</v>
      </c>
      <c r="I209" s="122"/>
      <c r="J209" s="117" t="s">
        <v>547</v>
      </c>
    </row>
    <row r="210" spans="1:10" x14ac:dyDescent="0.6">
      <c r="A210" s="123" t="s">
        <v>419</v>
      </c>
      <c r="B210" s="118" t="s">
        <v>17</v>
      </c>
      <c r="C210" s="161">
        <v>43175</v>
      </c>
      <c r="D210" s="203">
        <f t="shared" si="3"/>
        <v>2018</v>
      </c>
      <c r="E210" s="87">
        <v>0.01</v>
      </c>
      <c r="F210" s="123" t="s">
        <v>2</v>
      </c>
      <c r="G210" s="174">
        <v>43432</v>
      </c>
      <c r="H210" s="82" t="s">
        <v>409</v>
      </c>
      <c r="I210" s="122"/>
      <c r="J210" s="117" t="s">
        <v>547</v>
      </c>
    </row>
    <row r="211" spans="1:10" x14ac:dyDescent="0.6">
      <c r="A211" s="123" t="s">
        <v>419</v>
      </c>
      <c r="B211" s="118" t="s">
        <v>17</v>
      </c>
      <c r="C211" s="161">
        <v>43278</v>
      </c>
      <c r="D211" s="203">
        <f t="shared" si="3"/>
        <v>2018</v>
      </c>
      <c r="E211" s="87">
        <v>0.01</v>
      </c>
      <c r="F211" s="123" t="s">
        <v>2</v>
      </c>
      <c r="G211" s="174">
        <v>43432</v>
      </c>
      <c r="H211" s="82" t="s">
        <v>410</v>
      </c>
      <c r="I211" s="122"/>
      <c r="J211" s="117" t="s">
        <v>547</v>
      </c>
    </row>
    <row r="212" spans="1:10" x14ac:dyDescent="0.6">
      <c r="A212" s="123" t="s">
        <v>419</v>
      </c>
      <c r="B212" s="118" t="s">
        <v>17</v>
      </c>
      <c r="C212" s="161">
        <v>43382</v>
      </c>
      <c r="D212" s="203">
        <f t="shared" si="3"/>
        <v>2018</v>
      </c>
      <c r="E212" s="87">
        <v>0.01</v>
      </c>
      <c r="F212" s="123" t="s">
        <v>2</v>
      </c>
      <c r="G212" s="174">
        <v>43432</v>
      </c>
      <c r="H212" s="82" t="s">
        <v>411</v>
      </c>
      <c r="I212" s="122"/>
      <c r="J212" s="117" t="s">
        <v>547</v>
      </c>
    </row>
    <row r="213" spans="1:10" x14ac:dyDescent="0.6">
      <c r="A213" s="123" t="s">
        <v>419</v>
      </c>
      <c r="B213" s="118" t="s">
        <v>17</v>
      </c>
      <c r="C213" s="161">
        <v>43432</v>
      </c>
      <c r="D213" s="203">
        <f t="shared" si="3"/>
        <v>2018</v>
      </c>
      <c r="E213" s="87">
        <v>0.01</v>
      </c>
      <c r="F213" s="123" t="s">
        <v>2</v>
      </c>
      <c r="G213" s="174">
        <v>43432</v>
      </c>
      <c r="H213" s="82" t="s">
        <v>412</v>
      </c>
      <c r="I213" s="122"/>
      <c r="J213" s="117" t="s">
        <v>547</v>
      </c>
    </row>
    <row r="214" spans="1:10" x14ac:dyDescent="0.6">
      <c r="A214" s="123" t="s">
        <v>419</v>
      </c>
      <c r="B214" s="118" t="s">
        <v>17</v>
      </c>
      <c r="C214" s="161">
        <v>43529</v>
      </c>
      <c r="D214" s="203">
        <f t="shared" si="3"/>
        <v>2019</v>
      </c>
      <c r="E214" s="87">
        <v>0.01</v>
      </c>
      <c r="F214" s="123" t="s">
        <v>2</v>
      </c>
      <c r="G214" s="174">
        <v>43529</v>
      </c>
      <c r="H214" s="89" t="s">
        <v>400</v>
      </c>
      <c r="I214" s="122"/>
      <c r="J214" s="117" t="s">
        <v>547</v>
      </c>
    </row>
    <row r="215" spans="1:10" x14ac:dyDescent="0.6">
      <c r="A215" s="123" t="s">
        <v>419</v>
      </c>
      <c r="B215" s="118" t="s">
        <v>17</v>
      </c>
      <c r="C215" s="161">
        <v>43657</v>
      </c>
      <c r="D215" s="203">
        <f t="shared" si="3"/>
        <v>2019</v>
      </c>
      <c r="E215" s="87">
        <v>0.01</v>
      </c>
      <c r="F215" s="123" t="s">
        <v>2</v>
      </c>
      <c r="G215" s="174">
        <v>43657</v>
      </c>
      <c r="H215" s="88" t="s">
        <v>348</v>
      </c>
      <c r="I215" s="122"/>
      <c r="J215" s="117" t="s">
        <v>547</v>
      </c>
    </row>
    <row r="216" spans="1:10" x14ac:dyDescent="0.6">
      <c r="A216" s="123" t="s">
        <v>419</v>
      </c>
      <c r="B216" s="118" t="s">
        <v>17</v>
      </c>
      <c r="C216" s="161">
        <v>43747</v>
      </c>
      <c r="D216" s="203">
        <f t="shared" si="3"/>
        <v>2019</v>
      </c>
      <c r="E216" s="87">
        <v>0.01</v>
      </c>
      <c r="F216" s="123" t="s">
        <v>413</v>
      </c>
      <c r="G216" s="174">
        <v>44113</v>
      </c>
      <c r="H216" s="89" t="s">
        <v>414</v>
      </c>
      <c r="I216" s="122"/>
      <c r="J216" s="117" t="s">
        <v>547</v>
      </c>
    </row>
    <row r="217" spans="1:10" x14ac:dyDescent="0.6">
      <c r="A217" s="123" t="s">
        <v>419</v>
      </c>
      <c r="B217" s="118" t="s">
        <v>17</v>
      </c>
      <c r="C217" s="161">
        <v>43815</v>
      </c>
      <c r="D217" s="203">
        <f t="shared" si="3"/>
        <v>2019</v>
      </c>
      <c r="E217" s="87">
        <v>0.02</v>
      </c>
      <c r="F217" s="123" t="s">
        <v>415</v>
      </c>
      <c r="G217" s="174">
        <v>44181</v>
      </c>
      <c r="H217" s="82" t="s">
        <v>416</v>
      </c>
      <c r="I217" s="122"/>
      <c r="J217" s="117" t="s">
        <v>547</v>
      </c>
    </row>
    <row r="218" spans="1:10" x14ac:dyDescent="0.6">
      <c r="A218" s="123" t="s">
        <v>419</v>
      </c>
      <c r="B218" s="118" t="s">
        <v>17</v>
      </c>
      <c r="C218" s="161">
        <v>43901</v>
      </c>
      <c r="D218" s="203">
        <f t="shared" si="3"/>
        <v>2020</v>
      </c>
      <c r="E218" s="87">
        <v>0</v>
      </c>
      <c r="F218" s="123" t="s">
        <v>6</v>
      </c>
      <c r="G218" s="174">
        <v>43901</v>
      </c>
      <c r="H218" s="89" t="s">
        <v>417</v>
      </c>
      <c r="I218" s="122"/>
      <c r="J218" s="117" t="s">
        <v>547</v>
      </c>
    </row>
    <row r="219" spans="1:10" x14ac:dyDescent="0.6">
      <c r="A219" s="123" t="s">
        <v>419</v>
      </c>
      <c r="B219" s="118" t="s">
        <v>17</v>
      </c>
      <c r="C219" s="161">
        <v>44543</v>
      </c>
      <c r="D219" s="203">
        <f t="shared" si="3"/>
        <v>2021</v>
      </c>
      <c r="E219" s="87">
        <v>0.01</v>
      </c>
      <c r="F219" s="123" t="s">
        <v>3</v>
      </c>
      <c r="G219" s="174">
        <v>44908</v>
      </c>
      <c r="H219" s="88" t="s">
        <v>292</v>
      </c>
      <c r="I219" s="122"/>
      <c r="J219" s="117" t="s">
        <v>547</v>
      </c>
    </row>
    <row r="220" spans="1:10" x14ac:dyDescent="0.6">
      <c r="A220" s="123" t="s">
        <v>419</v>
      </c>
      <c r="B220" s="118" t="s">
        <v>17</v>
      </c>
      <c r="C220" s="161">
        <v>44747</v>
      </c>
      <c r="D220" s="203">
        <f t="shared" si="3"/>
        <v>2022</v>
      </c>
      <c r="E220" s="87">
        <v>0.02</v>
      </c>
      <c r="F220" s="123" t="s">
        <v>3</v>
      </c>
      <c r="G220" s="174">
        <v>45112</v>
      </c>
      <c r="H220" s="88" t="s">
        <v>293</v>
      </c>
      <c r="I220" s="122"/>
      <c r="J220" s="117" t="s">
        <v>547</v>
      </c>
    </row>
    <row r="221" spans="1:10" x14ac:dyDescent="0.6">
      <c r="A221" s="118" t="s">
        <v>49</v>
      </c>
      <c r="B221" s="118" t="s">
        <v>80</v>
      </c>
      <c r="C221" s="161">
        <v>42031</v>
      </c>
      <c r="D221" s="203">
        <f t="shared" si="3"/>
        <v>2015</v>
      </c>
      <c r="E221" s="85">
        <v>6.2500000000000003E-3</v>
      </c>
      <c r="F221" s="119" t="s">
        <v>4</v>
      </c>
      <c r="G221" s="161">
        <v>42370</v>
      </c>
      <c r="H221" s="83" t="s">
        <v>169</v>
      </c>
      <c r="I221" s="119"/>
      <c r="J221" s="117" t="s">
        <v>547</v>
      </c>
    </row>
    <row r="222" spans="1:10" x14ac:dyDescent="0.6">
      <c r="A222" s="118" t="s">
        <v>49</v>
      </c>
      <c r="B222" s="118" t="s">
        <v>80</v>
      </c>
      <c r="C222" s="161">
        <v>42383</v>
      </c>
      <c r="D222" s="203">
        <f t="shared" si="3"/>
        <v>2016</v>
      </c>
      <c r="E222" s="85">
        <v>1.2500000000000001E-2</v>
      </c>
      <c r="F222" s="119" t="s">
        <v>3</v>
      </c>
      <c r="G222" s="161">
        <v>42736</v>
      </c>
      <c r="H222" s="83" t="s">
        <v>170</v>
      </c>
      <c r="I222" s="119"/>
      <c r="J222" s="117" t="s">
        <v>547</v>
      </c>
    </row>
    <row r="223" spans="1:10" x14ac:dyDescent="0.6">
      <c r="A223" s="118" t="s">
        <v>49</v>
      </c>
      <c r="B223" s="118" t="s">
        <v>80</v>
      </c>
      <c r="C223" s="161">
        <v>42762</v>
      </c>
      <c r="D223" s="203">
        <f t="shared" si="3"/>
        <v>2017</v>
      </c>
      <c r="E223" s="86">
        <v>1.8749999999999999E-2</v>
      </c>
      <c r="F223" s="119" t="s">
        <v>3</v>
      </c>
      <c r="G223" s="161">
        <v>43101</v>
      </c>
      <c r="H223" s="83" t="s">
        <v>171</v>
      </c>
      <c r="I223" s="119"/>
      <c r="J223" s="117" t="s">
        <v>547</v>
      </c>
    </row>
    <row r="224" spans="1:10" x14ac:dyDescent="0.6">
      <c r="A224" s="118" t="s">
        <v>49</v>
      </c>
      <c r="B224" s="118" t="s">
        <v>80</v>
      </c>
      <c r="C224" s="161">
        <v>43110</v>
      </c>
      <c r="D224" s="203">
        <f t="shared" si="3"/>
        <v>2018</v>
      </c>
      <c r="E224" s="85">
        <v>2.5000000000000001E-2</v>
      </c>
      <c r="F224" s="119" t="s">
        <v>3</v>
      </c>
      <c r="G224" s="161">
        <v>43466</v>
      </c>
      <c r="H224" s="83" t="s">
        <v>172</v>
      </c>
      <c r="I224" s="119"/>
      <c r="J224" s="117" t="s">
        <v>547</v>
      </c>
    </row>
    <row r="225" spans="1:10" x14ac:dyDescent="0.6">
      <c r="A225" s="118" t="s">
        <v>49</v>
      </c>
      <c r="B225" s="118" t="s">
        <v>80</v>
      </c>
      <c r="C225" s="161">
        <v>43558</v>
      </c>
      <c r="D225" s="203">
        <f t="shared" si="3"/>
        <v>2019</v>
      </c>
      <c r="E225" s="85">
        <v>2.5000000000000001E-2</v>
      </c>
      <c r="F225" s="119" t="s">
        <v>2</v>
      </c>
      <c r="G225" s="161">
        <v>43571</v>
      </c>
      <c r="H225" s="83" t="s">
        <v>173</v>
      </c>
      <c r="I225" s="119"/>
      <c r="J225" s="117" t="s">
        <v>547</v>
      </c>
    </row>
    <row r="226" spans="1:10" x14ac:dyDescent="0.6">
      <c r="A226" s="118" t="s">
        <v>49</v>
      </c>
      <c r="B226" s="118" t="s">
        <v>80</v>
      </c>
      <c r="C226" s="161">
        <v>43647</v>
      </c>
      <c r="D226" s="203">
        <f t="shared" si="3"/>
        <v>2019</v>
      </c>
      <c r="E226" s="85">
        <v>2.5000000000000001E-2</v>
      </c>
      <c r="F226" s="119" t="s">
        <v>2</v>
      </c>
      <c r="G226" s="161">
        <v>43655</v>
      </c>
      <c r="H226" s="83" t="s">
        <v>174</v>
      </c>
      <c r="I226" s="119"/>
      <c r="J226" s="117" t="s">
        <v>547</v>
      </c>
    </row>
    <row r="227" spans="1:10" x14ac:dyDescent="0.6">
      <c r="A227" s="118" t="s">
        <v>49</v>
      </c>
      <c r="B227" s="118" t="s">
        <v>80</v>
      </c>
      <c r="C227" s="161">
        <v>43739</v>
      </c>
      <c r="D227" s="203">
        <f t="shared" si="3"/>
        <v>2019</v>
      </c>
      <c r="E227" s="85">
        <v>0.02</v>
      </c>
      <c r="F227" s="119" t="s">
        <v>6</v>
      </c>
      <c r="G227" s="161">
        <v>43752</v>
      </c>
      <c r="H227" s="83" t="s">
        <v>175</v>
      </c>
      <c r="I227" s="119"/>
      <c r="J227" s="117" t="s">
        <v>547</v>
      </c>
    </row>
    <row r="228" spans="1:10" x14ac:dyDescent="0.6">
      <c r="A228" s="118" t="s">
        <v>49</v>
      </c>
      <c r="B228" s="118" t="s">
        <v>80</v>
      </c>
      <c r="C228" s="161">
        <v>43830</v>
      </c>
      <c r="D228" s="203">
        <f t="shared" si="3"/>
        <v>2019</v>
      </c>
      <c r="E228" s="85">
        <v>0.02</v>
      </c>
      <c r="F228" s="119" t="s">
        <v>2</v>
      </c>
      <c r="G228" s="161">
        <v>43859</v>
      </c>
      <c r="H228" s="83" t="s">
        <v>175</v>
      </c>
      <c r="I228" s="119"/>
      <c r="J228" s="117" t="s">
        <v>547</v>
      </c>
    </row>
    <row r="229" spans="1:10" x14ac:dyDescent="0.6">
      <c r="A229" s="118" t="s">
        <v>49</v>
      </c>
      <c r="B229" s="118" t="s">
        <v>80</v>
      </c>
      <c r="C229" s="161">
        <v>43901</v>
      </c>
      <c r="D229" s="203">
        <f t="shared" si="3"/>
        <v>2020</v>
      </c>
      <c r="E229" s="85">
        <v>0.01</v>
      </c>
      <c r="F229" s="119" t="s">
        <v>6</v>
      </c>
      <c r="G229" s="161">
        <v>43906</v>
      </c>
      <c r="H229" s="83" t="s">
        <v>175</v>
      </c>
      <c r="I229" s="119"/>
      <c r="J229" s="117" t="s">
        <v>547</v>
      </c>
    </row>
    <row r="230" spans="1:10" x14ac:dyDescent="0.6">
      <c r="A230" s="118" t="s">
        <v>49</v>
      </c>
      <c r="B230" s="118" t="s">
        <v>80</v>
      </c>
      <c r="C230" s="161">
        <v>44413</v>
      </c>
      <c r="D230" s="203">
        <f t="shared" si="3"/>
        <v>2021</v>
      </c>
      <c r="E230" s="85">
        <v>0.01</v>
      </c>
      <c r="F230" s="119" t="s">
        <v>2</v>
      </c>
      <c r="G230" s="161">
        <v>44413</v>
      </c>
      <c r="H230" s="83" t="s">
        <v>175</v>
      </c>
      <c r="I230" s="119"/>
      <c r="J230" s="117" t="s">
        <v>547</v>
      </c>
    </row>
    <row r="231" spans="1:10" x14ac:dyDescent="0.6">
      <c r="A231" s="120" t="s">
        <v>49</v>
      </c>
      <c r="B231" s="118" t="s">
        <v>80</v>
      </c>
      <c r="C231" s="161">
        <v>44965</v>
      </c>
      <c r="D231" s="203">
        <f t="shared" si="3"/>
        <v>2023</v>
      </c>
      <c r="E231" s="121">
        <v>0.01</v>
      </c>
      <c r="F231" s="122" t="s">
        <v>2</v>
      </c>
      <c r="G231" s="161">
        <v>44965</v>
      </c>
      <c r="H231" s="82" t="s">
        <v>123</v>
      </c>
      <c r="I231" s="119"/>
      <c r="J231" s="117" t="s">
        <v>547</v>
      </c>
    </row>
    <row r="232" spans="1:10" x14ac:dyDescent="0.6">
      <c r="A232" s="143" t="s">
        <v>49</v>
      </c>
      <c r="B232" s="143" t="s">
        <v>80</v>
      </c>
      <c r="C232" s="161">
        <v>45415</v>
      </c>
      <c r="D232" s="203">
        <f t="shared" si="3"/>
        <v>2024</v>
      </c>
      <c r="E232" s="63">
        <v>0.01</v>
      </c>
      <c r="F232" s="143" t="s">
        <v>2</v>
      </c>
      <c r="G232" s="161">
        <v>45415</v>
      </c>
      <c r="H232" s="62" t="s">
        <v>556</v>
      </c>
      <c r="J232" s="143" t="s">
        <v>547</v>
      </c>
    </row>
    <row r="233" spans="1:10" x14ac:dyDescent="0.6">
      <c r="A233" s="118" t="s">
        <v>51</v>
      </c>
      <c r="B233" s="118" t="s">
        <v>31</v>
      </c>
      <c r="C233" s="161">
        <v>42369</v>
      </c>
      <c r="D233" s="203">
        <f t="shared" si="3"/>
        <v>2015</v>
      </c>
      <c r="E233" s="85">
        <v>0</v>
      </c>
      <c r="F233" s="119" t="s">
        <v>4</v>
      </c>
      <c r="G233" s="161">
        <v>42370</v>
      </c>
      <c r="H233" s="83" t="s">
        <v>295</v>
      </c>
      <c r="I233" s="119"/>
      <c r="J233" s="117" t="s">
        <v>547</v>
      </c>
    </row>
    <row r="234" spans="1:10" x14ac:dyDescent="0.6">
      <c r="A234" s="118" t="s">
        <v>51</v>
      </c>
      <c r="B234" s="118" t="s">
        <v>31</v>
      </c>
      <c r="C234" s="161">
        <v>42513</v>
      </c>
      <c r="D234" s="203">
        <f t="shared" si="3"/>
        <v>2016</v>
      </c>
      <c r="E234" s="85">
        <v>0</v>
      </c>
      <c r="F234" s="119" t="s">
        <v>2</v>
      </c>
      <c r="G234" s="161">
        <v>42513</v>
      </c>
      <c r="H234" s="83" t="s">
        <v>296</v>
      </c>
      <c r="I234" s="119"/>
      <c r="J234" s="117" t="s">
        <v>547</v>
      </c>
    </row>
    <row r="235" spans="1:10" x14ac:dyDescent="0.6">
      <c r="A235" s="118" t="s">
        <v>51</v>
      </c>
      <c r="B235" s="118" t="s">
        <v>31</v>
      </c>
      <c r="C235" s="161">
        <v>42695</v>
      </c>
      <c r="D235" s="203">
        <f t="shared" si="3"/>
        <v>2016</v>
      </c>
      <c r="E235" s="85">
        <v>0</v>
      </c>
      <c r="F235" s="119" t="s">
        <v>2</v>
      </c>
      <c r="G235" s="161">
        <v>42695</v>
      </c>
      <c r="H235" s="83" t="s">
        <v>350</v>
      </c>
      <c r="I235" s="126" t="s">
        <v>555</v>
      </c>
      <c r="J235" s="117" t="s">
        <v>547</v>
      </c>
    </row>
    <row r="236" spans="1:10" x14ac:dyDescent="0.6">
      <c r="A236" s="118" t="s">
        <v>51</v>
      </c>
      <c r="B236" s="118" t="s">
        <v>31</v>
      </c>
      <c r="C236" s="161">
        <v>42874</v>
      </c>
      <c r="D236" s="203">
        <f t="shared" si="3"/>
        <v>2017</v>
      </c>
      <c r="E236" s="85">
        <v>0</v>
      </c>
      <c r="F236" s="119" t="s">
        <v>2</v>
      </c>
      <c r="G236" s="161">
        <v>42874</v>
      </c>
      <c r="H236" s="83" t="s">
        <v>301</v>
      </c>
      <c r="I236" s="119"/>
      <c r="J236" s="117" t="s">
        <v>547</v>
      </c>
    </row>
    <row r="237" spans="1:10" x14ac:dyDescent="0.6">
      <c r="A237" s="118" t="s">
        <v>51</v>
      </c>
      <c r="B237" s="118" t="s">
        <v>31</v>
      </c>
      <c r="C237" s="161">
        <v>43055</v>
      </c>
      <c r="D237" s="203">
        <f t="shared" si="3"/>
        <v>2017</v>
      </c>
      <c r="E237" s="85">
        <v>0</v>
      </c>
      <c r="F237" s="119" t="s">
        <v>2</v>
      </c>
      <c r="G237" s="161">
        <v>43055</v>
      </c>
      <c r="H237" s="83" t="s">
        <v>300</v>
      </c>
      <c r="I237" s="119"/>
      <c r="J237" s="117" t="s">
        <v>547</v>
      </c>
    </row>
    <row r="238" spans="1:10" x14ac:dyDescent="0.6">
      <c r="A238" s="118" t="s">
        <v>51</v>
      </c>
      <c r="B238" s="118" t="s">
        <v>31</v>
      </c>
      <c r="C238" s="161">
        <v>43237</v>
      </c>
      <c r="D238" s="203">
        <f t="shared" si="3"/>
        <v>2018</v>
      </c>
      <c r="E238" s="85">
        <v>0</v>
      </c>
      <c r="F238" s="119" t="s">
        <v>2</v>
      </c>
      <c r="G238" s="161">
        <v>43237</v>
      </c>
      <c r="H238" s="83" t="s">
        <v>299</v>
      </c>
      <c r="I238" s="119"/>
      <c r="J238" s="117" t="s">
        <v>547</v>
      </c>
    </row>
    <row r="239" spans="1:10" x14ac:dyDescent="0.6">
      <c r="A239" s="118" t="s">
        <v>51</v>
      </c>
      <c r="B239" s="118" t="s">
        <v>31</v>
      </c>
      <c r="C239" s="161">
        <v>43419</v>
      </c>
      <c r="D239" s="203">
        <f t="shared" si="3"/>
        <v>2018</v>
      </c>
      <c r="E239" s="85">
        <v>0</v>
      </c>
      <c r="F239" s="119" t="s">
        <v>2</v>
      </c>
      <c r="G239" s="161">
        <v>43419</v>
      </c>
      <c r="H239" s="83" t="s">
        <v>298</v>
      </c>
      <c r="I239" s="119"/>
      <c r="J239" s="117" t="s">
        <v>547</v>
      </c>
    </row>
    <row r="240" spans="1:10" x14ac:dyDescent="0.6">
      <c r="A240" s="118" t="s">
        <v>51</v>
      </c>
      <c r="B240" s="118" t="s">
        <v>31</v>
      </c>
      <c r="C240" s="161">
        <v>43601</v>
      </c>
      <c r="D240" s="203">
        <f t="shared" si="3"/>
        <v>2019</v>
      </c>
      <c r="E240" s="85">
        <v>0</v>
      </c>
      <c r="F240" s="119" t="s">
        <v>2</v>
      </c>
      <c r="G240" s="161">
        <v>43601</v>
      </c>
      <c r="H240" s="83" t="s">
        <v>297</v>
      </c>
      <c r="I240" s="119"/>
      <c r="J240" s="117" t="s">
        <v>547</v>
      </c>
    </row>
    <row r="241" spans="1:10" x14ac:dyDescent="0.6">
      <c r="A241" s="118" t="s">
        <v>51</v>
      </c>
      <c r="B241" s="118" t="s">
        <v>31</v>
      </c>
      <c r="C241" s="161">
        <v>43606</v>
      </c>
      <c r="D241" s="203">
        <f t="shared" si="3"/>
        <v>2019</v>
      </c>
      <c r="E241" s="85">
        <v>0</v>
      </c>
      <c r="F241" s="119" t="s">
        <v>2</v>
      </c>
      <c r="G241" s="161">
        <v>43606</v>
      </c>
      <c r="H241" s="83" t="s">
        <v>351</v>
      </c>
      <c r="I241" s="119"/>
      <c r="J241" s="117" t="s">
        <v>547</v>
      </c>
    </row>
    <row r="242" spans="1:10" x14ac:dyDescent="0.6">
      <c r="A242" s="118" t="s">
        <v>51</v>
      </c>
      <c r="B242" s="118" t="s">
        <v>31</v>
      </c>
      <c r="C242" s="161">
        <v>43970</v>
      </c>
      <c r="D242" s="203">
        <f t="shared" si="3"/>
        <v>2020</v>
      </c>
      <c r="E242" s="85">
        <v>0</v>
      </c>
      <c r="F242" s="119" t="s">
        <v>2</v>
      </c>
      <c r="G242" s="161">
        <v>43970</v>
      </c>
      <c r="H242" s="83" t="s">
        <v>352</v>
      </c>
      <c r="I242" s="119"/>
      <c r="J242" s="117" t="s">
        <v>547</v>
      </c>
    </row>
    <row r="243" spans="1:10" x14ac:dyDescent="0.6">
      <c r="A243" s="118" t="s">
        <v>51</v>
      </c>
      <c r="B243" s="118" t="s">
        <v>31</v>
      </c>
      <c r="C243" s="161">
        <v>44123</v>
      </c>
      <c r="D243" s="203">
        <f t="shared" si="3"/>
        <v>2020</v>
      </c>
      <c r="E243" s="85">
        <v>0</v>
      </c>
      <c r="F243" s="119" t="s">
        <v>2</v>
      </c>
      <c r="G243" s="161">
        <v>44123</v>
      </c>
      <c r="H243" s="83" t="s">
        <v>353</v>
      </c>
      <c r="I243" s="119"/>
      <c r="J243" s="117" t="s">
        <v>547</v>
      </c>
    </row>
    <row r="244" spans="1:10" x14ac:dyDescent="0.6">
      <c r="A244" s="118" t="s">
        <v>51</v>
      </c>
      <c r="B244" s="118" t="s">
        <v>31</v>
      </c>
      <c r="C244" s="161">
        <v>44306</v>
      </c>
      <c r="D244" s="203">
        <f t="shared" si="3"/>
        <v>2021</v>
      </c>
      <c r="E244" s="85">
        <v>0</v>
      </c>
      <c r="F244" s="119" t="s">
        <v>2</v>
      </c>
      <c r="G244" s="161">
        <v>44306</v>
      </c>
      <c r="H244" s="83" t="s">
        <v>354</v>
      </c>
      <c r="I244" s="119"/>
      <c r="J244" s="117" t="s">
        <v>547</v>
      </c>
    </row>
    <row r="245" spans="1:10" x14ac:dyDescent="0.6">
      <c r="A245" s="118" t="s">
        <v>51</v>
      </c>
      <c r="B245" s="118" t="s">
        <v>31</v>
      </c>
      <c r="C245" s="161">
        <v>44488</v>
      </c>
      <c r="D245" s="203">
        <f t="shared" si="3"/>
        <v>2021</v>
      </c>
      <c r="E245" s="85">
        <v>0</v>
      </c>
      <c r="F245" s="119" t="s">
        <v>2</v>
      </c>
      <c r="G245" s="161">
        <v>44488</v>
      </c>
      <c r="H245" s="83" t="s">
        <v>355</v>
      </c>
      <c r="I245" s="119"/>
      <c r="J245" s="117" t="s">
        <v>547</v>
      </c>
    </row>
    <row r="246" spans="1:10" x14ac:dyDescent="0.6">
      <c r="A246" s="118" t="s">
        <v>51</v>
      </c>
      <c r="B246" s="118" t="s">
        <v>31</v>
      </c>
      <c r="C246" s="161">
        <v>44670</v>
      </c>
      <c r="D246" s="203">
        <f t="shared" si="3"/>
        <v>2022</v>
      </c>
      <c r="E246" s="85">
        <v>0</v>
      </c>
      <c r="F246" s="119" t="s">
        <v>2</v>
      </c>
      <c r="G246" s="161">
        <v>44670</v>
      </c>
      <c r="H246" s="83" t="s">
        <v>356</v>
      </c>
      <c r="I246" s="119"/>
      <c r="J246" s="117" t="s">
        <v>547</v>
      </c>
    </row>
    <row r="247" spans="1:10" x14ac:dyDescent="0.6">
      <c r="A247" s="118" t="s">
        <v>51</v>
      </c>
      <c r="B247" s="118" t="s">
        <v>31</v>
      </c>
      <c r="C247" s="161">
        <v>44854</v>
      </c>
      <c r="D247" s="203">
        <f t="shared" si="3"/>
        <v>2022</v>
      </c>
      <c r="E247" s="85">
        <v>0</v>
      </c>
      <c r="F247" s="119" t="s">
        <v>2</v>
      </c>
      <c r="G247" s="161">
        <v>44854</v>
      </c>
      <c r="H247" s="83" t="s">
        <v>357</v>
      </c>
      <c r="I247" s="119"/>
      <c r="J247" s="117" t="s">
        <v>547</v>
      </c>
    </row>
    <row r="248" spans="1:10" x14ac:dyDescent="0.6">
      <c r="A248" s="118" t="s">
        <v>51</v>
      </c>
      <c r="B248" s="118" t="s">
        <v>31</v>
      </c>
      <c r="C248" s="161">
        <v>45034</v>
      </c>
      <c r="D248" s="203">
        <f t="shared" si="3"/>
        <v>2023</v>
      </c>
      <c r="E248" s="85">
        <v>0</v>
      </c>
      <c r="F248" s="119" t="s">
        <v>2</v>
      </c>
      <c r="G248" s="161">
        <v>45034</v>
      </c>
      <c r="H248" s="83" t="s">
        <v>358</v>
      </c>
      <c r="I248" s="119"/>
      <c r="J248" s="117" t="s">
        <v>547</v>
      </c>
    </row>
    <row r="249" spans="1:10" x14ac:dyDescent="0.6">
      <c r="A249" s="149" t="s">
        <v>564</v>
      </c>
      <c r="B249" s="149" t="s">
        <v>565</v>
      </c>
      <c r="C249" s="171">
        <v>44727</v>
      </c>
      <c r="D249" s="203">
        <f t="shared" si="3"/>
        <v>2022</v>
      </c>
      <c r="E249" s="151">
        <v>5.0000000000000001E-3</v>
      </c>
      <c r="F249" s="156" t="s">
        <v>3</v>
      </c>
      <c r="G249" s="171">
        <v>45092</v>
      </c>
      <c r="H249" s="108" t="s">
        <v>566</v>
      </c>
      <c r="J249" s="144" t="s">
        <v>548</v>
      </c>
    </row>
    <row r="250" spans="1:10" x14ac:dyDescent="0.6">
      <c r="A250" s="149" t="s">
        <v>564</v>
      </c>
      <c r="B250" s="149" t="s">
        <v>565</v>
      </c>
      <c r="C250" s="171">
        <v>44889</v>
      </c>
      <c r="D250" s="203">
        <f t="shared" si="3"/>
        <v>2022</v>
      </c>
      <c r="E250" s="151">
        <v>0.01</v>
      </c>
      <c r="F250" s="156" t="s">
        <v>3</v>
      </c>
      <c r="G250" s="171">
        <v>45254</v>
      </c>
      <c r="H250" s="108" t="s">
        <v>567</v>
      </c>
      <c r="J250" s="144" t="s">
        <v>548</v>
      </c>
    </row>
    <row r="251" spans="1:10" x14ac:dyDescent="0.6">
      <c r="A251" s="149" t="s">
        <v>564</v>
      </c>
      <c r="B251" s="149" t="s">
        <v>565</v>
      </c>
      <c r="C251" s="171">
        <v>45084</v>
      </c>
      <c r="D251" s="203">
        <f t="shared" si="3"/>
        <v>2023</v>
      </c>
      <c r="E251" s="151">
        <v>1.4999999999999999E-2</v>
      </c>
      <c r="F251" s="156" t="s">
        <v>3</v>
      </c>
      <c r="G251" s="171">
        <v>45450</v>
      </c>
      <c r="H251" s="108" t="s">
        <v>567</v>
      </c>
      <c r="J251" s="144" t="s">
        <v>548</v>
      </c>
    </row>
    <row r="252" spans="1:10" x14ac:dyDescent="0.6">
      <c r="A252" s="149" t="s">
        <v>564</v>
      </c>
      <c r="B252" s="149" t="s">
        <v>565</v>
      </c>
      <c r="C252" s="171">
        <v>45506</v>
      </c>
      <c r="D252" s="203">
        <f t="shared" si="3"/>
        <v>2024</v>
      </c>
      <c r="E252" s="151">
        <v>1.4999999999999999E-2</v>
      </c>
      <c r="F252" s="182" t="s">
        <v>2</v>
      </c>
      <c r="G252" s="171">
        <v>45506</v>
      </c>
      <c r="H252" s="111" t="s">
        <v>596</v>
      </c>
      <c r="J252" s="144" t="s">
        <v>548</v>
      </c>
    </row>
    <row r="253" spans="1:10" x14ac:dyDescent="0.6">
      <c r="A253" s="118" t="s">
        <v>50</v>
      </c>
      <c r="B253" s="118" t="s">
        <v>30</v>
      </c>
      <c r="C253" s="161">
        <v>42040</v>
      </c>
      <c r="D253" s="203">
        <f t="shared" si="3"/>
        <v>2015</v>
      </c>
      <c r="E253" s="85">
        <v>0</v>
      </c>
      <c r="F253" s="119" t="s">
        <v>4</v>
      </c>
      <c r="G253" s="161">
        <v>42040</v>
      </c>
      <c r="H253" s="83" t="s">
        <v>294</v>
      </c>
      <c r="I253" s="119"/>
      <c r="J253" s="117" t="s">
        <v>547</v>
      </c>
    </row>
    <row r="254" spans="1:10" x14ac:dyDescent="0.6">
      <c r="A254" s="118" t="s">
        <v>50</v>
      </c>
      <c r="B254" s="118" t="s">
        <v>30</v>
      </c>
      <c r="C254" s="161">
        <v>42101</v>
      </c>
      <c r="D254" s="203">
        <f t="shared" si="3"/>
        <v>2015</v>
      </c>
      <c r="E254" s="85">
        <v>0</v>
      </c>
      <c r="F254" s="119" t="s">
        <v>2</v>
      </c>
      <c r="G254" s="161">
        <v>42101</v>
      </c>
      <c r="H254" s="83" t="s">
        <v>176</v>
      </c>
      <c r="I254" s="119"/>
      <c r="J254" s="117" t="s">
        <v>547</v>
      </c>
    </row>
    <row r="255" spans="1:10" x14ac:dyDescent="0.6">
      <c r="A255" s="118" t="s">
        <v>50</v>
      </c>
      <c r="B255" s="118" t="s">
        <v>30</v>
      </c>
      <c r="C255" s="161">
        <v>42465</v>
      </c>
      <c r="D255" s="203">
        <f t="shared" si="3"/>
        <v>2016</v>
      </c>
      <c r="E255" s="85">
        <v>0</v>
      </c>
      <c r="F255" s="119" t="s">
        <v>2</v>
      </c>
      <c r="G255" s="161">
        <v>42465</v>
      </c>
      <c r="H255" s="83" t="s">
        <v>177</v>
      </c>
      <c r="I255" s="119"/>
      <c r="J255" s="117" t="s">
        <v>547</v>
      </c>
    </row>
    <row r="256" spans="1:10" x14ac:dyDescent="0.6">
      <c r="A256" s="118" t="s">
        <v>50</v>
      </c>
      <c r="B256" s="118" t="s">
        <v>30</v>
      </c>
      <c r="C256" s="161">
        <v>42831</v>
      </c>
      <c r="D256" s="203">
        <f t="shared" si="3"/>
        <v>2017</v>
      </c>
      <c r="E256" s="85">
        <v>0</v>
      </c>
      <c r="F256" s="119" t="s">
        <v>2</v>
      </c>
      <c r="G256" s="161">
        <v>42831</v>
      </c>
      <c r="H256" s="83" t="s">
        <v>178</v>
      </c>
      <c r="I256" s="119"/>
      <c r="J256" s="117" t="s">
        <v>547</v>
      </c>
    </row>
    <row r="257" spans="1:10" x14ac:dyDescent="0.6">
      <c r="A257" s="118" t="s">
        <v>50</v>
      </c>
      <c r="B257" s="118" t="s">
        <v>30</v>
      </c>
      <c r="C257" s="161">
        <v>43195</v>
      </c>
      <c r="D257" s="203">
        <f t="shared" si="3"/>
        <v>2018</v>
      </c>
      <c r="E257" s="85">
        <v>0</v>
      </c>
      <c r="F257" s="119" t="s">
        <v>2</v>
      </c>
      <c r="G257" s="161">
        <v>43195</v>
      </c>
      <c r="H257" s="83" t="s">
        <v>179</v>
      </c>
      <c r="I257" s="119"/>
      <c r="J257" s="117" t="s">
        <v>547</v>
      </c>
    </row>
    <row r="258" spans="1:10" x14ac:dyDescent="0.6">
      <c r="A258" s="127" t="s">
        <v>50</v>
      </c>
      <c r="B258" s="127" t="s">
        <v>30</v>
      </c>
      <c r="C258" s="161">
        <v>45036</v>
      </c>
      <c r="D258" s="203">
        <f t="shared" si="3"/>
        <v>2023</v>
      </c>
      <c r="E258" s="85">
        <v>0</v>
      </c>
      <c r="F258" s="119" t="s">
        <v>2</v>
      </c>
      <c r="G258" s="161">
        <v>45036</v>
      </c>
      <c r="H258" s="82" t="s">
        <v>549</v>
      </c>
      <c r="I258" s="119"/>
      <c r="J258" s="117" t="s">
        <v>547</v>
      </c>
    </row>
    <row r="259" spans="1:10" x14ac:dyDescent="0.6">
      <c r="A259" s="175" t="s">
        <v>32</v>
      </c>
      <c r="B259" s="175" t="s">
        <v>12</v>
      </c>
      <c r="C259" s="162">
        <v>42368</v>
      </c>
      <c r="D259" s="203">
        <f t="shared" ref="D259:D322" si="4">VALUE(IFERROR(YEAR(C259),RIGHT(C259,4)))</f>
        <v>2015</v>
      </c>
      <c r="E259" s="178">
        <v>0</v>
      </c>
      <c r="F259" s="176" t="s">
        <v>4</v>
      </c>
      <c r="G259" s="162">
        <v>42370</v>
      </c>
      <c r="H259" s="179" t="s">
        <v>180</v>
      </c>
      <c r="I259" s="176"/>
      <c r="J259" s="177" t="s">
        <v>547</v>
      </c>
    </row>
    <row r="260" spans="1:10" x14ac:dyDescent="0.6">
      <c r="A260" s="175" t="s">
        <v>32</v>
      </c>
      <c r="B260" s="175" t="s">
        <v>12</v>
      </c>
      <c r="C260" s="162">
        <v>42454</v>
      </c>
      <c r="D260" s="203">
        <f t="shared" si="4"/>
        <v>2016</v>
      </c>
      <c r="E260" s="178">
        <v>0</v>
      </c>
      <c r="F260" s="176" t="s">
        <v>2</v>
      </c>
      <c r="G260" s="162">
        <v>42461</v>
      </c>
      <c r="H260" s="179" t="s">
        <v>181</v>
      </c>
      <c r="I260" s="176"/>
      <c r="J260" s="177" t="s">
        <v>547</v>
      </c>
    </row>
    <row r="261" spans="1:10" x14ac:dyDescent="0.6">
      <c r="A261" s="175" t="s">
        <v>32</v>
      </c>
      <c r="B261" s="175" t="s">
        <v>12</v>
      </c>
      <c r="C261" s="162">
        <v>42545</v>
      </c>
      <c r="D261" s="203">
        <f t="shared" si="4"/>
        <v>2016</v>
      </c>
      <c r="E261" s="178">
        <v>0</v>
      </c>
      <c r="F261" s="176" t="s">
        <v>2</v>
      </c>
      <c r="G261" s="162">
        <v>42552</v>
      </c>
      <c r="H261" s="179" t="s">
        <v>182</v>
      </c>
      <c r="I261" s="176"/>
      <c r="J261" s="177" t="s">
        <v>547</v>
      </c>
    </row>
    <row r="262" spans="1:10" x14ac:dyDescent="0.6">
      <c r="A262" s="175" t="s">
        <v>32</v>
      </c>
      <c r="B262" s="175" t="s">
        <v>12</v>
      </c>
      <c r="C262" s="162">
        <v>42636</v>
      </c>
      <c r="D262" s="203">
        <f t="shared" si="4"/>
        <v>2016</v>
      </c>
      <c r="E262" s="178">
        <v>0</v>
      </c>
      <c r="F262" s="176" t="s">
        <v>2</v>
      </c>
      <c r="G262" s="162">
        <v>42644</v>
      </c>
      <c r="H262" s="179" t="s">
        <v>183</v>
      </c>
      <c r="I262" s="176"/>
      <c r="J262" s="177" t="s">
        <v>547</v>
      </c>
    </row>
    <row r="263" spans="1:10" x14ac:dyDescent="0.6">
      <c r="A263" s="175" t="s">
        <v>32</v>
      </c>
      <c r="B263" s="175" t="s">
        <v>12</v>
      </c>
      <c r="C263" s="162">
        <v>42720</v>
      </c>
      <c r="D263" s="203">
        <f t="shared" si="4"/>
        <v>2016</v>
      </c>
      <c r="E263" s="178">
        <v>0</v>
      </c>
      <c r="F263" s="176" t="s">
        <v>2</v>
      </c>
      <c r="G263" s="162">
        <v>42736</v>
      </c>
      <c r="H263" s="179" t="s">
        <v>184</v>
      </c>
      <c r="I263" s="176"/>
      <c r="J263" s="177" t="s">
        <v>547</v>
      </c>
    </row>
    <row r="264" spans="1:10" x14ac:dyDescent="0.6">
      <c r="A264" s="175" t="s">
        <v>32</v>
      </c>
      <c r="B264" s="175" t="s">
        <v>12</v>
      </c>
      <c r="C264" s="162">
        <v>42818</v>
      </c>
      <c r="D264" s="203">
        <f t="shared" si="4"/>
        <v>2017</v>
      </c>
      <c r="E264" s="178">
        <v>0</v>
      </c>
      <c r="F264" s="176" t="s">
        <v>2</v>
      </c>
      <c r="G264" s="162">
        <v>42826</v>
      </c>
      <c r="H264" s="179" t="s">
        <v>185</v>
      </c>
      <c r="I264" s="176"/>
      <c r="J264" s="177" t="s">
        <v>547</v>
      </c>
    </row>
    <row r="265" spans="1:10" x14ac:dyDescent="0.6">
      <c r="A265" s="175" t="s">
        <v>32</v>
      </c>
      <c r="B265" s="175" t="s">
        <v>12</v>
      </c>
      <c r="C265" s="162">
        <v>42909</v>
      </c>
      <c r="D265" s="203">
        <f t="shared" si="4"/>
        <v>2017</v>
      </c>
      <c r="E265" s="178">
        <v>0</v>
      </c>
      <c r="F265" s="176" t="s">
        <v>2</v>
      </c>
      <c r="G265" s="162">
        <v>42917</v>
      </c>
      <c r="H265" s="179" t="s">
        <v>186</v>
      </c>
      <c r="I265" s="176"/>
      <c r="J265" s="177" t="s">
        <v>547</v>
      </c>
    </row>
    <row r="266" spans="1:10" x14ac:dyDescent="0.6">
      <c r="A266" s="175" t="s">
        <v>32</v>
      </c>
      <c r="B266" s="175" t="s">
        <v>12</v>
      </c>
      <c r="C266" s="162">
        <v>43000</v>
      </c>
      <c r="D266" s="203">
        <f t="shared" si="4"/>
        <v>2017</v>
      </c>
      <c r="E266" s="178">
        <v>0</v>
      </c>
      <c r="F266" s="176" t="s">
        <v>2</v>
      </c>
      <c r="G266" s="162">
        <v>43009</v>
      </c>
      <c r="H266" s="179" t="s">
        <v>187</v>
      </c>
      <c r="I266" s="176"/>
      <c r="J266" s="177" t="s">
        <v>547</v>
      </c>
    </row>
    <row r="267" spans="1:10" x14ac:dyDescent="0.6">
      <c r="A267" s="175" t="s">
        <v>32</v>
      </c>
      <c r="B267" s="175" t="s">
        <v>12</v>
      </c>
      <c r="C267" s="162">
        <v>43091</v>
      </c>
      <c r="D267" s="203">
        <f t="shared" si="4"/>
        <v>2017</v>
      </c>
      <c r="E267" s="178">
        <v>0</v>
      </c>
      <c r="F267" s="176" t="s">
        <v>2</v>
      </c>
      <c r="G267" s="162">
        <v>43101</v>
      </c>
      <c r="H267" s="179" t="s">
        <v>188</v>
      </c>
      <c r="I267" s="176"/>
      <c r="J267" s="177" t="s">
        <v>547</v>
      </c>
    </row>
    <row r="268" spans="1:10" x14ac:dyDescent="0.6">
      <c r="A268" s="175" t="s">
        <v>32</v>
      </c>
      <c r="B268" s="175" t="s">
        <v>12</v>
      </c>
      <c r="C268" s="162">
        <v>43182</v>
      </c>
      <c r="D268" s="203">
        <f t="shared" si="4"/>
        <v>2018</v>
      </c>
      <c r="E268" s="178">
        <v>0</v>
      </c>
      <c r="F268" s="176" t="s">
        <v>2</v>
      </c>
      <c r="G268" s="162">
        <v>43191</v>
      </c>
      <c r="H268" s="179" t="s">
        <v>189</v>
      </c>
      <c r="I268" s="176"/>
      <c r="J268" s="177" t="s">
        <v>547</v>
      </c>
    </row>
    <row r="269" spans="1:10" x14ac:dyDescent="0.6">
      <c r="A269" s="175" t="s">
        <v>32</v>
      </c>
      <c r="B269" s="175" t="s">
        <v>12</v>
      </c>
      <c r="C269" s="162">
        <v>43273</v>
      </c>
      <c r="D269" s="203">
        <f t="shared" si="4"/>
        <v>2018</v>
      </c>
      <c r="E269" s="178">
        <v>0</v>
      </c>
      <c r="F269" s="176" t="s">
        <v>2</v>
      </c>
      <c r="G269" s="162">
        <v>43282</v>
      </c>
      <c r="H269" s="179" t="s">
        <v>190</v>
      </c>
      <c r="I269" s="176"/>
      <c r="J269" s="177" t="s">
        <v>547</v>
      </c>
    </row>
    <row r="270" spans="1:10" x14ac:dyDescent="0.6">
      <c r="A270" s="175" t="s">
        <v>32</v>
      </c>
      <c r="B270" s="175" t="s">
        <v>12</v>
      </c>
      <c r="C270" s="162">
        <v>43364</v>
      </c>
      <c r="D270" s="203">
        <f t="shared" si="4"/>
        <v>2018</v>
      </c>
      <c r="E270" s="178">
        <v>0</v>
      </c>
      <c r="F270" s="176" t="s">
        <v>2</v>
      </c>
      <c r="G270" s="162">
        <v>43374</v>
      </c>
      <c r="H270" s="179" t="s">
        <v>191</v>
      </c>
      <c r="I270" s="176"/>
      <c r="J270" s="177" t="s">
        <v>547</v>
      </c>
    </row>
    <row r="271" spans="1:10" x14ac:dyDescent="0.6">
      <c r="A271" s="175" t="s">
        <v>32</v>
      </c>
      <c r="B271" s="175" t="s">
        <v>12</v>
      </c>
      <c r="C271" s="162">
        <v>43455</v>
      </c>
      <c r="D271" s="203">
        <f t="shared" si="4"/>
        <v>2018</v>
      </c>
      <c r="E271" s="178">
        <v>0</v>
      </c>
      <c r="F271" s="176" t="s">
        <v>2</v>
      </c>
      <c r="G271" s="162">
        <v>43466</v>
      </c>
      <c r="H271" s="179" t="s">
        <v>192</v>
      </c>
      <c r="I271" s="176"/>
      <c r="J271" s="177" t="s">
        <v>547</v>
      </c>
    </row>
    <row r="272" spans="1:10" x14ac:dyDescent="0.6">
      <c r="A272" s="175" t="s">
        <v>32</v>
      </c>
      <c r="B272" s="175" t="s">
        <v>12</v>
      </c>
      <c r="C272" s="162">
        <v>43546</v>
      </c>
      <c r="D272" s="203">
        <f t="shared" si="4"/>
        <v>2019</v>
      </c>
      <c r="E272" s="178">
        <v>0</v>
      </c>
      <c r="F272" s="176" t="s">
        <v>2</v>
      </c>
      <c r="G272" s="162">
        <v>43556</v>
      </c>
      <c r="H272" s="180" t="s">
        <v>568</v>
      </c>
      <c r="I272" s="177"/>
      <c r="J272" s="177" t="s">
        <v>547</v>
      </c>
    </row>
    <row r="273" spans="1:10" x14ac:dyDescent="0.6">
      <c r="A273" s="175" t="s">
        <v>32</v>
      </c>
      <c r="B273" s="175" t="s">
        <v>12</v>
      </c>
      <c r="C273" s="162">
        <v>43637</v>
      </c>
      <c r="D273" s="203">
        <f t="shared" si="4"/>
        <v>2019</v>
      </c>
      <c r="E273" s="178">
        <v>0</v>
      </c>
      <c r="F273" s="176" t="s">
        <v>2</v>
      </c>
      <c r="G273" s="162">
        <v>43647</v>
      </c>
      <c r="H273" s="180" t="s">
        <v>569</v>
      </c>
      <c r="I273" s="177"/>
      <c r="J273" s="177" t="s">
        <v>547</v>
      </c>
    </row>
    <row r="274" spans="1:10" x14ac:dyDescent="0.6">
      <c r="A274" s="175" t="s">
        <v>32</v>
      </c>
      <c r="B274" s="175" t="s">
        <v>12</v>
      </c>
      <c r="C274" s="162">
        <v>43728</v>
      </c>
      <c r="D274" s="203">
        <f t="shared" si="4"/>
        <v>2019</v>
      </c>
      <c r="E274" s="178">
        <v>0</v>
      </c>
      <c r="F274" s="176" t="s">
        <v>2</v>
      </c>
      <c r="G274" s="162">
        <v>43739</v>
      </c>
      <c r="H274" s="180" t="s">
        <v>570</v>
      </c>
      <c r="I274" s="177"/>
      <c r="J274" s="177" t="s">
        <v>547</v>
      </c>
    </row>
    <row r="275" spans="1:10" x14ac:dyDescent="0.6">
      <c r="A275" s="175" t="s">
        <v>32</v>
      </c>
      <c r="B275" s="175" t="s">
        <v>12</v>
      </c>
      <c r="C275" s="162">
        <v>43819</v>
      </c>
      <c r="D275" s="203">
        <f t="shared" si="4"/>
        <v>2019</v>
      </c>
      <c r="E275" s="178">
        <v>0</v>
      </c>
      <c r="F275" s="176" t="s">
        <v>2</v>
      </c>
      <c r="G275" s="162">
        <v>43831</v>
      </c>
      <c r="H275" s="180" t="s">
        <v>571</v>
      </c>
      <c r="I275" s="177"/>
      <c r="J275" s="177" t="s">
        <v>547</v>
      </c>
    </row>
    <row r="276" spans="1:10" x14ac:dyDescent="0.6">
      <c r="A276" s="175" t="s">
        <v>32</v>
      </c>
      <c r="B276" s="175" t="s">
        <v>12</v>
      </c>
      <c r="C276" s="162">
        <v>43917</v>
      </c>
      <c r="D276" s="203">
        <f t="shared" si="4"/>
        <v>2020</v>
      </c>
      <c r="E276" s="178">
        <v>0</v>
      </c>
      <c r="F276" s="176" t="s">
        <v>2</v>
      </c>
      <c r="G276" s="162">
        <v>43922</v>
      </c>
      <c r="H276" s="180" t="s">
        <v>572</v>
      </c>
      <c r="I276" s="177"/>
      <c r="J276" s="177" t="s">
        <v>547</v>
      </c>
    </row>
    <row r="277" spans="1:10" x14ac:dyDescent="0.6">
      <c r="A277" s="175" t="s">
        <v>32</v>
      </c>
      <c r="B277" s="175" t="s">
        <v>12</v>
      </c>
      <c r="C277" s="162">
        <v>44008</v>
      </c>
      <c r="D277" s="203">
        <f t="shared" si="4"/>
        <v>2020</v>
      </c>
      <c r="E277" s="178">
        <v>0</v>
      </c>
      <c r="F277" s="176" t="s">
        <v>2</v>
      </c>
      <c r="G277" s="162">
        <v>44013</v>
      </c>
      <c r="H277" s="180" t="s">
        <v>573</v>
      </c>
      <c r="I277" s="177"/>
      <c r="J277" s="177" t="s">
        <v>547</v>
      </c>
    </row>
    <row r="278" spans="1:10" x14ac:dyDescent="0.6">
      <c r="A278" s="175" t="s">
        <v>32</v>
      </c>
      <c r="B278" s="175" t="s">
        <v>12</v>
      </c>
      <c r="C278" s="162">
        <v>44099</v>
      </c>
      <c r="D278" s="203">
        <f t="shared" si="4"/>
        <v>2020</v>
      </c>
      <c r="E278" s="178">
        <v>0</v>
      </c>
      <c r="F278" s="176" t="s">
        <v>2</v>
      </c>
      <c r="G278" s="162">
        <v>44105</v>
      </c>
      <c r="H278" s="180" t="s">
        <v>574</v>
      </c>
      <c r="I278" s="177"/>
      <c r="J278" s="177" t="s">
        <v>547</v>
      </c>
    </row>
    <row r="279" spans="1:10" x14ac:dyDescent="0.6">
      <c r="A279" s="175" t="s">
        <v>32</v>
      </c>
      <c r="B279" s="175" t="s">
        <v>12</v>
      </c>
      <c r="C279" s="162">
        <v>44183</v>
      </c>
      <c r="D279" s="203">
        <f t="shared" si="4"/>
        <v>2020</v>
      </c>
      <c r="E279" s="178">
        <v>0</v>
      </c>
      <c r="F279" s="176" t="s">
        <v>2</v>
      </c>
      <c r="G279" s="162">
        <v>44197</v>
      </c>
      <c r="H279" s="180" t="s">
        <v>575</v>
      </c>
      <c r="I279" s="177"/>
      <c r="J279" s="177" t="s">
        <v>547</v>
      </c>
    </row>
    <row r="280" spans="1:10" x14ac:dyDescent="0.6">
      <c r="A280" s="175" t="s">
        <v>32</v>
      </c>
      <c r="B280" s="175" t="s">
        <v>12</v>
      </c>
      <c r="C280" s="162">
        <v>44281</v>
      </c>
      <c r="D280" s="203">
        <f t="shared" si="4"/>
        <v>2021</v>
      </c>
      <c r="E280" s="178">
        <v>0</v>
      </c>
      <c r="F280" s="176" t="s">
        <v>2</v>
      </c>
      <c r="G280" s="162">
        <v>44287</v>
      </c>
      <c r="H280" s="180" t="s">
        <v>576</v>
      </c>
      <c r="I280" s="177"/>
      <c r="J280" s="177" t="s">
        <v>547</v>
      </c>
    </row>
    <row r="281" spans="1:10" x14ac:dyDescent="0.6">
      <c r="A281" s="175" t="s">
        <v>32</v>
      </c>
      <c r="B281" s="175" t="s">
        <v>12</v>
      </c>
      <c r="C281" s="162">
        <v>44372</v>
      </c>
      <c r="D281" s="203">
        <f t="shared" si="4"/>
        <v>2021</v>
      </c>
      <c r="E281" s="178">
        <v>0</v>
      </c>
      <c r="F281" s="176" t="s">
        <v>2</v>
      </c>
      <c r="G281" s="162">
        <v>44378</v>
      </c>
      <c r="H281" s="180" t="s">
        <v>577</v>
      </c>
      <c r="I281" s="177"/>
      <c r="J281" s="177" t="s">
        <v>547</v>
      </c>
    </row>
    <row r="282" spans="1:10" x14ac:dyDescent="0.6">
      <c r="A282" s="175" t="s">
        <v>32</v>
      </c>
      <c r="B282" s="175" t="s">
        <v>12</v>
      </c>
      <c r="C282" s="162">
        <v>44463</v>
      </c>
      <c r="D282" s="203">
        <f t="shared" si="4"/>
        <v>2021</v>
      </c>
      <c r="E282" s="178">
        <v>0</v>
      </c>
      <c r="F282" s="176" t="s">
        <v>2</v>
      </c>
      <c r="G282" s="162">
        <v>44470</v>
      </c>
      <c r="H282" s="180" t="s">
        <v>578</v>
      </c>
      <c r="I282" s="177"/>
      <c r="J282" s="177" t="s">
        <v>547</v>
      </c>
    </row>
    <row r="283" spans="1:10" x14ac:dyDescent="0.6">
      <c r="A283" s="175" t="s">
        <v>32</v>
      </c>
      <c r="B283" s="175" t="s">
        <v>12</v>
      </c>
      <c r="C283" s="162">
        <v>44547</v>
      </c>
      <c r="D283" s="203">
        <f t="shared" si="4"/>
        <v>2021</v>
      </c>
      <c r="E283" s="178">
        <v>0</v>
      </c>
      <c r="F283" s="176" t="s">
        <v>2</v>
      </c>
      <c r="G283" s="162">
        <v>44562</v>
      </c>
      <c r="H283" s="180" t="s">
        <v>579</v>
      </c>
      <c r="I283" s="177"/>
      <c r="J283" s="177" t="s">
        <v>547</v>
      </c>
    </row>
    <row r="284" spans="1:10" x14ac:dyDescent="0.6">
      <c r="A284" s="175" t="s">
        <v>32</v>
      </c>
      <c r="B284" s="175" t="s">
        <v>12</v>
      </c>
      <c r="C284" s="162">
        <v>44645</v>
      </c>
      <c r="D284" s="203">
        <f t="shared" si="4"/>
        <v>2022</v>
      </c>
      <c r="E284" s="178">
        <v>0</v>
      </c>
      <c r="F284" s="176" t="s">
        <v>2</v>
      </c>
      <c r="G284" s="162">
        <v>44652</v>
      </c>
      <c r="H284" s="180" t="s">
        <v>580</v>
      </c>
      <c r="I284" s="177"/>
      <c r="J284" s="177" t="s">
        <v>547</v>
      </c>
    </row>
    <row r="285" spans="1:10" x14ac:dyDescent="0.6">
      <c r="A285" s="175" t="s">
        <v>32</v>
      </c>
      <c r="B285" s="175" t="s">
        <v>12</v>
      </c>
      <c r="C285" s="162">
        <v>44736</v>
      </c>
      <c r="D285" s="203">
        <f t="shared" si="4"/>
        <v>2022</v>
      </c>
      <c r="E285" s="178">
        <v>0</v>
      </c>
      <c r="F285" s="176" t="s">
        <v>2</v>
      </c>
      <c r="G285" s="162">
        <v>44743</v>
      </c>
      <c r="H285" s="180" t="s">
        <v>581</v>
      </c>
      <c r="I285" s="177"/>
      <c r="J285" s="177" t="s">
        <v>547</v>
      </c>
    </row>
    <row r="286" spans="1:10" x14ac:dyDescent="0.6">
      <c r="A286" s="175" t="s">
        <v>32</v>
      </c>
      <c r="B286" s="175" t="s">
        <v>12</v>
      </c>
      <c r="C286" s="162">
        <v>44834</v>
      </c>
      <c r="D286" s="203">
        <f t="shared" si="4"/>
        <v>2022</v>
      </c>
      <c r="E286" s="178">
        <v>0</v>
      </c>
      <c r="F286" s="176" t="s">
        <v>2</v>
      </c>
      <c r="G286" s="162">
        <v>44835</v>
      </c>
      <c r="H286" s="180" t="s">
        <v>582</v>
      </c>
      <c r="I286" s="177"/>
      <c r="J286" s="177" t="s">
        <v>547</v>
      </c>
    </row>
    <row r="287" spans="1:10" x14ac:dyDescent="0.6">
      <c r="A287" s="175" t="s">
        <v>32</v>
      </c>
      <c r="B287" s="175" t="s">
        <v>12</v>
      </c>
      <c r="C287" s="162">
        <v>44911</v>
      </c>
      <c r="D287" s="203">
        <f t="shared" si="4"/>
        <v>2022</v>
      </c>
      <c r="E287" s="178">
        <v>0</v>
      </c>
      <c r="F287" s="176" t="s">
        <v>2</v>
      </c>
      <c r="G287" s="162">
        <v>44927</v>
      </c>
      <c r="H287" s="180" t="s">
        <v>583</v>
      </c>
      <c r="I287" s="177"/>
      <c r="J287" s="177" t="s">
        <v>547</v>
      </c>
    </row>
    <row r="288" spans="1:10" x14ac:dyDescent="0.6">
      <c r="A288" s="175" t="s">
        <v>32</v>
      </c>
      <c r="B288" s="175" t="s">
        <v>12</v>
      </c>
      <c r="C288" s="162">
        <v>45009</v>
      </c>
      <c r="D288" s="203">
        <f t="shared" si="4"/>
        <v>2023</v>
      </c>
      <c r="E288" s="178">
        <v>0</v>
      </c>
      <c r="F288" s="176" t="s">
        <v>2</v>
      </c>
      <c r="G288" s="162">
        <v>45017</v>
      </c>
      <c r="H288" s="180" t="s">
        <v>584</v>
      </c>
      <c r="I288" s="177"/>
      <c r="J288" s="177" t="s">
        <v>547</v>
      </c>
    </row>
    <row r="289" spans="1:10" x14ac:dyDescent="0.6">
      <c r="A289" s="175" t="s">
        <v>32</v>
      </c>
      <c r="B289" s="175" t="s">
        <v>12</v>
      </c>
      <c r="C289" s="162">
        <v>45100</v>
      </c>
      <c r="D289" s="203">
        <f t="shared" si="4"/>
        <v>2023</v>
      </c>
      <c r="E289" s="178">
        <v>0</v>
      </c>
      <c r="F289" s="176" t="s">
        <v>2</v>
      </c>
      <c r="G289" s="162">
        <v>45108</v>
      </c>
      <c r="H289" s="180" t="s">
        <v>585</v>
      </c>
      <c r="I289" s="177"/>
      <c r="J289" s="177" t="s">
        <v>547</v>
      </c>
    </row>
    <row r="290" spans="1:10" x14ac:dyDescent="0.6">
      <c r="A290" s="175" t="s">
        <v>32</v>
      </c>
      <c r="B290" s="175" t="s">
        <v>12</v>
      </c>
      <c r="C290" s="162">
        <v>45191</v>
      </c>
      <c r="D290" s="203">
        <f t="shared" si="4"/>
        <v>2023</v>
      </c>
      <c r="E290" s="178">
        <v>0</v>
      </c>
      <c r="F290" s="176" t="s">
        <v>2</v>
      </c>
      <c r="G290" s="162">
        <v>45200</v>
      </c>
      <c r="H290" s="181" t="s">
        <v>586</v>
      </c>
      <c r="I290" s="177"/>
      <c r="J290" s="177" t="s">
        <v>547</v>
      </c>
    </row>
    <row r="291" spans="1:10" x14ac:dyDescent="0.6">
      <c r="A291" s="175" t="s">
        <v>32</v>
      </c>
      <c r="B291" s="175" t="s">
        <v>12</v>
      </c>
      <c r="C291" s="162">
        <v>45282</v>
      </c>
      <c r="D291" s="203">
        <f t="shared" si="4"/>
        <v>2023</v>
      </c>
      <c r="E291" s="178">
        <v>0</v>
      </c>
      <c r="F291" s="176" t="s">
        <v>2</v>
      </c>
      <c r="G291" s="162">
        <v>45292</v>
      </c>
      <c r="H291" s="181" t="s">
        <v>587</v>
      </c>
      <c r="I291" s="177"/>
      <c r="J291" s="177" t="s">
        <v>547</v>
      </c>
    </row>
    <row r="292" spans="1:10" x14ac:dyDescent="0.6">
      <c r="A292" s="175" t="s">
        <v>32</v>
      </c>
      <c r="B292" s="175" t="s">
        <v>12</v>
      </c>
      <c r="C292" s="162">
        <v>45373</v>
      </c>
      <c r="D292" s="203">
        <f t="shared" si="4"/>
        <v>2024</v>
      </c>
      <c r="E292" s="178">
        <v>0</v>
      </c>
      <c r="F292" s="176" t="s">
        <v>2</v>
      </c>
      <c r="G292" s="162">
        <v>45383</v>
      </c>
      <c r="H292" s="181" t="s">
        <v>588</v>
      </c>
      <c r="I292" s="177"/>
      <c r="J292" s="177" t="s">
        <v>547</v>
      </c>
    </row>
    <row r="293" spans="1:10" x14ac:dyDescent="0.6">
      <c r="A293" s="175" t="s">
        <v>32</v>
      </c>
      <c r="B293" s="175" t="s">
        <v>12</v>
      </c>
      <c r="C293" s="162">
        <v>45464</v>
      </c>
      <c r="D293" s="203">
        <f t="shared" si="4"/>
        <v>2024</v>
      </c>
      <c r="E293" s="178">
        <v>0</v>
      </c>
      <c r="F293" s="176" t="s">
        <v>2</v>
      </c>
      <c r="G293" s="162">
        <v>45474</v>
      </c>
      <c r="H293" s="181" t="s">
        <v>589</v>
      </c>
      <c r="I293" s="177"/>
      <c r="J293" s="177" t="s">
        <v>547</v>
      </c>
    </row>
    <row r="294" spans="1:10" x14ac:dyDescent="0.6">
      <c r="A294" s="118" t="s">
        <v>52</v>
      </c>
      <c r="B294" s="118" t="s">
        <v>34</v>
      </c>
      <c r="C294" s="161">
        <v>42460</v>
      </c>
      <c r="D294" s="203">
        <f t="shared" si="4"/>
        <v>2016</v>
      </c>
      <c r="E294" s="85">
        <v>0</v>
      </c>
      <c r="F294" s="119" t="s">
        <v>4</v>
      </c>
      <c r="G294" s="161">
        <v>42460</v>
      </c>
      <c r="H294" s="83" t="s">
        <v>193</v>
      </c>
      <c r="I294" s="119"/>
      <c r="J294" s="117" t="s">
        <v>547</v>
      </c>
    </row>
    <row r="295" spans="1:10" x14ac:dyDescent="0.6">
      <c r="A295" s="118" t="s">
        <v>53</v>
      </c>
      <c r="B295" s="118" t="s">
        <v>35</v>
      </c>
      <c r="C295" s="161">
        <v>42460</v>
      </c>
      <c r="D295" s="203">
        <f t="shared" si="4"/>
        <v>2016</v>
      </c>
      <c r="E295" s="85">
        <v>0</v>
      </c>
      <c r="F295" s="119" t="s">
        <v>4</v>
      </c>
      <c r="G295" s="161">
        <v>42460</v>
      </c>
      <c r="H295" s="83" t="s">
        <v>363</v>
      </c>
      <c r="I295" s="119"/>
      <c r="J295" s="117" t="s">
        <v>547</v>
      </c>
    </row>
    <row r="296" spans="1:10" x14ac:dyDescent="0.6">
      <c r="A296" s="118" t="s">
        <v>53</v>
      </c>
      <c r="B296" s="118" t="s">
        <v>35</v>
      </c>
      <c r="C296" s="161">
        <v>45071</v>
      </c>
      <c r="D296" s="203">
        <f t="shared" si="4"/>
        <v>2023</v>
      </c>
      <c r="E296" s="85">
        <v>0.01</v>
      </c>
      <c r="F296" s="119" t="s">
        <v>3</v>
      </c>
      <c r="G296" s="161">
        <v>45413</v>
      </c>
      <c r="H296" s="83" t="s">
        <v>194</v>
      </c>
      <c r="I296" s="119"/>
      <c r="J296" s="117" t="s">
        <v>547</v>
      </c>
    </row>
    <row r="297" spans="1:10" x14ac:dyDescent="0.6">
      <c r="A297" s="118" t="s">
        <v>54</v>
      </c>
      <c r="B297" s="118" t="s">
        <v>7</v>
      </c>
      <c r="C297" s="161">
        <v>42338</v>
      </c>
      <c r="D297" s="203">
        <f t="shared" si="4"/>
        <v>2015</v>
      </c>
      <c r="E297" s="85">
        <v>0</v>
      </c>
      <c r="F297" s="119" t="s">
        <v>4</v>
      </c>
      <c r="G297" s="161">
        <v>42370</v>
      </c>
      <c r="H297" s="83" t="s">
        <v>195</v>
      </c>
      <c r="I297" s="119"/>
      <c r="J297" s="117" t="s">
        <v>547</v>
      </c>
    </row>
    <row r="298" spans="1:10" x14ac:dyDescent="0.6">
      <c r="A298" s="118" t="s">
        <v>54</v>
      </c>
      <c r="B298" s="118" t="s">
        <v>7</v>
      </c>
      <c r="C298" s="161">
        <v>42458</v>
      </c>
      <c r="D298" s="203">
        <f t="shared" si="4"/>
        <v>2016</v>
      </c>
      <c r="E298" s="85">
        <v>0</v>
      </c>
      <c r="F298" s="119" t="s">
        <v>2</v>
      </c>
      <c r="G298" s="161">
        <v>42461</v>
      </c>
      <c r="H298" s="83" t="s">
        <v>196</v>
      </c>
      <c r="I298" s="119"/>
      <c r="J298" s="117" t="s">
        <v>547</v>
      </c>
    </row>
    <row r="299" spans="1:10" x14ac:dyDescent="0.6">
      <c r="A299" s="118" t="s">
        <v>54</v>
      </c>
      <c r="B299" s="118" t="s">
        <v>7</v>
      </c>
      <c r="C299" s="161">
        <v>42549</v>
      </c>
      <c r="D299" s="203">
        <f t="shared" si="4"/>
        <v>2016</v>
      </c>
      <c r="E299" s="85">
        <v>0</v>
      </c>
      <c r="F299" s="119" t="s">
        <v>2</v>
      </c>
      <c r="G299" s="161">
        <v>42552</v>
      </c>
      <c r="H299" s="83" t="s">
        <v>197</v>
      </c>
      <c r="I299" s="119"/>
      <c r="J299" s="117" t="s">
        <v>547</v>
      </c>
    </row>
    <row r="300" spans="1:10" x14ac:dyDescent="0.6">
      <c r="A300" s="118" t="s">
        <v>54</v>
      </c>
      <c r="B300" s="118" t="s">
        <v>7</v>
      </c>
      <c r="C300" s="161">
        <v>42639</v>
      </c>
      <c r="D300" s="203">
        <f t="shared" si="4"/>
        <v>2016</v>
      </c>
      <c r="E300" s="85">
        <v>0</v>
      </c>
      <c r="F300" s="119" t="s">
        <v>2</v>
      </c>
      <c r="G300" s="161">
        <v>42644</v>
      </c>
      <c r="H300" s="83" t="s">
        <v>198</v>
      </c>
      <c r="I300" s="119"/>
      <c r="J300" s="117" t="s">
        <v>547</v>
      </c>
    </row>
    <row r="301" spans="1:10" x14ac:dyDescent="0.6">
      <c r="A301" s="118" t="s">
        <v>54</v>
      </c>
      <c r="B301" s="118" t="s">
        <v>7</v>
      </c>
      <c r="C301" s="161">
        <v>42725</v>
      </c>
      <c r="D301" s="203">
        <f t="shared" si="4"/>
        <v>2016</v>
      </c>
      <c r="E301" s="85">
        <v>0</v>
      </c>
      <c r="F301" s="119" t="s">
        <v>2</v>
      </c>
      <c r="G301" s="161">
        <v>42736</v>
      </c>
      <c r="H301" s="83" t="s">
        <v>199</v>
      </c>
      <c r="I301" s="119"/>
      <c r="J301" s="117" t="s">
        <v>547</v>
      </c>
    </row>
    <row r="302" spans="1:10" x14ac:dyDescent="0.6">
      <c r="A302" s="118" t="s">
        <v>54</v>
      </c>
      <c r="B302" s="118" t="s">
        <v>7</v>
      </c>
      <c r="C302" s="161">
        <v>42821</v>
      </c>
      <c r="D302" s="203">
        <f t="shared" si="4"/>
        <v>2017</v>
      </c>
      <c r="E302" s="85">
        <v>0</v>
      </c>
      <c r="F302" s="119" t="s">
        <v>2</v>
      </c>
      <c r="G302" s="161">
        <v>42826</v>
      </c>
      <c r="H302" s="83" t="s">
        <v>200</v>
      </c>
      <c r="I302" s="119"/>
      <c r="J302" s="117" t="s">
        <v>547</v>
      </c>
    </row>
    <row r="303" spans="1:10" x14ac:dyDescent="0.6">
      <c r="A303" s="118" t="s">
        <v>54</v>
      </c>
      <c r="B303" s="118" t="s">
        <v>7</v>
      </c>
      <c r="C303" s="161">
        <v>42912</v>
      </c>
      <c r="D303" s="203">
        <f t="shared" si="4"/>
        <v>2017</v>
      </c>
      <c r="E303" s="85">
        <v>0</v>
      </c>
      <c r="F303" s="119" t="s">
        <v>2</v>
      </c>
      <c r="G303" s="161">
        <v>42917</v>
      </c>
      <c r="H303" s="83" t="s">
        <v>201</v>
      </c>
      <c r="I303" s="119"/>
      <c r="J303" s="117" t="s">
        <v>547</v>
      </c>
    </row>
    <row r="304" spans="1:10" x14ac:dyDescent="0.6">
      <c r="A304" s="118" t="s">
        <v>54</v>
      </c>
      <c r="B304" s="118" t="s">
        <v>7</v>
      </c>
      <c r="C304" s="161">
        <v>43003</v>
      </c>
      <c r="D304" s="203">
        <f t="shared" si="4"/>
        <v>2017</v>
      </c>
      <c r="E304" s="85">
        <v>0</v>
      </c>
      <c r="F304" s="119" t="s">
        <v>2</v>
      </c>
      <c r="G304" s="161">
        <v>43009</v>
      </c>
      <c r="H304" s="83" t="s">
        <v>202</v>
      </c>
      <c r="I304" s="119"/>
      <c r="J304" s="117" t="s">
        <v>547</v>
      </c>
    </row>
    <row r="305" spans="1:10" x14ac:dyDescent="0.6">
      <c r="A305" s="118" t="s">
        <v>54</v>
      </c>
      <c r="B305" s="118" t="s">
        <v>7</v>
      </c>
      <c r="C305" s="161">
        <v>43097</v>
      </c>
      <c r="D305" s="203">
        <f t="shared" si="4"/>
        <v>2017</v>
      </c>
      <c r="E305" s="85">
        <v>0</v>
      </c>
      <c r="F305" s="119" t="s">
        <v>2</v>
      </c>
      <c r="G305" s="161">
        <v>43101</v>
      </c>
      <c r="H305" s="83" t="s">
        <v>203</v>
      </c>
      <c r="I305" s="119"/>
      <c r="J305" s="117" t="s">
        <v>547</v>
      </c>
    </row>
    <row r="306" spans="1:10" x14ac:dyDescent="0.6">
      <c r="A306" s="118" t="s">
        <v>54</v>
      </c>
      <c r="B306" s="118" t="s">
        <v>7</v>
      </c>
      <c r="C306" s="161">
        <v>43186</v>
      </c>
      <c r="D306" s="203">
        <f t="shared" si="4"/>
        <v>2018</v>
      </c>
      <c r="E306" s="85">
        <v>0</v>
      </c>
      <c r="F306" s="119" t="s">
        <v>2</v>
      </c>
      <c r="G306" s="161">
        <v>43191</v>
      </c>
      <c r="H306" s="83" t="s">
        <v>204</v>
      </c>
      <c r="I306" s="119"/>
      <c r="J306" s="117" t="s">
        <v>547</v>
      </c>
    </row>
    <row r="307" spans="1:10" x14ac:dyDescent="0.6">
      <c r="A307" s="118" t="s">
        <v>54</v>
      </c>
      <c r="B307" s="118" t="s">
        <v>7</v>
      </c>
      <c r="C307" s="161">
        <v>43276</v>
      </c>
      <c r="D307" s="203">
        <f t="shared" si="4"/>
        <v>2018</v>
      </c>
      <c r="E307" s="85">
        <v>0</v>
      </c>
      <c r="F307" s="119" t="s">
        <v>2</v>
      </c>
      <c r="G307" s="161">
        <v>43282</v>
      </c>
      <c r="H307" s="83" t="s">
        <v>205</v>
      </c>
      <c r="I307" s="119"/>
      <c r="J307" s="117" t="s">
        <v>547</v>
      </c>
    </row>
    <row r="308" spans="1:10" x14ac:dyDescent="0.6">
      <c r="A308" s="118" t="s">
        <v>54</v>
      </c>
      <c r="B308" s="118" t="s">
        <v>7</v>
      </c>
      <c r="C308" s="161">
        <v>43368</v>
      </c>
      <c r="D308" s="203">
        <f t="shared" si="4"/>
        <v>2018</v>
      </c>
      <c r="E308" s="85">
        <v>0</v>
      </c>
      <c r="F308" s="119" t="s">
        <v>2</v>
      </c>
      <c r="G308" s="161">
        <v>43374</v>
      </c>
      <c r="H308" s="83" t="s">
        <v>206</v>
      </c>
      <c r="I308" s="119"/>
      <c r="J308" s="117" t="s">
        <v>547</v>
      </c>
    </row>
    <row r="309" spans="1:10" x14ac:dyDescent="0.6">
      <c r="A309" s="118" t="s">
        <v>54</v>
      </c>
      <c r="B309" s="118" t="s">
        <v>7</v>
      </c>
      <c r="C309" s="161">
        <v>43462</v>
      </c>
      <c r="D309" s="203">
        <f t="shared" si="4"/>
        <v>2018</v>
      </c>
      <c r="E309" s="85">
        <v>2.5000000000000001E-3</v>
      </c>
      <c r="F309" s="119" t="s">
        <v>3</v>
      </c>
      <c r="G309" s="161">
        <v>43831</v>
      </c>
      <c r="H309" s="83" t="s">
        <v>207</v>
      </c>
      <c r="I309" s="119"/>
      <c r="J309" s="117" t="s">
        <v>547</v>
      </c>
    </row>
    <row r="310" spans="1:10" x14ac:dyDescent="0.6">
      <c r="A310" s="118" t="s">
        <v>54</v>
      </c>
      <c r="B310" s="118" t="s">
        <v>7</v>
      </c>
      <c r="C310" s="161">
        <v>43549</v>
      </c>
      <c r="D310" s="203">
        <f t="shared" si="4"/>
        <v>2019</v>
      </c>
      <c r="E310" s="85">
        <v>2.5000000000000001E-3</v>
      </c>
      <c r="F310" s="119" t="s">
        <v>2</v>
      </c>
      <c r="G310" s="161">
        <v>43922</v>
      </c>
      <c r="H310" s="83" t="s">
        <v>208</v>
      </c>
      <c r="I310" s="119"/>
      <c r="J310" s="117" t="s">
        <v>547</v>
      </c>
    </row>
    <row r="311" spans="1:10" x14ac:dyDescent="0.6">
      <c r="A311" s="118" t="s">
        <v>54</v>
      </c>
      <c r="B311" s="118" t="s">
        <v>7</v>
      </c>
      <c r="C311" s="161">
        <v>43635</v>
      </c>
      <c r="D311" s="203">
        <f t="shared" si="4"/>
        <v>2019</v>
      </c>
      <c r="E311" s="85">
        <v>2.5000000000000001E-3</v>
      </c>
      <c r="F311" s="119" t="s">
        <v>2</v>
      </c>
      <c r="G311" s="161">
        <v>43922</v>
      </c>
      <c r="H311" s="83" t="s">
        <v>208</v>
      </c>
      <c r="I311" s="126" t="s">
        <v>555</v>
      </c>
      <c r="J311" s="117" t="s">
        <v>547</v>
      </c>
    </row>
    <row r="312" spans="1:10" x14ac:dyDescent="0.6">
      <c r="A312" s="118" t="s">
        <v>54</v>
      </c>
      <c r="B312" s="118" t="s">
        <v>7</v>
      </c>
      <c r="C312" s="161">
        <v>43738</v>
      </c>
      <c r="D312" s="203">
        <f t="shared" si="4"/>
        <v>2019</v>
      </c>
      <c r="E312" s="85">
        <v>2.5000000000000001E-3</v>
      </c>
      <c r="F312" s="119" t="s">
        <v>2</v>
      </c>
      <c r="G312" s="161">
        <v>43831</v>
      </c>
      <c r="H312" s="83" t="s">
        <v>209</v>
      </c>
      <c r="I312" s="119"/>
      <c r="J312" s="117" t="s">
        <v>547</v>
      </c>
    </row>
    <row r="313" spans="1:10" x14ac:dyDescent="0.6">
      <c r="A313" s="118" t="s">
        <v>54</v>
      </c>
      <c r="B313" s="118" t="s">
        <v>7</v>
      </c>
      <c r="C313" s="161">
        <v>43826</v>
      </c>
      <c r="D313" s="203">
        <f t="shared" si="4"/>
        <v>2019</v>
      </c>
      <c r="E313" s="85">
        <v>5.0000000000000001E-3</v>
      </c>
      <c r="F313" s="119" t="s">
        <v>3</v>
      </c>
      <c r="G313" s="161">
        <v>44197</v>
      </c>
      <c r="H313" s="83" t="s">
        <v>210</v>
      </c>
      <c r="I313" s="119"/>
      <c r="J313" s="117" t="s">
        <v>547</v>
      </c>
    </row>
    <row r="314" spans="1:10" x14ac:dyDescent="0.6">
      <c r="A314" s="118" t="s">
        <v>54</v>
      </c>
      <c r="B314" s="118" t="s">
        <v>7</v>
      </c>
      <c r="C314" s="161">
        <v>43944</v>
      </c>
      <c r="D314" s="203">
        <f t="shared" si="4"/>
        <v>2020</v>
      </c>
      <c r="E314" s="85">
        <v>5.0000000000000001E-3</v>
      </c>
      <c r="F314" s="119" t="s">
        <v>2</v>
      </c>
      <c r="G314" s="161">
        <v>43922</v>
      </c>
      <c r="H314" s="83" t="s">
        <v>211</v>
      </c>
      <c r="I314" s="119"/>
      <c r="J314" s="117" t="s">
        <v>547</v>
      </c>
    </row>
    <row r="315" spans="1:10" x14ac:dyDescent="0.6">
      <c r="A315" s="118" t="s">
        <v>54</v>
      </c>
      <c r="B315" s="118" t="s">
        <v>7</v>
      </c>
      <c r="C315" s="161">
        <v>44015</v>
      </c>
      <c r="D315" s="203">
        <f t="shared" si="4"/>
        <v>2020</v>
      </c>
      <c r="E315" s="85">
        <v>5.0000000000000001E-3</v>
      </c>
      <c r="F315" s="119" t="s">
        <v>2</v>
      </c>
      <c r="G315" s="161">
        <v>44013</v>
      </c>
      <c r="H315" s="83" t="s">
        <v>212</v>
      </c>
      <c r="I315" s="119"/>
      <c r="J315" s="117" t="s">
        <v>547</v>
      </c>
    </row>
    <row r="316" spans="1:10" x14ac:dyDescent="0.6">
      <c r="A316" s="118" t="s">
        <v>54</v>
      </c>
      <c r="B316" s="118" t="s">
        <v>7</v>
      </c>
      <c r="C316" s="161">
        <v>44109</v>
      </c>
      <c r="D316" s="203">
        <f t="shared" si="4"/>
        <v>2020</v>
      </c>
      <c r="E316" s="85">
        <v>5.0000000000000001E-3</v>
      </c>
      <c r="F316" s="119" t="s">
        <v>2</v>
      </c>
      <c r="G316" s="161">
        <v>44105</v>
      </c>
      <c r="H316" s="83" t="s">
        <v>213</v>
      </c>
      <c r="I316" s="119"/>
      <c r="J316" s="117" t="s">
        <v>547</v>
      </c>
    </row>
    <row r="317" spans="1:10" x14ac:dyDescent="0.6">
      <c r="A317" s="118" t="s">
        <v>54</v>
      </c>
      <c r="B317" s="118" t="s">
        <v>7</v>
      </c>
      <c r="C317" s="161">
        <v>44194</v>
      </c>
      <c r="D317" s="203">
        <f t="shared" si="4"/>
        <v>2020</v>
      </c>
      <c r="E317" s="85">
        <v>5.0000000000000001E-3</v>
      </c>
      <c r="F317" s="119" t="s">
        <v>2</v>
      </c>
      <c r="G317" s="161">
        <v>44197</v>
      </c>
      <c r="H317" s="83" t="s">
        <v>214</v>
      </c>
      <c r="I317" s="119"/>
      <c r="J317" s="117" t="s">
        <v>547</v>
      </c>
    </row>
    <row r="318" spans="1:10" x14ac:dyDescent="0.6">
      <c r="A318" s="118" t="s">
        <v>54</v>
      </c>
      <c r="B318" s="118" t="s">
        <v>7</v>
      </c>
      <c r="C318" s="161">
        <v>44292</v>
      </c>
      <c r="D318" s="203">
        <f t="shared" si="4"/>
        <v>2021</v>
      </c>
      <c r="E318" s="85">
        <v>5.0000000000000001E-3</v>
      </c>
      <c r="F318" s="119" t="s">
        <v>2</v>
      </c>
      <c r="G318" s="161">
        <v>44287</v>
      </c>
      <c r="H318" s="83" t="s">
        <v>215</v>
      </c>
      <c r="I318" s="119"/>
      <c r="J318" s="117" t="s">
        <v>547</v>
      </c>
    </row>
    <row r="319" spans="1:10" x14ac:dyDescent="0.6">
      <c r="A319" s="118" t="s">
        <v>54</v>
      </c>
      <c r="B319" s="118" t="s">
        <v>7</v>
      </c>
      <c r="C319" s="161">
        <v>44379</v>
      </c>
      <c r="D319" s="203">
        <f t="shared" si="4"/>
        <v>2021</v>
      </c>
      <c r="E319" s="85">
        <v>5.0000000000000001E-3</v>
      </c>
      <c r="F319" s="119" t="s">
        <v>2</v>
      </c>
      <c r="G319" s="161">
        <v>44378</v>
      </c>
      <c r="H319" s="83" t="s">
        <v>216</v>
      </c>
      <c r="I319" s="119"/>
      <c r="J319" s="117" t="s">
        <v>547</v>
      </c>
    </row>
    <row r="320" spans="1:10" x14ac:dyDescent="0.6">
      <c r="A320" s="118" t="s">
        <v>54</v>
      </c>
      <c r="B320" s="118" t="s">
        <v>7</v>
      </c>
      <c r="C320" s="161">
        <v>44651</v>
      </c>
      <c r="D320" s="203">
        <f t="shared" si="4"/>
        <v>2022</v>
      </c>
      <c r="E320" s="85">
        <v>5.0000000000000001E-3</v>
      </c>
      <c r="F320" s="119" t="s">
        <v>2</v>
      </c>
      <c r="G320" s="161">
        <v>44652</v>
      </c>
      <c r="H320" s="83" t="s">
        <v>217</v>
      </c>
      <c r="I320" s="119"/>
      <c r="J320" s="117" t="s">
        <v>547</v>
      </c>
    </row>
    <row r="321" spans="1:10" x14ac:dyDescent="0.6">
      <c r="A321" s="118" t="s">
        <v>54</v>
      </c>
      <c r="B321" s="118" t="s">
        <v>7</v>
      </c>
      <c r="C321" s="161">
        <v>44742</v>
      </c>
      <c r="D321" s="203">
        <f t="shared" si="4"/>
        <v>2022</v>
      </c>
      <c r="E321" s="85">
        <v>5.0000000000000001E-3</v>
      </c>
      <c r="F321" s="119" t="s">
        <v>2</v>
      </c>
      <c r="G321" s="161">
        <v>44743</v>
      </c>
      <c r="H321" s="83" t="s">
        <v>218</v>
      </c>
      <c r="I321" s="119"/>
      <c r="J321" s="117" t="s">
        <v>547</v>
      </c>
    </row>
    <row r="322" spans="1:10" x14ac:dyDescent="0.6">
      <c r="A322" s="118" t="s">
        <v>54</v>
      </c>
      <c r="B322" s="118" t="s">
        <v>7</v>
      </c>
      <c r="C322" s="161">
        <v>44834</v>
      </c>
      <c r="D322" s="203">
        <f t="shared" si="4"/>
        <v>2022</v>
      </c>
      <c r="E322" s="85">
        <v>5.0000000000000001E-3</v>
      </c>
      <c r="F322" s="119" t="s">
        <v>2</v>
      </c>
      <c r="G322" s="161">
        <v>44835</v>
      </c>
      <c r="H322" s="83" t="s">
        <v>219</v>
      </c>
      <c r="I322" s="119"/>
      <c r="J322" s="117" t="s">
        <v>547</v>
      </c>
    </row>
    <row r="323" spans="1:10" x14ac:dyDescent="0.6">
      <c r="A323" s="118" t="s">
        <v>54</v>
      </c>
      <c r="B323" s="118" t="s">
        <v>7</v>
      </c>
      <c r="C323" s="161">
        <v>45016</v>
      </c>
      <c r="D323" s="203">
        <f t="shared" ref="D323:D386" si="5">VALUE(IFERROR(YEAR(C323),RIGHT(C323,4)))</f>
        <v>2023</v>
      </c>
      <c r="E323" s="85">
        <v>5.0000000000000001E-3</v>
      </c>
      <c r="F323" s="119" t="s">
        <v>2</v>
      </c>
      <c r="G323" s="161">
        <v>44930</v>
      </c>
      <c r="H323" s="83" t="s">
        <v>220</v>
      </c>
      <c r="I323" s="119"/>
      <c r="J323" s="117" t="s">
        <v>547</v>
      </c>
    </row>
    <row r="324" spans="1:10" x14ac:dyDescent="0.6">
      <c r="A324" s="118" t="s">
        <v>54</v>
      </c>
      <c r="B324" s="118" t="s">
        <v>7</v>
      </c>
      <c r="C324" s="161">
        <v>45107</v>
      </c>
      <c r="D324" s="203">
        <f t="shared" si="5"/>
        <v>2023</v>
      </c>
      <c r="E324" s="121">
        <v>5.0000000000000001E-3</v>
      </c>
      <c r="F324" s="119" t="s">
        <v>2</v>
      </c>
      <c r="G324" s="161">
        <v>44933</v>
      </c>
      <c r="H324" s="81" t="s">
        <v>220</v>
      </c>
      <c r="I324" s="119"/>
      <c r="J324" s="117" t="s">
        <v>547</v>
      </c>
    </row>
    <row r="325" spans="1:10" x14ac:dyDescent="0.6">
      <c r="A325" s="141" t="s">
        <v>54</v>
      </c>
      <c r="B325" s="141" t="s">
        <v>7</v>
      </c>
      <c r="C325" s="161">
        <v>45379</v>
      </c>
      <c r="D325" s="203">
        <f t="shared" si="5"/>
        <v>2024</v>
      </c>
      <c r="E325" s="121">
        <v>5.0000000000000001E-3</v>
      </c>
      <c r="F325" s="119" t="s">
        <v>2</v>
      </c>
      <c r="G325" s="161">
        <v>45379</v>
      </c>
      <c r="H325" s="142" t="s">
        <v>554</v>
      </c>
      <c r="J325" s="141" t="s">
        <v>547</v>
      </c>
    </row>
    <row r="326" spans="1:10" x14ac:dyDescent="0.6">
      <c r="A326" s="145" t="s">
        <v>54</v>
      </c>
      <c r="B326" s="145" t="s">
        <v>7</v>
      </c>
      <c r="C326" s="161">
        <v>45471</v>
      </c>
      <c r="D326" s="203">
        <f t="shared" si="5"/>
        <v>2024</v>
      </c>
      <c r="E326" s="61">
        <v>5.0000000000000001E-3</v>
      </c>
      <c r="F326" s="119" t="s">
        <v>2</v>
      </c>
      <c r="G326" s="169">
        <v>45474</v>
      </c>
      <c r="H326" s="146" t="s">
        <v>558</v>
      </c>
      <c r="J326" s="141" t="s">
        <v>547</v>
      </c>
    </row>
    <row r="327" spans="1:10" x14ac:dyDescent="0.6">
      <c r="A327" s="149" t="s">
        <v>561</v>
      </c>
      <c r="B327" s="149" t="s">
        <v>562</v>
      </c>
      <c r="C327" s="171">
        <v>42016</v>
      </c>
      <c r="D327" s="203">
        <f t="shared" si="5"/>
        <v>2015</v>
      </c>
      <c r="E327" s="151">
        <v>0</v>
      </c>
      <c r="F327" s="156" t="s">
        <v>4</v>
      </c>
      <c r="G327" s="171">
        <v>42370</v>
      </c>
      <c r="H327" s="108" t="s">
        <v>563</v>
      </c>
      <c r="J327" s="144" t="s">
        <v>548</v>
      </c>
    </row>
    <row r="328" spans="1:10" x14ac:dyDescent="0.6">
      <c r="A328" s="118" t="s">
        <v>55</v>
      </c>
      <c r="B328" s="118" t="s">
        <v>38</v>
      </c>
      <c r="C328" s="161">
        <v>42467</v>
      </c>
      <c r="D328" s="203">
        <f t="shared" si="5"/>
        <v>2016</v>
      </c>
      <c r="E328" s="85">
        <v>0</v>
      </c>
      <c r="F328" s="119" t="s">
        <v>4</v>
      </c>
      <c r="G328" s="161">
        <v>42467</v>
      </c>
      <c r="H328" s="83" t="s">
        <v>221</v>
      </c>
      <c r="I328" s="119"/>
      <c r="J328" s="117" t="s">
        <v>547</v>
      </c>
    </row>
    <row r="329" spans="1:10" x14ac:dyDescent="0.6">
      <c r="A329" s="118" t="s">
        <v>37</v>
      </c>
      <c r="B329" s="118" t="s">
        <v>8</v>
      </c>
      <c r="C329" s="161">
        <v>42353</v>
      </c>
      <c r="D329" s="203">
        <f t="shared" si="5"/>
        <v>2015</v>
      </c>
      <c r="E329" s="85">
        <v>0</v>
      </c>
      <c r="F329" s="119" t="s">
        <v>4</v>
      </c>
      <c r="G329" s="161">
        <v>42370</v>
      </c>
      <c r="H329" s="83" t="s">
        <v>304</v>
      </c>
      <c r="I329" s="126" t="s">
        <v>555</v>
      </c>
      <c r="J329" s="117" t="s">
        <v>547</v>
      </c>
    </row>
    <row r="330" spans="1:10" x14ac:dyDescent="0.6">
      <c r="A330" s="118" t="s">
        <v>37</v>
      </c>
      <c r="B330" s="118" t="s">
        <v>8</v>
      </c>
      <c r="C330" s="161">
        <v>42472</v>
      </c>
      <c r="D330" s="203">
        <f t="shared" si="5"/>
        <v>2016</v>
      </c>
      <c r="E330" s="85">
        <v>0</v>
      </c>
      <c r="F330" s="119" t="s">
        <v>2</v>
      </c>
      <c r="G330" s="161">
        <v>42472</v>
      </c>
      <c r="H330" s="83" t="s">
        <v>304</v>
      </c>
      <c r="I330" s="126" t="s">
        <v>555</v>
      </c>
      <c r="J330" s="117" t="s">
        <v>547</v>
      </c>
    </row>
    <row r="331" spans="1:10" x14ac:dyDescent="0.6">
      <c r="A331" s="118" t="s">
        <v>37</v>
      </c>
      <c r="B331" s="118" t="s">
        <v>8</v>
      </c>
      <c r="C331" s="161">
        <v>42573</v>
      </c>
      <c r="D331" s="203">
        <f t="shared" si="5"/>
        <v>2016</v>
      </c>
      <c r="E331" s="85">
        <v>0</v>
      </c>
      <c r="F331" s="119" t="s">
        <v>2</v>
      </c>
      <c r="G331" s="161">
        <v>42573</v>
      </c>
      <c r="H331" s="83" t="s">
        <v>304</v>
      </c>
      <c r="I331" s="126" t="s">
        <v>555</v>
      </c>
      <c r="J331" s="117" t="s">
        <v>547</v>
      </c>
    </row>
    <row r="332" spans="1:10" x14ac:dyDescent="0.6">
      <c r="A332" s="118" t="s">
        <v>37</v>
      </c>
      <c r="B332" s="118" t="s">
        <v>8</v>
      </c>
      <c r="C332" s="161">
        <v>42674</v>
      </c>
      <c r="D332" s="203">
        <f t="shared" si="5"/>
        <v>2016</v>
      </c>
      <c r="E332" s="85">
        <v>0</v>
      </c>
      <c r="F332" s="119" t="s">
        <v>2</v>
      </c>
      <c r="G332" s="161">
        <v>42674</v>
      </c>
      <c r="H332" s="83" t="s">
        <v>305</v>
      </c>
      <c r="I332" s="126" t="s">
        <v>555</v>
      </c>
      <c r="J332" s="117" t="s">
        <v>547</v>
      </c>
    </row>
    <row r="333" spans="1:10" x14ac:dyDescent="0.6">
      <c r="A333" s="118" t="s">
        <v>37</v>
      </c>
      <c r="B333" s="118" t="s">
        <v>8</v>
      </c>
      <c r="C333" s="161">
        <v>42817</v>
      </c>
      <c r="D333" s="203">
        <f t="shared" si="5"/>
        <v>2017</v>
      </c>
      <c r="E333" s="85">
        <v>0</v>
      </c>
      <c r="F333" s="119" t="s">
        <v>2</v>
      </c>
      <c r="G333" s="161">
        <v>42817</v>
      </c>
      <c r="H333" s="83" t="s">
        <v>306</v>
      </c>
      <c r="I333" s="126" t="s">
        <v>555</v>
      </c>
      <c r="J333" s="117" t="s">
        <v>547</v>
      </c>
    </row>
    <row r="334" spans="1:10" x14ac:dyDescent="0.6">
      <c r="A334" s="118" t="s">
        <v>37</v>
      </c>
      <c r="B334" s="118" t="s">
        <v>8</v>
      </c>
      <c r="C334" s="161">
        <v>42901</v>
      </c>
      <c r="D334" s="203">
        <f t="shared" si="5"/>
        <v>2017</v>
      </c>
      <c r="E334" s="85">
        <v>0</v>
      </c>
      <c r="F334" s="119" t="s">
        <v>2</v>
      </c>
      <c r="G334" s="161">
        <v>42901</v>
      </c>
      <c r="H334" s="83" t="s">
        <v>307</v>
      </c>
      <c r="I334" s="126" t="s">
        <v>555</v>
      </c>
      <c r="J334" s="117" t="s">
        <v>547</v>
      </c>
    </row>
    <row r="335" spans="1:10" x14ac:dyDescent="0.6">
      <c r="A335" s="118" t="s">
        <v>37</v>
      </c>
      <c r="B335" s="118" t="s">
        <v>8</v>
      </c>
      <c r="C335" s="161">
        <v>42968</v>
      </c>
      <c r="D335" s="203">
        <f t="shared" si="5"/>
        <v>2017</v>
      </c>
      <c r="E335" s="85">
        <v>0</v>
      </c>
      <c r="F335" s="119" t="s">
        <v>2</v>
      </c>
      <c r="G335" s="161">
        <v>42968</v>
      </c>
      <c r="H335" s="83" t="s">
        <v>308</v>
      </c>
      <c r="I335" s="126" t="s">
        <v>555</v>
      </c>
      <c r="J335" s="117" t="s">
        <v>547</v>
      </c>
    </row>
    <row r="336" spans="1:10" x14ac:dyDescent="0.6">
      <c r="A336" s="118" t="s">
        <v>37</v>
      </c>
      <c r="B336" s="118" t="s">
        <v>8</v>
      </c>
      <c r="C336" s="161">
        <v>43062</v>
      </c>
      <c r="D336" s="203">
        <f t="shared" si="5"/>
        <v>2017</v>
      </c>
      <c r="E336" s="85">
        <v>0</v>
      </c>
      <c r="F336" s="119" t="s">
        <v>2</v>
      </c>
      <c r="G336" s="161">
        <v>43062</v>
      </c>
      <c r="H336" s="83" t="s">
        <v>309</v>
      </c>
      <c r="I336" s="126" t="s">
        <v>555</v>
      </c>
      <c r="J336" s="117" t="s">
        <v>547</v>
      </c>
    </row>
    <row r="337" spans="1:10" x14ac:dyDescent="0.6">
      <c r="A337" s="118" t="s">
        <v>37</v>
      </c>
      <c r="B337" s="118" t="s">
        <v>8</v>
      </c>
      <c r="C337" s="161">
        <v>43161</v>
      </c>
      <c r="D337" s="203">
        <f t="shared" si="5"/>
        <v>2018</v>
      </c>
      <c r="E337" s="85">
        <v>0</v>
      </c>
      <c r="F337" s="119" t="s">
        <v>2</v>
      </c>
      <c r="G337" s="161">
        <v>43161</v>
      </c>
      <c r="H337" s="83" t="s">
        <v>310</v>
      </c>
      <c r="I337" s="126" t="s">
        <v>555</v>
      </c>
      <c r="J337" s="117" t="s">
        <v>547</v>
      </c>
    </row>
    <row r="338" spans="1:10" x14ac:dyDescent="0.6">
      <c r="A338" s="118" t="s">
        <v>37</v>
      </c>
      <c r="B338" s="118" t="s">
        <v>8</v>
      </c>
      <c r="C338" s="161">
        <v>43265</v>
      </c>
      <c r="D338" s="203">
        <f t="shared" si="5"/>
        <v>2018</v>
      </c>
      <c r="E338" s="85">
        <v>0</v>
      </c>
      <c r="F338" s="119" t="s">
        <v>2</v>
      </c>
      <c r="G338" s="161">
        <v>43265</v>
      </c>
      <c r="H338" s="83" t="s">
        <v>222</v>
      </c>
      <c r="I338" s="126" t="s">
        <v>555</v>
      </c>
      <c r="J338" s="117" t="s">
        <v>547</v>
      </c>
    </row>
    <row r="339" spans="1:10" x14ac:dyDescent="0.6">
      <c r="A339" s="118" t="s">
        <v>37</v>
      </c>
      <c r="B339" s="118" t="s">
        <v>8</v>
      </c>
      <c r="C339" s="161">
        <v>43382</v>
      </c>
      <c r="D339" s="203">
        <f t="shared" si="5"/>
        <v>2018</v>
      </c>
      <c r="E339" s="85">
        <v>0</v>
      </c>
      <c r="F339" s="119" t="s">
        <v>2</v>
      </c>
      <c r="G339" s="161">
        <v>43383</v>
      </c>
      <c r="H339" s="83" t="s">
        <v>223</v>
      </c>
      <c r="I339" s="126" t="s">
        <v>555</v>
      </c>
      <c r="J339" s="117" t="s">
        <v>547</v>
      </c>
    </row>
    <row r="340" spans="1:10" x14ac:dyDescent="0.6">
      <c r="A340" s="118" t="s">
        <v>37</v>
      </c>
      <c r="B340" s="118" t="s">
        <v>8</v>
      </c>
      <c r="C340" s="161">
        <v>43447</v>
      </c>
      <c r="D340" s="203">
        <f t="shared" si="5"/>
        <v>2018</v>
      </c>
      <c r="E340" s="85">
        <v>0</v>
      </c>
      <c r="F340" s="119" t="s">
        <v>2</v>
      </c>
      <c r="G340" s="161">
        <v>43452</v>
      </c>
      <c r="H340" s="83" t="s">
        <v>224</v>
      </c>
      <c r="I340" s="126" t="s">
        <v>555</v>
      </c>
      <c r="J340" s="117" t="s">
        <v>547</v>
      </c>
    </row>
    <row r="341" spans="1:10" x14ac:dyDescent="0.6">
      <c r="A341" s="118" t="s">
        <v>37</v>
      </c>
      <c r="B341" s="118" t="s">
        <v>8</v>
      </c>
      <c r="C341" s="161">
        <v>43530</v>
      </c>
      <c r="D341" s="203">
        <f t="shared" si="5"/>
        <v>2019</v>
      </c>
      <c r="E341" s="85">
        <v>0</v>
      </c>
      <c r="F341" s="119" t="s">
        <v>2</v>
      </c>
      <c r="G341" s="161">
        <v>43549</v>
      </c>
      <c r="H341" s="83" t="s">
        <v>225</v>
      </c>
      <c r="I341" s="126" t="s">
        <v>555</v>
      </c>
      <c r="J341" s="117" t="s">
        <v>547</v>
      </c>
    </row>
    <row r="342" spans="1:10" x14ac:dyDescent="0.6">
      <c r="A342" s="118" t="s">
        <v>37</v>
      </c>
      <c r="B342" s="118" t="s">
        <v>8</v>
      </c>
      <c r="C342" s="161">
        <v>44706</v>
      </c>
      <c r="D342" s="203">
        <f t="shared" si="5"/>
        <v>2022</v>
      </c>
      <c r="E342" s="85">
        <v>0.01</v>
      </c>
      <c r="F342" s="119" t="s">
        <v>3</v>
      </c>
      <c r="G342" s="161">
        <v>45071</v>
      </c>
      <c r="H342" s="83" t="s">
        <v>226</v>
      </c>
      <c r="I342" s="119"/>
      <c r="J342" s="117" t="s">
        <v>547</v>
      </c>
    </row>
    <row r="343" spans="1:10" x14ac:dyDescent="0.6">
      <c r="A343" s="118" t="s">
        <v>37</v>
      </c>
      <c r="B343" s="118" t="s">
        <v>8</v>
      </c>
      <c r="C343" s="161">
        <v>45077</v>
      </c>
      <c r="D343" s="203">
        <f t="shared" si="5"/>
        <v>2023</v>
      </c>
      <c r="E343" s="85">
        <v>0.02</v>
      </c>
      <c r="F343" s="119" t="s">
        <v>3</v>
      </c>
      <c r="G343" s="161">
        <v>45443</v>
      </c>
      <c r="H343" s="83" t="s">
        <v>227</v>
      </c>
      <c r="I343" s="119"/>
      <c r="J343" s="117" t="s">
        <v>547</v>
      </c>
    </row>
    <row r="344" spans="1:10" x14ac:dyDescent="0.6">
      <c r="A344" s="118" t="s">
        <v>65</v>
      </c>
      <c r="B344" s="118" t="s">
        <v>46</v>
      </c>
      <c r="C344" s="161">
        <v>41620</v>
      </c>
      <c r="D344" s="203">
        <f t="shared" si="5"/>
        <v>2013</v>
      </c>
      <c r="E344" s="85">
        <v>0.01</v>
      </c>
      <c r="F344" s="119" t="s">
        <v>4</v>
      </c>
      <c r="G344" s="161">
        <v>42185</v>
      </c>
      <c r="H344" s="83" t="s">
        <v>228</v>
      </c>
      <c r="I344" s="119"/>
      <c r="J344" s="117" t="s">
        <v>548</v>
      </c>
    </row>
    <row r="345" spans="1:10" x14ac:dyDescent="0.6">
      <c r="A345" s="118" t="s">
        <v>65</v>
      </c>
      <c r="B345" s="118" t="s">
        <v>46</v>
      </c>
      <c r="C345" s="161">
        <v>41733</v>
      </c>
      <c r="D345" s="203">
        <f t="shared" si="5"/>
        <v>2014</v>
      </c>
      <c r="E345" s="85">
        <v>0.01</v>
      </c>
      <c r="F345" s="119" t="s">
        <v>2</v>
      </c>
      <c r="G345" s="161">
        <v>42185</v>
      </c>
      <c r="H345" s="83" t="s">
        <v>228</v>
      </c>
      <c r="I345" s="119"/>
      <c r="J345" s="117" t="s">
        <v>548</v>
      </c>
    </row>
    <row r="346" spans="1:10" x14ac:dyDescent="0.6">
      <c r="A346" s="118" t="s">
        <v>65</v>
      </c>
      <c r="B346" s="118" t="s">
        <v>46</v>
      </c>
      <c r="C346" s="161">
        <v>41817</v>
      </c>
      <c r="D346" s="203">
        <f t="shared" si="5"/>
        <v>2014</v>
      </c>
      <c r="E346" s="85">
        <v>0.01</v>
      </c>
      <c r="F346" s="119" t="s">
        <v>2</v>
      </c>
      <c r="G346" s="161">
        <v>42185</v>
      </c>
      <c r="H346" s="83" t="s">
        <v>311</v>
      </c>
      <c r="I346" s="119"/>
      <c r="J346" s="117" t="s">
        <v>548</v>
      </c>
    </row>
    <row r="347" spans="1:10" x14ac:dyDescent="0.6">
      <c r="A347" s="118" t="s">
        <v>65</v>
      </c>
      <c r="B347" s="118" t="s">
        <v>46</v>
      </c>
      <c r="C347" s="161">
        <v>41908</v>
      </c>
      <c r="D347" s="203">
        <f t="shared" si="5"/>
        <v>2014</v>
      </c>
      <c r="E347" s="85">
        <v>0.01</v>
      </c>
      <c r="F347" s="119" t="s">
        <v>2</v>
      </c>
      <c r="G347" s="161">
        <v>42185</v>
      </c>
      <c r="H347" s="83" t="s">
        <v>312</v>
      </c>
      <c r="I347" s="119"/>
      <c r="J347" s="117" t="s">
        <v>548</v>
      </c>
    </row>
    <row r="348" spans="1:10" x14ac:dyDescent="0.6">
      <c r="A348" s="118" t="s">
        <v>65</v>
      </c>
      <c r="B348" s="118" t="s">
        <v>46</v>
      </c>
      <c r="C348" s="161">
        <v>41992</v>
      </c>
      <c r="D348" s="203">
        <f t="shared" si="5"/>
        <v>2014</v>
      </c>
      <c r="E348" s="85">
        <v>0.01</v>
      </c>
      <c r="F348" s="119" t="s">
        <v>2</v>
      </c>
      <c r="G348" s="161">
        <v>42185</v>
      </c>
      <c r="H348" s="83" t="s">
        <v>313</v>
      </c>
      <c r="I348" s="119"/>
      <c r="J348" s="117" t="s">
        <v>548</v>
      </c>
    </row>
    <row r="349" spans="1:10" x14ac:dyDescent="0.6">
      <c r="A349" s="118" t="s">
        <v>65</v>
      </c>
      <c r="B349" s="118" t="s">
        <v>46</v>
      </c>
      <c r="C349" s="161">
        <v>42090</v>
      </c>
      <c r="D349" s="203">
        <f t="shared" si="5"/>
        <v>2015</v>
      </c>
      <c r="E349" s="85">
        <v>0.01</v>
      </c>
      <c r="F349" s="119" t="s">
        <v>2</v>
      </c>
      <c r="G349" s="161">
        <v>42185</v>
      </c>
      <c r="H349" s="83" t="s">
        <v>314</v>
      </c>
      <c r="I349" s="119"/>
      <c r="J349" s="117" t="s">
        <v>548</v>
      </c>
    </row>
    <row r="350" spans="1:10" x14ac:dyDescent="0.6">
      <c r="A350" s="118" t="s">
        <v>65</v>
      </c>
      <c r="B350" s="118" t="s">
        <v>46</v>
      </c>
      <c r="C350" s="161">
        <v>42173</v>
      </c>
      <c r="D350" s="203">
        <f t="shared" si="5"/>
        <v>2015</v>
      </c>
      <c r="E350" s="85">
        <v>1.4999999999999999E-2</v>
      </c>
      <c r="F350" s="119" t="s">
        <v>3</v>
      </c>
      <c r="G350" s="161">
        <v>42551</v>
      </c>
      <c r="H350" s="83" t="s">
        <v>315</v>
      </c>
      <c r="I350" s="119"/>
      <c r="J350" s="117" t="s">
        <v>548</v>
      </c>
    </row>
    <row r="351" spans="1:10" x14ac:dyDescent="0.6">
      <c r="A351" s="118" t="s">
        <v>65</v>
      </c>
      <c r="B351" s="118" t="s">
        <v>46</v>
      </c>
      <c r="C351" s="161">
        <v>42271</v>
      </c>
      <c r="D351" s="203">
        <f t="shared" si="5"/>
        <v>2015</v>
      </c>
      <c r="E351" s="85">
        <v>1.4999999999999999E-2</v>
      </c>
      <c r="F351" s="119" t="s">
        <v>2</v>
      </c>
      <c r="G351" s="161">
        <v>42551</v>
      </c>
      <c r="H351" s="83" t="s">
        <v>316</v>
      </c>
      <c r="I351" s="119"/>
      <c r="J351" s="117" t="s">
        <v>548</v>
      </c>
    </row>
    <row r="352" spans="1:10" x14ac:dyDescent="0.6">
      <c r="A352" s="118" t="s">
        <v>65</v>
      </c>
      <c r="B352" s="118" t="s">
        <v>46</v>
      </c>
      <c r="C352" s="161">
        <v>42355</v>
      </c>
      <c r="D352" s="203">
        <f t="shared" si="5"/>
        <v>2015</v>
      </c>
      <c r="E352" s="85">
        <v>1.4999999999999999E-2</v>
      </c>
      <c r="F352" s="119" t="s">
        <v>2</v>
      </c>
      <c r="G352" s="161">
        <v>42551</v>
      </c>
      <c r="H352" s="83" t="s">
        <v>317</v>
      </c>
      <c r="I352" s="119"/>
      <c r="J352" s="117" t="s">
        <v>548</v>
      </c>
    </row>
    <row r="353" spans="1:10" x14ac:dyDescent="0.6">
      <c r="A353" s="118" t="s">
        <v>65</v>
      </c>
      <c r="B353" s="118" t="s">
        <v>46</v>
      </c>
      <c r="C353" s="161">
        <v>42446</v>
      </c>
      <c r="D353" s="203">
        <f t="shared" si="5"/>
        <v>2016</v>
      </c>
      <c r="E353" s="85">
        <v>1.4999999999999999E-2</v>
      </c>
      <c r="F353" s="119" t="s">
        <v>2</v>
      </c>
      <c r="G353" s="161">
        <v>42551</v>
      </c>
      <c r="H353" s="83" t="s">
        <v>318</v>
      </c>
      <c r="I353" s="119"/>
      <c r="J353" s="117" t="s">
        <v>548</v>
      </c>
    </row>
    <row r="354" spans="1:10" x14ac:dyDescent="0.6">
      <c r="A354" s="118" t="s">
        <v>65</v>
      </c>
      <c r="B354" s="118" t="s">
        <v>46</v>
      </c>
      <c r="C354" s="161">
        <v>42544</v>
      </c>
      <c r="D354" s="203">
        <f t="shared" si="5"/>
        <v>2016</v>
      </c>
      <c r="E354" s="85">
        <v>1.4999999999999999E-2</v>
      </c>
      <c r="F354" s="119" t="s">
        <v>2</v>
      </c>
      <c r="G354" s="161">
        <v>42551</v>
      </c>
      <c r="H354" s="83" t="s">
        <v>319</v>
      </c>
      <c r="I354" s="119"/>
      <c r="J354" s="117" t="s">
        <v>548</v>
      </c>
    </row>
    <row r="355" spans="1:10" x14ac:dyDescent="0.6">
      <c r="A355" s="118" t="s">
        <v>65</v>
      </c>
      <c r="B355" s="118" t="s">
        <v>46</v>
      </c>
      <c r="C355" s="161">
        <v>42635</v>
      </c>
      <c r="D355" s="203">
        <f t="shared" si="5"/>
        <v>2016</v>
      </c>
      <c r="E355" s="85">
        <v>1.4999999999999999E-2</v>
      </c>
      <c r="F355" s="119" t="s">
        <v>2</v>
      </c>
      <c r="G355" s="161">
        <v>42635</v>
      </c>
      <c r="H355" s="83" t="s">
        <v>320</v>
      </c>
      <c r="I355" s="119"/>
      <c r="J355" s="117" t="s">
        <v>548</v>
      </c>
    </row>
    <row r="356" spans="1:10" x14ac:dyDescent="0.6">
      <c r="A356" s="118" t="s">
        <v>65</v>
      </c>
      <c r="B356" s="118" t="s">
        <v>46</v>
      </c>
      <c r="C356" s="161">
        <v>42719</v>
      </c>
      <c r="D356" s="203">
        <f t="shared" si="5"/>
        <v>2016</v>
      </c>
      <c r="E356" s="85">
        <v>0.02</v>
      </c>
      <c r="F356" s="119" t="s">
        <v>3</v>
      </c>
      <c r="G356" s="161">
        <v>43100</v>
      </c>
      <c r="H356" s="83" t="s">
        <v>321</v>
      </c>
      <c r="I356" s="119"/>
      <c r="J356" s="117" t="s">
        <v>548</v>
      </c>
    </row>
    <row r="357" spans="1:10" x14ac:dyDescent="0.6">
      <c r="A357" s="118" t="s">
        <v>65</v>
      </c>
      <c r="B357" s="118" t="s">
        <v>46</v>
      </c>
      <c r="C357" s="161">
        <v>42810</v>
      </c>
      <c r="D357" s="203">
        <f t="shared" si="5"/>
        <v>2017</v>
      </c>
      <c r="E357" s="85">
        <v>0.02</v>
      </c>
      <c r="F357" s="119" t="s">
        <v>2</v>
      </c>
      <c r="G357" s="161">
        <v>43100</v>
      </c>
      <c r="H357" s="83" t="s">
        <v>322</v>
      </c>
      <c r="I357" s="119"/>
      <c r="J357" s="117" t="s">
        <v>548</v>
      </c>
    </row>
    <row r="358" spans="1:10" x14ac:dyDescent="0.6">
      <c r="A358" s="118" t="s">
        <v>65</v>
      </c>
      <c r="B358" s="118" t="s">
        <v>46</v>
      </c>
      <c r="C358" s="161">
        <v>42908</v>
      </c>
      <c r="D358" s="203">
        <f t="shared" si="5"/>
        <v>2017</v>
      </c>
      <c r="E358" s="85">
        <v>0.02</v>
      </c>
      <c r="F358" s="119" t="s">
        <v>2</v>
      </c>
      <c r="G358" s="161">
        <v>43100</v>
      </c>
      <c r="H358" s="83" t="s">
        <v>323</v>
      </c>
      <c r="I358" s="119"/>
      <c r="J358" s="117" t="s">
        <v>548</v>
      </c>
    </row>
    <row r="359" spans="1:10" x14ac:dyDescent="0.6">
      <c r="A359" s="147" t="s">
        <v>65</v>
      </c>
      <c r="B359" s="147" t="s">
        <v>46</v>
      </c>
      <c r="C359" s="172">
        <v>42999</v>
      </c>
      <c r="D359" s="203">
        <f t="shared" si="5"/>
        <v>2017</v>
      </c>
      <c r="E359" s="107">
        <v>0.02</v>
      </c>
      <c r="F359" s="155" t="s">
        <v>2</v>
      </c>
      <c r="G359" s="172">
        <v>43100</v>
      </c>
      <c r="H359" s="157" t="s">
        <v>324</v>
      </c>
      <c r="I359" s="119"/>
      <c r="J359" s="117" t="s">
        <v>548</v>
      </c>
    </row>
    <row r="360" spans="1:10" x14ac:dyDescent="0.6">
      <c r="A360" s="118" t="s">
        <v>65</v>
      </c>
      <c r="B360" s="118" t="s">
        <v>46</v>
      </c>
      <c r="C360" s="161">
        <v>43083</v>
      </c>
      <c r="D360" s="203">
        <f t="shared" si="5"/>
        <v>2017</v>
      </c>
      <c r="E360" s="107">
        <v>0.02</v>
      </c>
      <c r="F360" s="119" t="s">
        <v>2</v>
      </c>
      <c r="G360" s="161">
        <v>43100</v>
      </c>
      <c r="H360" s="157" t="s">
        <v>325</v>
      </c>
      <c r="I360" s="119"/>
      <c r="J360" s="117" t="s">
        <v>548</v>
      </c>
    </row>
    <row r="361" spans="1:10" x14ac:dyDescent="0.6">
      <c r="A361" s="118" t="s">
        <v>65</v>
      </c>
      <c r="B361" s="118" t="s">
        <v>46</v>
      </c>
      <c r="C361" s="161">
        <v>43174</v>
      </c>
      <c r="D361" s="203">
        <f t="shared" si="5"/>
        <v>2018</v>
      </c>
      <c r="E361" s="107">
        <v>0.02</v>
      </c>
      <c r="F361" s="119" t="s">
        <v>2</v>
      </c>
      <c r="G361" s="161">
        <v>43174</v>
      </c>
      <c r="H361" s="157" t="s">
        <v>326</v>
      </c>
      <c r="I361" s="119"/>
      <c r="J361" s="117" t="s">
        <v>548</v>
      </c>
    </row>
    <row r="362" spans="1:10" x14ac:dyDescent="0.6">
      <c r="A362" s="118" t="s">
        <v>65</v>
      </c>
      <c r="B362" s="118" t="s">
        <v>46</v>
      </c>
      <c r="C362" s="161">
        <v>43272</v>
      </c>
      <c r="D362" s="203">
        <f t="shared" si="5"/>
        <v>2018</v>
      </c>
      <c r="E362" s="107">
        <v>0.02</v>
      </c>
      <c r="F362" s="119" t="s">
        <v>2</v>
      </c>
      <c r="G362" s="161">
        <v>43272</v>
      </c>
      <c r="H362" s="157" t="s">
        <v>327</v>
      </c>
      <c r="I362" s="119"/>
      <c r="J362" s="117" t="s">
        <v>548</v>
      </c>
    </row>
    <row r="363" spans="1:10" x14ac:dyDescent="0.6">
      <c r="A363" s="118" t="s">
        <v>65</v>
      </c>
      <c r="B363" s="118" t="s">
        <v>46</v>
      </c>
      <c r="C363" s="161">
        <v>43363</v>
      </c>
      <c r="D363" s="203">
        <f t="shared" si="5"/>
        <v>2018</v>
      </c>
      <c r="E363" s="107">
        <v>0.02</v>
      </c>
      <c r="F363" s="119" t="s">
        <v>2</v>
      </c>
      <c r="G363" s="161">
        <v>43363</v>
      </c>
      <c r="H363" s="157" t="s">
        <v>328</v>
      </c>
      <c r="I363" s="119"/>
      <c r="J363" s="117" t="s">
        <v>548</v>
      </c>
    </row>
    <row r="364" spans="1:10" x14ac:dyDescent="0.6">
      <c r="A364" s="118" t="s">
        <v>65</v>
      </c>
      <c r="B364" s="118" t="s">
        <v>46</v>
      </c>
      <c r="C364" s="161">
        <v>43447</v>
      </c>
      <c r="D364" s="203">
        <f t="shared" si="5"/>
        <v>2018</v>
      </c>
      <c r="E364" s="107">
        <v>2.5000000000000001E-2</v>
      </c>
      <c r="F364" s="119" t="s">
        <v>3</v>
      </c>
      <c r="G364" s="161">
        <v>43830</v>
      </c>
      <c r="H364" s="157" t="s">
        <v>329</v>
      </c>
      <c r="I364" s="119"/>
      <c r="J364" s="117" t="s">
        <v>548</v>
      </c>
    </row>
    <row r="365" spans="1:10" x14ac:dyDescent="0.6">
      <c r="A365" s="118" t="s">
        <v>65</v>
      </c>
      <c r="B365" s="118" t="s">
        <v>46</v>
      </c>
      <c r="C365" s="161">
        <v>43903</v>
      </c>
      <c r="D365" s="203">
        <f t="shared" si="5"/>
        <v>2020</v>
      </c>
      <c r="E365" s="109">
        <v>0.01</v>
      </c>
      <c r="F365" s="119" t="s">
        <v>6</v>
      </c>
      <c r="G365" s="161">
        <v>43903</v>
      </c>
      <c r="H365" s="110" t="s">
        <v>229</v>
      </c>
      <c r="I365" s="119"/>
      <c r="J365" s="117" t="s">
        <v>548</v>
      </c>
    </row>
    <row r="366" spans="1:10" x14ac:dyDescent="0.6">
      <c r="A366" s="118" t="s">
        <v>65</v>
      </c>
      <c r="B366" s="118" t="s">
        <v>46</v>
      </c>
      <c r="C366" s="161">
        <v>44364</v>
      </c>
      <c r="D366" s="203">
        <f t="shared" si="5"/>
        <v>2021</v>
      </c>
      <c r="E366" s="109">
        <v>1.4999999999999999E-2</v>
      </c>
      <c r="F366" s="119" t="s">
        <v>3</v>
      </c>
      <c r="G366" s="161">
        <v>44742</v>
      </c>
      <c r="H366" s="110" t="s">
        <v>232</v>
      </c>
      <c r="I366" s="119"/>
      <c r="J366" s="117" t="s">
        <v>548</v>
      </c>
    </row>
    <row r="367" spans="1:10" x14ac:dyDescent="0.6">
      <c r="A367" s="118" t="s">
        <v>65</v>
      </c>
      <c r="B367" s="118" t="s">
        <v>46</v>
      </c>
      <c r="C367" s="161">
        <v>44546</v>
      </c>
      <c r="D367" s="203">
        <f t="shared" si="5"/>
        <v>2021</v>
      </c>
      <c r="E367" s="109">
        <v>0.02</v>
      </c>
      <c r="F367" s="119" t="s">
        <v>3</v>
      </c>
      <c r="G367" s="161">
        <v>44926</v>
      </c>
      <c r="H367" s="110" t="s">
        <v>330</v>
      </c>
      <c r="I367" s="119"/>
      <c r="J367" s="117" t="s">
        <v>548</v>
      </c>
    </row>
    <row r="368" spans="1:10" x14ac:dyDescent="0.6">
      <c r="A368" s="118" t="s">
        <v>65</v>
      </c>
      <c r="B368" s="118" t="s">
        <v>46</v>
      </c>
      <c r="C368" s="161">
        <v>44644</v>
      </c>
      <c r="D368" s="203">
        <f t="shared" si="5"/>
        <v>2022</v>
      </c>
      <c r="E368" s="109">
        <v>2.5000000000000001E-2</v>
      </c>
      <c r="F368" s="119" t="s">
        <v>3</v>
      </c>
      <c r="G368" s="161">
        <v>45016</v>
      </c>
      <c r="H368" s="110" t="s">
        <v>233</v>
      </c>
      <c r="I368" s="119"/>
      <c r="J368" s="117" t="s">
        <v>548</v>
      </c>
    </row>
    <row r="369" spans="1:10" x14ac:dyDescent="0.6">
      <c r="A369" s="118" t="s">
        <v>65</v>
      </c>
      <c r="B369" s="118" t="s">
        <v>46</v>
      </c>
      <c r="C369" s="161">
        <v>44735</v>
      </c>
      <c r="D369" s="203">
        <f t="shared" si="5"/>
        <v>2022</v>
      </c>
      <c r="E369" s="109">
        <v>2.5000000000000001E-2</v>
      </c>
      <c r="F369" s="119" t="s">
        <v>2</v>
      </c>
      <c r="G369" s="161">
        <v>45016</v>
      </c>
      <c r="H369" s="110" t="s">
        <v>331</v>
      </c>
      <c r="I369" s="119"/>
      <c r="J369" s="117" t="s">
        <v>548</v>
      </c>
    </row>
    <row r="370" spans="1:10" x14ac:dyDescent="0.6">
      <c r="A370" s="118" t="s">
        <v>65</v>
      </c>
      <c r="B370" s="118" t="s">
        <v>46</v>
      </c>
      <c r="C370" s="161">
        <v>44826</v>
      </c>
      <c r="D370" s="203">
        <f t="shared" si="5"/>
        <v>2022</v>
      </c>
      <c r="E370" s="109">
        <v>2.5000000000000001E-2</v>
      </c>
      <c r="F370" s="119" t="s">
        <v>2</v>
      </c>
      <c r="G370" s="161">
        <v>45016</v>
      </c>
      <c r="H370" s="110" t="s">
        <v>332</v>
      </c>
      <c r="I370" s="119"/>
      <c r="J370" s="117" t="s">
        <v>548</v>
      </c>
    </row>
    <row r="371" spans="1:10" x14ac:dyDescent="0.6">
      <c r="A371" s="147" t="s">
        <v>65</v>
      </c>
      <c r="B371" s="147" t="s">
        <v>46</v>
      </c>
      <c r="C371" s="172">
        <v>44910</v>
      </c>
      <c r="D371" s="203">
        <f t="shared" si="5"/>
        <v>2022</v>
      </c>
      <c r="E371" s="107">
        <v>2.5000000000000001E-2</v>
      </c>
      <c r="F371" s="155" t="s">
        <v>2</v>
      </c>
      <c r="G371" s="161">
        <v>45016</v>
      </c>
      <c r="H371" s="157" t="s">
        <v>333</v>
      </c>
      <c r="I371" s="119"/>
      <c r="J371" s="117" t="s">
        <v>548</v>
      </c>
    </row>
    <row r="372" spans="1:10" x14ac:dyDescent="0.6">
      <c r="A372" s="118" t="s">
        <v>65</v>
      </c>
      <c r="B372" s="118" t="s">
        <v>46</v>
      </c>
      <c r="C372" s="161">
        <v>44945</v>
      </c>
      <c r="D372" s="203">
        <f t="shared" si="5"/>
        <v>2023</v>
      </c>
      <c r="E372" s="109">
        <v>2.5000000000000001E-2</v>
      </c>
      <c r="F372" s="119" t="s">
        <v>2</v>
      </c>
      <c r="G372" s="161">
        <v>45016</v>
      </c>
      <c r="H372" s="110" t="s">
        <v>334</v>
      </c>
      <c r="I372" s="119"/>
      <c r="J372" s="117" t="s">
        <v>548</v>
      </c>
    </row>
    <row r="373" spans="1:10" x14ac:dyDescent="0.6">
      <c r="A373" s="118" t="s">
        <v>65</v>
      </c>
      <c r="B373" s="118" t="s">
        <v>46</v>
      </c>
      <c r="C373" s="161">
        <v>45056</v>
      </c>
      <c r="D373" s="203">
        <f t="shared" si="5"/>
        <v>2023</v>
      </c>
      <c r="E373" s="109">
        <v>2.5000000000000001E-2</v>
      </c>
      <c r="F373" s="119" t="s">
        <v>2</v>
      </c>
      <c r="G373" s="161">
        <v>45056</v>
      </c>
      <c r="H373" s="110" t="s">
        <v>335</v>
      </c>
      <c r="I373" s="119"/>
      <c r="J373" s="117" t="s">
        <v>548</v>
      </c>
    </row>
    <row r="374" spans="1:10" x14ac:dyDescent="0.6">
      <c r="A374" s="118" t="s">
        <v>65</v>
      </c>
      <c r="B374" s="118" t="s">
        <v>46</v>
      </c>
      <c r="C374" s="161">
        <v>45155</v>
      </c>
      <c r="D374" s="203">
        <f t="shared" si="5"/>
        <v>2023</v>
      </c>
      <c r="E374" s="109">
        <v>2.5000000000000001E-2</v>
      </c>
      <c r="F374" s="119" t="s">
        <v>2</v>
      </c>
      <c r="G374" s="161">
        <v>45155</v>
      </c>
      <c r="H374" s="110" t="s">
        <v>336</v>
      </c>
      <c r="I374" s="119"/>
      <c r="J374" s="117" t="s">
        <v>548</v>
      </c>
    </row>
    <row r="375" spans="1:10" x14ac:dyDescent="0.6">
      <c r="A375" s="183" t="s">
        <v>517</v>
      </c>
      <c r="B375" s="183" t="s">
        <v>518</v>
      </c>
      <c r="C375" s="184" t="s">
        <v>519</v>
      </c>
      <c r="D375" s="203">
        <f t="shared" si="5"/>
        <v>2018</v>
      </c>
      <c r="E375" s="185">
        <v>0</v>
      </c>
      <c r="F375" s="186" t="s">
        <v>4</v>
      </c>
      <c r="G375" s="184" t="s">
        <v>520</v>
      </c>
      <c r="H375" s="187" t="s">
        <v>521</v>
      </c>
      <c r="J375" s="117" t="s">
        <v>548</v>
      </c>
    </row>
    <row r="376" spans="1:10" x14ac:dyDescent="0.6">
      <c r="A376" s="147" t="s">
        <v>56</v>
      </c>
      <c r="B376" s="147" t="s">
        <v>39</v>
      </c>
      <c r="C376" s="172">
        <v>42369</v>
      </c>
      <c r="D376" s="203">
        <f t="shared" si="5"/>
        <v>2015</v>
      </c>
      <c r="E376" s="107">
        <v>0</v>
      </c>
      <c r="F376" s="155" t="s">
        <v>4</v>
      </c>
      <c r="G376" s="172">
        <v>42370</v>
      </c>
      <c r="H376" s="157" t="s">
        <v>234</v>
      </c>
      <c r="I376" s="126" t="s">
        <v>555</v>
      </c>
      <c r="J376" s="117" t="s">
        <v>547</v>
      </c>
    </row>
    <row r="377" spans="1:10" x14ac:dyDescent="0.6">
      <c r="A377" s="147" t="s">
        <v>56</v>
      </c>
      <c r="B377" s="147" t="s">
        <v>39</v>
      </c>
      <c r="C377" s="172">
        <v>42424</v>
      </c>
      <c r="D377" s="203">
        <f t="shared" si="5"/>
        <v>2016</v>
      </c>
      <c r="E377" s="107">
        <v>0</v>
      </c>
      <c r="F377" s="155" t="s">
        <v>2</v>
      </c>
      <c r="G377" s="172">
        <v>42424</v>
      </c>
      <c r="H377" s="157" t="s">
        <v>235</v>
      </c>
      <c r="I377" s="126" t="s">
        <v>555</v>
      </c>
      <c r="J377" s="117" t="s">
        <v>547</v>
      </c>
    </row>
    <row r="378" spans="1:10" x14ac:dyDescent="0.6">
      <c r="A378" s="147" t="s">
        <v>56</v>
      </c>
      <c r="B378" s="147" t="s">
        <v>39</v>
      </c>
      <c r="C378" s="172">
        <v>42522</v>
      </c>
      <c r="D378" s="203">
        <f t="shared" si="5"/>
        <v>2016</v>
      </c>
      <c r="E378" s="107">
        <v>0</v>
      </c>
      <c r="F378" s="155" t="s">
        <v>2</v>
      </c>
      <c r="G378" s="172">
        <v>42522</v>
      </c>
      <c r="H378" s="157" t="s">
        <v>236</v>
      </c>
      <c r="I378" s="126" t="s">
        <v>555</v>
      </c>
      <c r="J378" s="117" t="s">
        <v>547</v>
      </c>
    </row>
    <row r="379" spans="1:10" x14ac:dyDescent="0.6">
      <c r="A379" s="118" t="s">
        <v>56</v>
      </c>
      <c r="B379" s="118" t="s">
        <v>39</v>
      </c>
      <c r="C379" s="161">
        <v>42641</v>
      </c>
      <c r="D379" s="203">
        <f t="shared" si="5"/>
        <v>2016</v>
      </c>
      <c r="E379" s="107">
        <v>0</v>
      </c>
      <c r="F379" s="119" t="s">
        <v>2</v>
      </c>
      <c r="G379" s="161">
        <v>42641</v>
      </c>
      <c r="H379" s="157" t="s">
        <v>237</v>
      </c>
      <c r="I379" s="126" t="s">
        <v>555</v>
      </c>
      <c r="J379" s="117" t="s">
        <v>547</v>
      </c>
    </row>
    <row r="380" spans="1:10" x14ac:dyDescent="0.6">
      <c r="A380" s="118" t="s">
        <v>56</v>
      </c>
      <c r="B380" s="118" t="s">
        <v>39</v>
      </c>
      <c r="C380" s="161">
        <v>42727</v>
      </c>
      <c r="D380" s="203">
        <f t="shared" si="5"/>
        <v>2016</v>
      </c>
      <c r="E380" s="107">
        <v>0</v>
      </c>
      <c r="F380" s="119" t="s">
        <v>2</v>
      </c>
      <c r="G380" s="161">
        <v>42727</v>
      </c>
      <c r="H380" s="157" t="s">
        <v>238</v>
      </c>
      <c r="I380" s="126" t="s">
        <v>555</v>
      </c>
      <c r="J380" s="117" t="s">
        <v>547</v>
      </c>
    </row>
    <row r="381" spans="1:10" x14ac:dyDescent="0.6">
      <c r="A381" s="118" t="s">
        <v>56</v>
      </c>
      <c r="B381" s="118" t="s">
        <v>39</v>
      </c>
      <c r="C381" s="161">
        <v>42824</v>
      </c>
      <c r="D381" s="203">
        <f t="shared" si="5"/>
        <v>2017</v>
      </c>
      <c r="E381" s="107">
        <v>0</v>
      </c>
      <c r="F381" s="119" t="s">
        <v>2</v>
      </c>
      <c r="G381" s="161">
        <v>42824</v>
      </c>
      <c r="H381" s="157" t="s">
        <v>239</v>
      </c>
      <c r="I381" s="126" t="s">
        <v>555</v>
      </c>
      <c r="J381" s="117" t="s">
        <v>547</v>
      </c>
    </row>
    <row r="382" spans="1:10" x14ac:dyDescent="0.6">
      <c r="A382" s="118" t="s">
        <v>56</v>
      </c>
      <c r="B382" s="118" t="s">
        <v>39</v>
      </c>
      <c r="C382" s="161">
        <v>42913</v>
      </c>
      <c r="D382" s="203">
        <f t="shared" si="5"/>
        <v>2017</v>
      </c>
      <c r="E382" s="107">
        <v>0</v>
      </c>
      <c r="F382" s="119" t="s">
        <v>2</v>
      </c>
      <c r="G382" s="161">
        <v>42913</v>
      </c>
      <c r="H382" s="157" t="s">
        <v>240</v>
      </c>
      <c r="I382" s="126" t="s">
        <v>555</v>
      </c>
      <c r="J382" s="117" t="s">
        <v>547</v>
      </c>
    </row>
    <row r="383" spans="1:10" x14ac:dyDescent="0.6">
      <c r="A383" s="118" t="s">
        <v>56</v>
      </c>
      <c r="B383" s="118" t="s">
        <v>39</v>
      </c>
      <c r="C383" s="161">
        <v>43014</v>
      </c>
      <c r="D383" s="203">
        <f t="shared" si="5"/>
        <v>2017</v>
      </c>
      <c r="E383" s="107">
        <v>0</v>
      </c>
      <c r="F383" s="119" t="s">
        <v>2</v>
      </c>
      <c r="G383" s="161">
        <v>43014</v>
      </c>
      <c r="H383" s="157" t="s">
        <v>241</v>
      </c>
      <c r="I383" s="119"/>
      <c r="J383" s="117" t="s">
        <v>547</v>
      </c>
    </row>
    <row r="384" spans="1:10" x14ac:dyDescent="0.6">
      <c r="A384" s="118" t="s">
        <v>56</v>
      </c>
      <c r="B384" s="118" t="s">
        <v>39</v>
      </c>
      <c r="C384" s="161">
        <v>43095</v>
      </c>
      <c r="D384" s="203">
        <f t="shared" si="5"/>
        <v>2017</v>
      </c>
      <c r="E384" s="107">
        <v>0</v>
      </c>
      <c r="F384" s="119" t="s">
        <v>2</v>
      </c>
      <c r="G384" s="161">
        <v>43095</v>
      </c>
      <c r="H384" s="157" t="s">
        <v>242</v>
      </c>
      <c r="I384" s="126" t="s">
        <v>555</v>
      </c>
      <c r="J384" s="117" t="s">
        <v>547</v>
      </c>
    </row>
    <row r="385" spans="1:10" x14ac:dyDescent="0.6">
      <c r="A385" s="118" t="s">
        <v>56</v>
      </c>
      <c r="B385" s="118" t="s">
        <v>39</v>
      </c>
      <c r="C385" s="161">
        <v>43285</v>
      </c>
      <c r="D385" s="203">
        <f t="shared" si="5"/>
        <v>2018</v>
      </c>
      <c r="E385" s="107">
        <v>0</v>
      </c>
      <c r="F385" s="119" t="s">
        <v>2</v>
      </c>
      <c r="G385" s="161">
        <v>43285</v>
      </c>
      <c r="H385" s="157" t="s">
        <v>243</v>
      </c>
      <c r="I385" s="119"/>
      <c r="J385" s="117" t="s">
        <v>547</v>
      </c>
    </row>
    <row r="386" spans="1:10" x14ac:dyDescent="0.6">
      <c r="A386" s="118" t="s">
        <v>56</v>
      </c>
      <c r="B386" s="118" t="s">
        <v>39</v>
      </c>
      <c r="C386" s="161">
        <v>43371</v>
      </c>
      <c r="D386" s="203">
        <f t="shared" si="5"/>
        <v>2018</v>
      </c>
      <c r="E386" s="107">
        <v>0</v>
      </c>
      <c r="F386" s="119" t="s">
        <v>2</v>
      </c>
      <c r="G386" s="161">
        <v>43374</v>
      </c>
      <c r="H386" s="157" t="s">
        <v>244</v>
      </c>
      <c r="I386" s="119"/>
      <c r="J386" s="117" t="s">
        <v>547</v>
      </c>
    </row>
    <row r="387" spans="1:10" x14ac:dyDescent="0.6">
      <c r="A387" s="118" t="s">
        <v>56</v>
      </c>
      <c r="B387" s="118" t="s">
        <v>39</v>
      </c>
      <c r="C387" s="161">
        <v>43454</v>
      </c>
      <c r="D387" s="203">
        <f t="shared" ref="D387:D421" si="6">VALUE(IFERROR(YEAR(C387),RIGHT(C387,4)))</f>
        <v>2018</v>
      </c>
      <c r="E387" s="107">
        <v>0</v>
      </c>
      <c r="F387" s="119" t="s">
        <v>2</v>
      </c>
      <c r="G387" s="161">
        <v>43455</v>
      </c>
      <c r="H387" s="157" t="s">
        <v>245</v>
      </c>
      <c r="I387" s="119"/>
      <c r="J387" s="117" t="s">
        <v>547</v>
      </c>
    </row>
    <row r="388" spans="1:10" x14ac:dyDescent="0.6">
      <c r="A388" s="118" t="s">
        <v>56</v>
      </c>
      <c r="B388" s="118" t="s">
        <v>39</v>
      </c>
      <c r="C388" s="161">
        <v>43657</v>
      </c>
      <c r="D388" s="203">
        <f t="shared" si="6"/>
        <v>2019</v>
      </c>
      <c r="E388" s="107">
        <v>0</v>
      </c>
      <c r="F388" s="119" t="s">
        <v>2</v>
      </c>
      <c r="G388" s="161">
        <v>43707</v>
      </c>
      <c r="H388" s="157" t="s">
        <v>246</v>
      </c>
      <c r="I388" s="119"/>
      <c r="J388" s="117" t="s">
        <v>547</v>
      </c>
    </row>
    <row r="389" spans="1:10" x14ac:dyDescent="0.6">
      <c r="A389" s="118" t="s">
        <v>56</v>
      </c>
      <c r="B389" s="118" t="s">
        <v>39</v>
      </c>
      <c r="C389" s="161">
        <v>43815</v>
      </c>
      <c r="D389" s="203">
        <f t="shared" si="6"/>
        <v>2019</v>
      </c>
      <c r="E389" s="107">
        <v>0</v>
      </c>
      <c r="F389" s="119" t="s">
        <v>2</v>
      </c>
      <c r="G389" s="161">
        <v>43815</v>
      </c>
      <c r="H389" s="157" t="s">
        <v>247</v>
      </c>
      <c r="I389" s="119"/>
      <c r="J389" s="117" t="s">
        <v>547</v>
      </c>
    </row>
    <row r="390" spans="1:10" x14ac:dyDescent="0.6">
      <c r="A390" s="118" t="s">
        <v>56</v>
      </c>
      <c r="B390" s="118" t="s">
        <v>39</v>
      </c>
      <c r="C390" s="161">
        <v>44001</v>
      </c>
      <c r="D390" s="203">
        <f t="shared" si="6"/>
        <v>2020</v>
      </c>
      <c r="E390" s="107">
        <v>0</v>
      </c>
      <c r="F390" s="119" t="s">
        <v>2</v>
      </c>
      <c r="G390" s="161">
        <v>44001</v>
      </c>
      <c r="H390" s="157" t="s">
        <v>248</v>
      </c>
      <c r="I390" s="119"/>
      <c r="J390" s="117" t="s">
        <v>547</v>
      </c>
    </row>
    <row r="391" spans="1:10" x14ac:dyDescent="0.6">
      <c r="A391" s="118" t="s">
        <v>56</v>
      </c>
      <c r="B391" s="118" t="s">
        <v>39</v>
      </c>
      <c r="C391" s="161">
        <v>44053</v>
      </c>
      <c r="D391" s="203">
        <f t="shared" si="6"/>
        <v>2020</v>
      </c>
      <c r="E391" s="107">
        <v>0</v>
      </c>
      <c r="F391" s="119" t="s">
        <v>2</v>
      </c>
      <c r="G391" s="161">
        <v>44053</v>
      </c>
      <c r="H391" s="157" t="s">
        <v>249</v>
      </c>
      <c r="I391" s="119"/>
      <c r="J391" s="117" t="s">
        <v>547</v>
      </c>
    </row>
    <row r="392" spans="1:10" x14ac:dyDescent="0.6">
      <c r="A392" s="118" t="s">
        <v>56</v>
      </c>
      <c r="B392" s="118" t="s">
        <v>39</v>
      </c>
      <c r="C392" s="161">
        <v>44183</v>
      </c>
      <c r="D392" s="203">
        <f t="shared" si="6"/>
        <v>2020</v>
      </c>
      <c r="E392" s="107">
        <v>0</v>
      </c>
      <c r="F392" s="119" t="s">
        <v>2</v>
      </c>
      <c r="G392" s="161">
        <v>44183</v>
      </c>
      <c r="H392" s="157" t="s">
        <v>250</v>
      </c>
      <c r="I392" s="119"/>
      <c r="J392" s="117" t="s">
        <v>547</v>
      </c>
    </row>
    <row r="393" spans="1:10" x14ac:dyDescent="0.6">
      <c r="A393" s="118" t="s">
        <v>56</v>
      </c>
      <c r="B393" s="118" t="s">
        <v>39</v>
      </c>
      <c r="C393" s="161">
        <v>44274</v>
      </c>
      <c r="D393" s="203">
        <f t="shared" si="6"/>
        <v>2021</v>
      </c>
      <c r="E393" s="107">
        <v>0</v>
      </c>
      <c r="F393" s="119" t="s">
        <v>2</v>
      </c>
      <c r="G393" s="161">
        <v>44274</v>
      </c>
      <c r="H393" s="157" t="s">
        <v>251</v>
      </c>
      <c r="I393" s="119"/>
      <c r="J393" s="117" t="s">
        <v>547</v>
      </c>
    </row>
    <row r="394" spans="1:10" x14ac:dyDescent="0.6">
      <c r="A394" s="118" t="s">
        <v>56</v>
      </c>
      <c r="B394" s="118" t="s">
        <v>39</v>
      </c>
      <c r="C394" s="161">
        <v>44372</v>
      </c>
      <c r="D394" s="203">
        <f t="shared" si="6"/>
        <v>2021</v>
      </c>
      <c r="E394" s="107">
        <v>0</v>
      </c>
      <c r="F394" s="119" t="s">
        <v>2</v>
      </c>
      <c r="G394" s="161">
        <v>44372</v>
      </c>
      <c r="H394" s="157" t="s">
        <v>252</v>
      </c>
      <c r="I394" s="119"/>
      <c r="J394" s="117" t="s">
        <v>547</v>
      </c>
    </row>
    <row r="395" spans="1:10" x14ac:dyDescent="0.6">
      <c r="A395" s="118" t="s">
        <v>57</v>
      </c>
      <c r="B395" s="118" t="s">
        <v>40</v>
      </c>
      <c r="C395" s="161">
        <v>42373</v>
      </c>
      <c r="D395" s="203">
        <f t="shared" si="6"/>
        <v>2016</v>
      </c>
      <c r="E395" s="107">
        <v>0</v>
      </c>
      <c r="F395" s="119" t="s">
        <v>4</v>
      </c>
      <c r="G395" s="161">
        <v>42370</v>
      </c>
      <c r="H395" s="157" t="s">
        <v>253</v>
      </c>
      <c r="I395" s="119"/>
      <c r="J395" s="117" t="s">
        <v>547</v>
      </c>
    </row>
    <row r="396" spans="1:10" x14ac:dyDescent="0.6">
      <c r="A396" s="118" t="s">
        <v>61</v>
      </c>
      <c r="B396" s="118" t="s">
        <v>9</v>
      </c>
      <c r="C396" s="161">
        <v>41983</v>
      </c>
      <c r="D396" s="203">
        <f t="shared" si="6"/>
        <v>2014</v>
      </c>
      <c r="E396" s="107">
        <v>0.01</v>
      </c>
      <c r="F396" s="119" t="s">
        <v>4</v>
      </c>
      <c r="G396" s="161">
        <v>42260</v>
      </c>
      <c r="H396" s="157" t="s">
        <v>394</v>
      </c>
      <c r="I396" s="119"/>
      <c r="J396" s="117" t="s">
        <v>547</v>
      </c>
    </row>
    <row r="397" spans="1:10" x14ac:dyDescent="0.6">
      <c r="A397" s="118" t="s">
        <v>61</v>
      </c>
      <c r="B397" s="118" t="s">
        <v>9</v>
      </c>
      <c r="C397" s="161">
        <v>42150</v>
      </c>
      <c r="D397" s="203">
        <f t="shared" si="6"/>
        <v>2015</v>
      </c>
      <c r="E397" s="107">
        <v>1.4999999999999999E-2</v>
      </c>
      <c r="F397" s="119" t="s">
        <v>3</v>
      </c>
      <c r="G397" s="161">
        <v>42548</v>
      </c>
      <c r="H397" s="157" t="s">
        <v>395</v>
      </c>
      <c r="I397" s="119"/>
      <c r="J397" s="117" t="s">
        <v>547</v>
      </c>
    </row>
    <row r="398" spans="1:10" x14ac:dyDescent="0.6">
      <c r="A398" s="118" t="s">
        <v>61</v>
      </c>
      <c r="B398" s="118" t="s">
        <v>9</v>
      </c>
      <c r="C398" s="161">
        <v>42405</v>
      </c>
      <c r="D398" s="203">
        <f t="shared" si="6"/>
        <v>2016</v>
      </c>
      <c r="E398" s="107">
        <v>0.02</v>
      </c>
      <c r="F398" s="119" t="s">
        <v>3</v>
      </c>
      <c r="G398" s="161">
        <v>42813</v>
      </c>
      <c r="H398" s="157" t="s">
        <v>396</v>
      </c>
      <c r="I398" s="119"/>
      <c r="J398" s="117" t="s">
        <v>547</v>
      </c>
    </row>
    <row r="399" spans="1:10" x14ac:dyDescent="0.6">
      <c r="A399" s="118" t="s">
        <v>61</v>
      </c>
      <c r="B399" s="118" t="s">
        <v>9</v>
      </c>
      <c r="C399" s="161">
        <v>43362</v>
      </c>
      <c r="D399" s="203">
        <f t="shared" si="6"/>
        <v>2018</v>
      </c>
      <c r="E399" s="107">
        <v>2.5000000000000001E-2</v>
      </c>
      <c r="F399" s="119" t="s">
        <v>3</v>
      </c>
      <c r="G399" s="161">
        <v>43727</v>
      </c>
      <c r="H399" s="157" t="s">
        <v>397</v>
      </c>
      <c r="I399" s="119"/>
      <c r="J399" s="117" t="s">
        <v>547</v>
      </c>
    </row>
    <row r="400" spans="1:10" x14ac:dyDescent="0.6">
      <c r="A400" s="118" t="s">
        <v>61</v>
      </c>
      <c r="B400" s="118" t="s">
        <v>9</v>
      </c>
      <c r="C400" s="161">
        <v>43903</v>
      </c>
      <c r="D400" s="203">
        <f t="shared" si="6"/>
        <v>2020</v>
      </c>
      <c r="E400" s="107">
        <v>0</v>
      </c>
      <c r="F400" s="119" t="s">
        <v>6</v>
      </c>
      <c r="G400" s="161">
        <v>43906</v>
      </c>
      <c r="H400" s="157" t="s">
        <v>285</v>
      </c>
      <c r="I400" s="119"/>
      <c r="J400" s="117" t="s">
        <v>547</v>
      </c>
    </row>
    <row r="401" spans="1:10" x14ac:dyDescent="0.6">
      <c r="A401" s="118" t="s">
        <v>61</v>
      </c>
      <c r="B401" s="118" t="s">
        <v>9</v>
      </c>
      <c r="C401" s="161">
        <v>44468</v>
      </c>
      <c r="D401" s="203">
        <f t="shared" si="6"/>
        <v>2021</v>
      </c>
      <c r="E401" s="107">
        <v>0.01</v>
      </c>
      <c r="F401" s="119" t="s">
        <v>3</v>
      </c>
      <c r="G401" s="161">
        <v>44833</v>
      </c>
      <c r="H401" s="157" t="s">
        <v>398</v>
      </c>
      <c r="I401" s="119"/>
      <c r="J401" s="117" t="s">
        <v>547</v>
      </c>
    </row>
    <row r="402" spans="1:10" x14ac:dyDescent="0.6">
      <c r="A402" s="118" t="s">
        <v>61</v>
      </c>
      <c r="B402" s="118" t="s">
        <v>9</v>
      </c>
      <c r="C402" s="161">
        <v>44734</v>
      </c>
      <c r="D402" s="203">
        <f t="shared" si="6"/>
        <v>2022</v>
      </c>
      <c r="E402" s="107">
        <v>0.02</v>
      </c>
      <c r="F402" s="119" t="s">
        <v>3</v>
      </c>
      <c r="G402" s="161">
        <v>45107</v>
      </c>
      <c r="H402" s="157" t="s">
        <v>399</v>
      </c>
      <c r="I402" s="119"/>
      <c r="J402" s="117" t="s">
        <v>547</v>
      </c>
    </row>
    <row r="403" spans="1:10" x14ac:dyDescent="0.6">
      <c r="A403" s="139" t="s">
        <v>61</v>
      </c>
      <c r="B403" s="139" t="s">
        <v>9</v>
      </c>
      <c r="C403" s="163">
        <v>45364</v>
      </c>
      <c r="D403" s="203">
        <f t="shared" si="6"/>
        <v>2024</v>
      </c>
      <c r="E403" s="153">
        <v>0.02</v>
      </c>
      <c r="F403" s="139" t="s">
        <v>2</v>
      </c>
      <c r="G403" s="163">
        <v>45364</v>
      </c>
      <c r="H403" s="158" t="s">
        <v>551</v>
      </c>
      <c r="J403" s="138" t="s">
        <v>547</v>
      </c>
    </row>
    <row r="404" spans="1:10" x14ac:dyDescent="0.6">
      <c r="A404" s="145" t="s">
        <v>61</v>
      </c>
      <c r="B404" s="145" t="s">
        <v>9</v>
      </c>
      <c r="C404" s="170">
        <v>45462</v>
      </c>
      <c r="D404" s="203">
        <f t="shared" si="6"/>
        <v>2024</v>
      </c>
      <c r="E404" s="153">
        <v>0.02</v>
      </c>
      <c r="F404" s="139" t="s">
        <v>2</v>
      </c>
      <c r="G404" s="170">
        <v>45462</v>
      </c>
      <c r="H404" s="159" t="s">
        <v>560</v>
      </c>
      <c r="J404" s="138" t="s">
        <v>547</v>
      </c>
    </row>
    <row r="405" spans="1:10" x14ac:dyDescent="0.6">
      <c r="A405" s="118" t="s">
        <v>58</v>
      </c>
      <c r="B405" s="118" t="s">
        <v>41</v>
      </c>
      <c r="C405" s="161">
        <v>42337</v>
      </c>
      <c r="D405" s="203">
        <f t="shared" si="6"/>
        <v>2015</v>
      </c>
      <c r="E405" s="107">
        <v>0</v>
      </c>
      <c r="F405" s="119" t="s">
        <v>4</v>
      </c>
      <c r="G405" s="161">
        <v>42736</v>
      </c>
      <c r="H405" s="157" t="s">
        <v>337</v>
      </c>
      <c r="I405" s="119"/>
      <c r="J405" s="117" t="s">
        <v>547</v>
      </c>
    </row>
    <row r="406" spans="1:10" x14ac:dyDescent="0.6">
      <c r="A406" s="118" t="s">
        <v>58</v>
      </c>
      <c r="B406" s="118" t="s">
        <v>41</v>
      </c>
      <c r="C406" s="161">
        <v>42703</v>
      </c>
      <c r="D406" s="203">
        <f t="shared" si="6"/>
        <v>2016</v>
      </c>
      <c r="E406" s="107">
        <v>0</v>
      </c>
      <c r="F406" s="119" t="s">
        <v>2</v>
      </c>
      <c r="G406" s="161">
        <v>43101</v>
      </c>
      <c r="H406" s="157" t="s">
        <v>338</v>
      </c>
      <c r="I406" s="119"/>
      <c r="J406" s="117" t="s">
        <v>547</v>
      </c>
    </row>
    <row r="407" spans="1:10" x14ac:dyDescent="0.6">
      <c r="A407" s="118" t="s">
        <v>58</v>
      </c>
      <c r="B407" s="118" t="s">
        <v>41</v>
      </c>
      <c r="C407" s="161">
        <v>43069</v>
      </c>
      <c r="D407" s="203">
        <f t="shared" si="6"/>
        <v>2017</v>
      </c>
      <c r="E407" s="107">
        <v>0</v>
      </c>
      <c r="F407" s="119" t="s">
        <v>2</v>
      </c>
      <c r="G407" s="161">
        <v>43466</v>
      </c>
      <c r="H407" s="157" t="s">
        <v>339</v>
      </c>
      <c r="I407" s="119"/>
      <c r="J407" s="117" t="s">
        <v>547</v>
      </c>
    </row>
    <row r="408" spans="1:10" x14ac:dyDescent="0.6">
      <c r="A408" s="118" t="s">
        <v>58</v>
      </c>
      <c r="B408" s="118" t="s">
        <v>41</v>
      </c>
      <c r="C408" s="161">
        <v>43426</v>
      </c>
      <c r="D408" s="203">
        <f t="shared" si="6"/>
        <v>2018</v>
      </c>
      <c r="E408" s="107">
        <v>0</v>
      </c>
      <c r="F408" s="119" t="s">
        <v>2</v>
      </c>
      <c r="G408" s="161">
        <v>43831</v>
      </c>
      <c r="H408" s="157" t="s">
        <v>340</v>
      </c>
      <c r="I408" s="119"/>
      <c r="J408" s="117" t="s">
        <v>547</v>
      </c>
    </row>
    <row r="409" spans="1:10" x14ac:dyDescent="0.6">
      <c r="A409" s="118" t="s">
        <v>58</v>
      </c>
      <c r="B409" s="118" t="s">
        <v>41</v>
      </c>
      <c r="C409" s="161">
        <v>43797</v>
      </c>
      <c r="D409" s="203">
        <f t="shared" si="6"/>
        <v>2019</v>
      </c>
      <c r="E409" s="107">
        <v>0</v>
      </c>
      <c r="F409" s="119" t="s">
        <v>2</v>
      </c>
      <c r="G409" s="161">
        <v>44197</v>
      </c>
      <c r="H409" s="157" t="s">
        <v>341</v>
      </c>
      <c r="I409" s="119"/>
      <c r="J409" s="117" t="s">
        <v>547</v>
      </c>
    </row>
    <row r="410" spans="1:10" x14ac:dyDescent="0.6">
      <c r="A410" s="118" t="s">
        <v>58</v>
      </c>
      <c r="B410" s="118" t="s">
        <v>41</v>
      </c>
      <c r="C410" s="161">
        <v>44166</v>
      </c>
      <c r="D410" s="203">
        <f t="shared" si="6"/>
        <v>2020</v>
      </c>
      <c r="E410" s="107">
        <v>0</v>
      </c>
      <c r="F410" s="119" t="s">
        <v>2</v>
      </c>
      <c r="G410" s="161">
        <v>44562</v>
      </c>
      <c r="H410" s="157" t="s">
        <v>254</v>
      </c>
      <c r="I410" s="119"/>
      <c r="J410" s="117" t="s">
        <v>547</v>
      </c>
    </row>
    <row r="411" spans="1:10" x14ac:dyDescent="0.6">
      <c r="A411" s="118" t="s">
        <v>63</v>
      </c>
      <c r="B411" s="118" t="s">
        <v>342</v>
      </c>
      <c r="C411" s="161">
        <v>42362</v>
      </c>
      <c r="D411" s="203">
        <f t="shared" si="6"/>
        <v>2015</v>
      </c>
      <c r="E411" s="107">
        <v>0</v>
      </c>
      <c r="F411" s="119" t="s">
        <v>4</v>
      </c>
      <c r="G411" s="161">
        <v>42370</v>
      </c>
      <c r="H411" s="157" t="s">
        <v>359</v>
      </c>
      <c r="I411" s="119"/>
      <c r="J411" s="117" t="s">
        <v>547</v>
      </c>
    </row>
    <row r="412" spans="1:10" x14ac:dyDescent="0.6">
      <c r="A412" s="118" t="s">
        <v>64</v>
      </c>
      <c r="B412" s="118" t="s">
        <v>45</v>
      </c>
      <c r="C412" s="161">
        <v>42667</v>
      </c>
      <c r="D412" s="203">
        <f t="shared" si="6"/>
        <v>2016</v>
      </c>
      <c r="E412" s="107">
        <v>0</v>
      </c>
      <c r="F412" s="119" t="s">
        <v>4</v>
      </c>
      <c r="G412" s="161">
        <v>42667</v>
      </c>
      <c r="H412" s="157" t="s">
        <v>231</v>
      </c>
      <c r="I412" s="119"/>
      <c r="J412" s="117" t="s">
        <v>547</v>
      </c>
    </row>
    <row r="413" spans="1:10" x14ac:dyDescent="0.6">
      <c r="A413" s="118" t="s">
        <v>64</v>
      </c>
      <c r="B413" s="118" t="s">
        <v>45</v>
      </c>
      <c r="C413" s="161">
        <v>43070</v>
      </c>
      <c r="D413" s="203">
        <f t="shared" si="6"/>
        <v>2017</v>
      </c>
      <c r="E413" s="107">
        <v>0</v>
      </c>
      <c r="F413" s="119" t="s">
        <v>2</v>
      </c>
      <c r="G413" s="161">
        <v>43070</v>
      </c>
      <c r="H413" s="157" t="s">
        <v>231</v>
      </c>
      <c r="I413" s="119"/>
      <c r="J413" s="117" t="s">
        <v>547</v>
      </c>
    </row>
    <row r="414" spans="1:10" x14ac:dyDescent="0.6">
      <c r="A414" s="118" t="s">
        <v>64</v>
      </c>
      <c r="B414" s="118" t="s">
        <v>45</v>
      </c>
      <c r="C414" s="161">
        <v>43529</v>
      </c>
      <c r="D414" s="203">
        <f t="shared" si="6"/>
        <v>2019</v>
      </c>
      <c r="E414" s="109">
        <v>0</v>
      </c>
      <c r="F414" s="119" t="s">
        <v>2</v>
      </c>
      <c r="G414" s="161">
        <v>43530</v>
      </c>
      <c r="H414" s="111" t="s">
        <v>230</v>
      </c>
      <c r="I414" s="119"/>
      <c r="J414" s="117" t="s">
        <v>547</v>
      </c>
    </row>
    <row r="415" spans="1:10" x14ac:dyDescent="0.6">
      <c r="A415" s="118" t="s">
        <v>59</v>
      </c>
      <c r="B415" s="118" t="s">
        <v>42</v>
      </c>
      <c r="C415" s="161">
        <v>42305</v>
      </c>
      <c r="D415" s="203">
        <f t="shared" si="6"/>
        <v>2015</v>
      </c>
      <c r="E415" s="109">
        <v>0</v>
      </c>
      <c r="F415" s="119" t="s">
        <v>4</v>
      </c>
      <c r="G415" s="161">
        <v>42370</v>
      </c>
      <c r="H415" s="110" t="s">
        <v>343</v>
      </c>
      <c r="I415" s="119"/>
      <c r="J415" s="117" t="s">
        <v>547</v>
      </c>
    </row>
    <row r="416" spans="1:10" x14ac:dyDescent="0.6">
      <c r="A416" s="118" t="s">
        <v>59</v>
      </c>
      <c r="B416" s="118" t="s">
        <v>42</v>
      </c>
      <c r="C416" s="161">
        <v>42856</v>
      </c>
      <c r="D416" s="203">
        <f t="shared" si="6"/>
        <v>2017</v>
      </c>
      <c r="E416" s="109">
        <v>0</v>
      </c>
      <c r="F416" s="119" t="s">
        <v>2</v>
      </c>
      <c r="G416" s="161">
        <v>42856</v>
      </c>
      <c r="H416" s="110" t="s">
        <v>344</v>
      </c>
      <c r="I416" s="119"/>
      <c r="J416" s="117" t="s">
        <v>547</v>
      </c>
    </row>
    <row r="417" spans="1:10" x14ac:dyDescent="0.6">
      <c r="A417" s="118" t="s">
        <v>59</v>
      </c>
      <c r="B417" s="118" t="s">
        <v>42</v>
      </c>
      <c r="C417" s="161">
        <v>43069</v>
      </c>
      <c r="D417" s="203">
        <f t="shared" si="6"/>
        <v>2017</v>
      </c>
      <c r="E417" s="109">
        <v>0</v>
      </c>
      <c r="F417" s="119" t="s">
        <v>2</v>
      </c>
      <c r="G417" s="161">
        <v>43069</v>
      </c>
      <c r="H417" s="110" t="s">
        <v>345</v>
      </c>
      <c r="I417" s="119"/>
      <c r="J417" s="117" t="s">
        <v>547</v>
      </c>
    </row>
    <row r="418" spans="1:10" x14ac:dyDescent="0.6">
      <c r="A418" s="118" t="s">
        <v>59</v>
      </c>
      <c r="B418" s="118" t="s">
        <v>42</v>
      </c>
      <c r="C418" s="161">
        <v>43432</v>
      </c>
      <c r="D418" s="203">
        <f t="shared" si="6"/>
        <v>2018</v>
      </c>
      <c r="E418" s="109">
        <v>0</v>
      </c>
      <c r="F418" s="119" t="s">
        <v>2</v>
      </c>
      <c r="G418" s="161">
        <v>43434</v>
      </c>
      <c r="H418" s="110" t="s">
        <v>346</v>
      </c>
      <c r="I418" s="119"/>
      <c r="J418" s="117" t="s">
        <v>547</v>
      </c>
    </row>
    <row r="419" spans="1:10" x14ac:dyDescent="0.6">
      <c r="A419" s="188" t="s">
        <v>60</v>
      </c>
      <c r="B419" s="188" t="s">
        <v>14</v>
      </c>
      <c r="C419" s="189">
        <v>45566</v>
      </c>
      <c r="D419" s="203">
        <f t="shared" si="6"/>
        <v>2024</v>
      </c>
      <c r="E419" s="190">
        <v>5.0000000000000001E-3</v>
      </c>
      <c r="F419" s="188" t="s">
        <v>3</v>
      </c>
      <c r="G419" s="191">
        <v>45931</v>
      </c>
      <c r="H419" s="192" t="s">
        <v>597</v>
      </c>
      <c r="I419" s="188"/>
      <c r="J419" s="188" t="s">
        <v>547</v>
      </c>
    </row>
    <row r="420" spans="1:10" x14ac:dyDescent="0.6">
      <c r="A420" s="188" t="s">
        <v>61</v>
      </c>
      <c r="B420" s="188" t="s">
        <v>9</v>
      </c>
      <c r="C420" s="189" t="s">
        <v>598</v>
      </c>
      <c r="D420" s="203">
        <f t="shared" si="6"/>
        <v>2024</v>
      </c>
      <c r="E420" s="194">
        <v>0.02</v>
      </c>
      <c r="F420" s="188" t="s">
        <v>2</v>
      </c>
      <c r="G420" s="193" t="s">
        <v>598</v>
      </c>
      <c r="H420" s="195" t="s">
        <v>599</v>
      </c>
      <c r="I420" s="188"/>
      <c r="J420" s="188" t="s">
        <v>547</v>
      </c>
    </row>
    <row r="421" spans="1:10" x14ac:dyDescent="0.6">
      <c r="A421" s="196" t="s">
        <v>49</v>
      </c>
      <c r="B421" s="196" t="s">
        <v>80</v>
      </c>
      <c r="C421" s="189" t="s">
        <v>600</v>
      </c>
      <c r="D421" s="203">
        <f t="shared" si="6"/>
        <v>2024</v>
      </c>
      <c r="E421" s="197">
        <v>5.0000000000000001E-3</v>
      </c>
      <c r="F421" s="196" t="s">
        <v>6</v>
      </c>
      <c r="G421" s="198" t="s">
        <v>600</v>
      </c>
      <c r="H421" s="192" t="s">
        <v>601</v>
      </c>
      <c r="I421" s="196"/>
      <c r="J421" s="196" t="s">
        <v>547</v>
      </c>
    </row>
  </sheetData>
  <sortState xmlns:xlrd2="http://schemas.microsoft.com/office/spreadsheetml/2017/richdata2" ref="A2:J413">
    <sortCondition ref="A2:A413"/>
    <sortCondition ref="C2:C413"/>
  </sortState>
  <dataValidations count="3">
    <dataValidation allowBlank="1" showInputMessage="1" showErrorMessage="1" errorTitle="Error" error="Please insert date in dd/yy/yyyy format, eg 21/03/2023" promptTitle="Date decision was announced" prompt="Please insert the date in dd/mm/yyyy format" sqref="H254 H271 C359 C365:C378 G369:G370 G366:H366 C392:C413 D422:D1048576 G420 C419:C1048576 C273" xr:uid="{00000000-0002-0000-0100-000001000000}"/>
    <dataValidation type="decimal" allowBlank="1" showInputMessage="1" showErrorMessage="1" sqref="E2:E33 E311:E358 E274:E302 E360:E364 E368 E414" xr:uid="{54D7A985-713A-4061-A44F-0576941FC459}">
      <formula1>0</formula1>
      <formula2>0.05</formula2>
    </dataValidation>
    <dataValidation allowBlank="1" errorTitle="Error" error="Please insert date in dd/yy/yyyy format, eg 21/03/2023" promptTitle="Date decision was announced" prompt="Please insert the date in dd/mm/yyyy format" sqref="G368 C360:C364 G274:G358 C274:C358 G371 G360:G364 G2:G272 C379:C391 G400:G407 C414:C418 G379:G391 G414:G418 C2:C272 D2:D421" xr:uid="{963A864B-3188-4828-90FC-24D262CBA323}"/>
  </dataValidations>
  <hyperlinks>
    <hyperlink ref="H21" r:id="rId1" xr:uid="{8C12FB59-D1CB-43D4-B8FD-D6737EBC1C4E}"/>
    <hyperlink ref="H22" r:id="rId2" xr:uid="{8B33F8AC-057F-4005-9716-9880D09BB937}"/>
    <hyperlink ref="H23" r:id="rId3" xr:uid="{E8FBD0A9-44B3-42A9-9429-C32A595D4653}"/>
    <hyperlink ref="H24" r:id="rId4" xr:uid="{65A7B400-908A-45C5-B840-7C2DD06BBCAA}"/>
    <hyperlink ref="H25" r:id="rId5" xr:uid="{AC3FC970-4518-49BB-8368-8AF2186FE2C7}"/>
    <hyperlink ref="H26" r:id="rId6" xr:uid="{7448EE44-80E1-4F08-9F69-01033359376A}"/>
    <hyperlink ref="H27" r:id="rId7" xr:uid="{27C33848-F80E-46BE-849D-FD2C502B467D}"/>
    <hyperlink ref="H28" r:id="rId8" xr:uid="{C1D39CE8-48BA-4163-B723-CFF06A24DDE9}"/>
    <hyperlink ref="H50" r:id="rId9" xr:uid="{83733788-9B7A-4AD0-81B6-C7ABCBE2956D}"/>
    <hyperlink ref="H29" r:id="rId10" xr:uid="{4B921CE8-E0F9-4428-867B-D76FDF1BBCFA}"/>
    <hyperlink ref="H30" r:id="rId11" xr:uid="{A55CA895-0F17-4DDC-8CCF-99CE3DEBAAEA}"/>
    <hyperlink ref="H31" r:id="rId12" xr:uid="{95B8B605-4919-4154-9C3B-1FA4FE1AAC41}"/>
    <hyperlink ref="H32" r:id="rId13" xr:uid="{AD62B605-CCA6-4982-85B3-C9C177E25364}"/>
    <hyperlink ref="H52" r:id="rId14" xr:uid="{8CF68CCC-8ED8-43A6-B091-2907B771D212}"/>
    <hyperlink ref="H33" r:id="rId15" xr:uid="{CF0A15AB-6098-4F9D-8893-E3A9A3ECD0EA}"/>
    <hyperlink ref="H53" r:id="rId16" xr:uid="{E98E7061-11A8-4CBA-BCC8-29743827A2B0}"/>
    <hyperlink ref="H34" r:id="rId17" xr:uid="{D8A529C9-0E53-4BE0-AAE1-2FA86327A4AB}"/>
    <hyperlink ref="H54" r:id="rId18" xr:uid="{9BC67980-60E0-432C-8571-2B54DDBE6CE9}"/>
    <hyperlink ref="H35" r:id="rId19" xr:uid="{0D6B63FB-8538-41B2-886A-64ABFD952D7F}"/>
    <hyperlink ref="H55" r:id="rId20" xr:uid="{33A63A18-8518-4973-8981-7E55191CABC4}"/>
    <hyperlink ref="H47" r:id="rId21" xr:uid="{58E37546-5849-4536-84EC-99A7BBEECF9C}"/>
    <hyperlink ref="H48" r:id="rId22" xr:uid="{B7DA6635-DF46-4A69-940D-B7897DC5CACB}"/>
    <hyperlink ref="H46" r:id="rId23" xr:uid="{77F72D02-44B6-4179-AE7B-6A8063246D0E}"/>
    <hyperlink ref="H45" r:id="rId24" xr:uid="{942CA551-563E-4B0B-AB5A-8AF0CCAB4B9B}"/>
    <hyperlink ref="H44" r:id="rId25" xr:uid="{FCD38991-4CD7-405E-9460-FBF28346981E}"/>
    <hyperlink ref="H43" r:id="rId26" xr:uid="{DE7D4C4A-3EC9-496D-81C1-054559188A25}"/>
    <hyperlink ref="H36" r:id="rId27" xr:uid="{7DA6C916-7867-4C18-BD56-0C7B5F16DD19}"/>
    <hyperlink ref="H56" r:id="rId28" xr:uid="{4067CAF5-83A6-4259-B352-B09D2CF177C2}"/>
    <hyperlink ref="H37" r:id="rId29" xr:uid="{E03E15BC-3F02-45FF-ABB0-D0A4F994111D}"/>
    <hyperlink ref="H51" r:id="rId30" xr:uid="{709467AB-0804-4CED-B8ED-8C04135C269A}"/>
    <hyperlink ref="H57" r:id="rId31" xr:uid="{4B09AFC4-108C-4D12-8747-1A9BA354945C}"/>
    <hyperlink ref="H38" r:id="rId32" xr:uid="{3840EA2C-F877-4403-8326-8153372391E8}"/>
    <hyperlink ref="H58" r:id="rId33" xr:uid="{D5C9F4E9-C162-40D9-A6C0-67DD55A6F60B}"/>
    <hyperlink ref="H39" r:id="rId34" xr:uid="{FABC4C9C-2295-41EF-B374-39F80EC696BB}"/>
    <hyperlink ref="H40" r:id="rId35" xr:uid="{277E6ED5-CF1D-4417-826D-E6EE2980B3E3}"/>
    <hyperlink ref="H41" r:id="rId36" xr:uid="{B6425FCF-5FA3-48E5-889C-1FD797625FAE}"/>
    <hyperlink ref="H42" r:id="rId37" xr:uid="{76753C00-4A4A-4470-8DF8-C53C2600D572}"/>
    <hyperlink ref="H59" r:id="rId38" location="ToC1.7.2" xr:uid="{5F20092B-976C-4134-A98E-FA10868A885B}"/>
    <hyperlink ref="H73" r:id="rId39" xr:uid="{6C22FC5C-A74C-4B5C-992F-555EFC6BE2EA}"/>
    <hyperlink ref="H187" r:id="rId40" xr:uid="{0CC39F53-BFAF-42F6-89B4-F0B9E4847949}"/>
    <hyperlink ref="H188" r:id="rId41" xr:uid="{ACDBBE92-1A58-4D6E-8D0D-CAB72F684F1F}"/>
    <hyperlink ref="H189" r:id="rId42" xr:uid="{38E3842F-9E5B-4BA6-9FB6-313F9FD4BDC5}"/>
    <hyperlink ref="H190" r:id="rId43" xr:uid="{E9249A03-A802-409E-B86E-82ABD93E68C0}"/>
    <hyperlink ref="H191" r:id="rId44" xr:uid="{74B6F5C7-AB55-43E1-A025-0AA122929E8F}"/>
    <hyperlink ref="H192" r:id="rId45" xr:uid="{4D265D99-0A00-4A5C-B61E-DA49FC3CDD8E}"/>
    <hyperlink ref="H193" r:id="rId46" xr:uid="{622EBD0D-A7DF-4092-A638-B81AAD70FE1D}"/>
    <hyperlink ref="H194" r:id="rId47" xr:uid="{95ACDD58-C53B-4D32-9D99-67653B31887E}"/>
    <hyperlink ref="H195" r:id="rId48" xr:uid="{01E06ECE-1282-4120-A3EE-8945FB3CDE72}"/>
    <hyperlink ref="H196" r:id="rId49" xr:uid="{56064A7C-4BCB-4A44-B261-9B5C6008F5EA}"/>
    <hyperlink ref="H203" r:id="rId50" xr:uid="{337ACE68-3E29-4825-9EF4-1445997B8BA0}"/>
    <hyperlink ref="H202" r:id="rId51" xr:uid="{C8C61F2F-09D5-4FC5-9950-25B628C21E25}"/>
    <hyperlink ref="H201" r:id="rId52" xr:uid="{591187C7-E258-4147-9920-22A66672513C}"/>
    <hyperlink ref="H200" r:id="rId53" xr:uid="{EF9C17E8-17ED-4DC0-A39D-405C9C64E5AF}"/>
    <hyperlink ref="H199" r:id="rId54" xr:uid="{C14E38D5-139B-4E8F-8C29-1F396E7E2306}"/>
    <hyperlink ref="H198" r:id="rId55" xr:uid="{935D3EBA-FFE4-4E99-A4EB-9605D90020ED}"/>
    <hyperlink ref="H197" r:id="rId56" xr:uid="{EE39D8A0-F142-4562-AE31-0CC44FE3F3E3}"/>
    <hyperlink ref="H116" r:id="rId57" xr:uid="{0064D79A-711D-430B-A3F9-0B82263AA400}"/>
    <hyperlink ref="H117" r:id="rId58" xr:uid="{EFC52A6F-7338-4B5E-97E5-940A6A18FFC1}"/>
    <hyperlink ref="H118" r:id="rId59" xr:uid="{957103C4-4E05-4E3A-A26C-60B889E3BBB8}"/>
    <hyperlink ref="H119" r:id="rId60" xr:uid="{10B5AEF4-8A92-4CC3-B2CE-BD01E565D3AC}"/>
    <hyperlink ref="H120" r:id="rId61" xr:uid="{089AED54-522C-423F-B833-4546358CB3B7}"/>
    <hyperlink ref="H121" r:id="rId62" xr:uid="{9106395D-756C-49CC-A179-BA1F288B81C2}"/>
    <hyperlink ref="H122" r:id="rId63" xr:uid="{C74B5EC2-241C-46E9-884A-BF53334CFEEB}"/>
    <hyperlink ref="H123" r:id="rId64" xr:uid="{887E2FD0-9F42-409B-B839-DC7C86E8F997}"/>
    <hyperlink ref="H221" r:id="rId65" xr:uid="{6AF02AF9-4D23-4999-8B7A-2A84290C1824}"/>
    <hyperlink ref="H222" r:id="rId66" xr:uid="{8A292610-CD05-427C-8573-3217FAAED2B8}"/>
    <hyperlink ref="H223" r:id="rId67" xr:uid="{259EB138-DC7D-453F-8674-27D906235CB7}"/>
    <hyperlink ref="H224" r:id="rId68" xr:uid="{B118C117-A850-4CE6-A96F-ABF7A894C5C8}"/>
    <hyperlink ref="H225" r:id="rId69" xr:uid="{4133C657-E3D5-4F3C-88DF-384492ED6F09}"/>
    <hyperlink ref="H226" r:id="rId70" xr:uid="{BA9C470C-5805-4854-8F05-8AF2BFE6EE0C}"/>
    <hyperlink ref="H227" r:id="rId71" xr:uid="{B2560A75-40A1-4441-9037-B60F40BAFE8E}"/>
    <hyperlink ref="H228" r:id="rId72" xr:uid="{F6C5DF01-8568-4031-BC94-3FDC1D7E94CE}"/>
    <hyperlink ref="H229" r:id="rId73" xr:uid="{E570B43F-37DC-44F6-8E8D-6FB8766C6026}"/>
    <hyperlink ref="H230" r:id="rId74" xr:uid="{DB7FF4F1-6457-4E3B-BBF6-27674B10374F}"/>
    <hyperlink ref="H231" r:id="rId75" xr:uid="{7D17E87D-D75A-4AB3-8B8B-E23F25A0EE6B}"/>
    <hyperlink ref="H253" r:id="rId76" xr:uid="{A40E4D60-D52C-4DFA-B120-6EC4A6147DAA}"/>
    <hyperlink ref="H254" r:id="rId77" xr:uid="{1A9C0E23-62AB-429C-93F6-F7C22B304B06}"/>
    <hyperlink ref="H255" r:id="rId78" xr:uid="{FFD502C3-A6B6-41CD-9C28-D507622BBAD5}"/>
    <hyperlink ref="H256" r:id="rId79" xr:uid="{123D84C2-FF4A-4C2F-838C-AC0DCCC3AF5D}"/>
    <hyperlink ref="H257" r:id="rId80" xr:uid="{466E2296-5A68-4677-830B-1D1D593D510D}"/>
    <hyperlink ref="H233" r:id="rId81" xr:uid="{0C3F4894-DD77-483F-B506-931EA391AC56}"/>
    <hyperlink ref="H234" r:id="rId82" xr:uid="{A2C285CD-B6AF-4EA3-AC30-A0B528BB2553}"/>
    <hyperlink ref="H236" r:id="rId83" xr:uid="{7BE03D75-9693-4F5E-AC67-4C5DD8344A3C}"/>
    <hyperlink ref="H237" r:id="rId84" xr:uid="{A7322292-C1B2-4BE6-98A7-33D409627C2C}"/>
    <hyperlink ref="H238" r:id="rId85" xr:uid="{CFC5BEA0-EC01-4F3D-B461-D69F45ACD208}"/>
    <hyperlink ref="H239" r:id="rId86" xr:uid="{3F4D3F8E-D7B0-42FE-9997-B60E6C4B5979}"/>
    <hyperlink ref="H240" r:id="rId87" xr:uid="{35394777-D488-4B8F-8518-A88784F7445C}"/>
    <hyperlink ref="H294" r:id="rId88" xr:uid="{93225B63-2013-4E1C-B139-113CA221AC85}"/>
    <hyperlink ref="H295" r:id="rId89" xr:uid="{FE65F37E-40BB-45C1-A0C5-6EA6B18D9238}"/>
    <hyperlink ref="H296" r:id="rId90" xr:uid="{6DADCB39-58AC-4345-8570-F50B2691FE1D}"/>
    <hyperlink ref="H297" r:id="rId91" xr:uid="{E12BB1B6-D398-4D2B-82AB-68F4D209F3B0}"/>
    <hyperlink ref="H298" r:id="rId92" xr:uid="{CB265B8B-F988-41DC-8345-F855C1EF8B28}"/>
    <hyperlink ref="H299" r:id="rId93" xr:uid="{A5EF9DC9-211A-464D-A4F5-2BA95F0B4447}"/>
    <hyperlink ref="H300" r:id="rId94" xr:uid="{B7B3D8E8-CA6F-4944-804D-F75C930FA980}"/>
    <hyperlink ref="H301" r:id="rId95" xr:uid="{7FA98BAB-27F2-462D-8469-8F0E4D3245C3}"/>
    <hyperlink ref="H302" r:id="rId96" xr:uid="{7F09A62B-21AE-4BFD-AF54-73146311781E}"/>
    <hyperlink ref="H303" r:id="rId97" xr:uid="{411DB5CD-1708-41A0-A393-4E57CB542A83}"/>
    <hyperlink ref="H304" r:id="rId98" xr:uid="{C7E57DC7-8AFE-4B72-B75F-300637EDC1F3}"/>
    <hyperlink ref="H305" r:id="rId99" xr:uid="{25224A3D-DA40-4A0A-ADCF-26AC5C41F1F2}"/>
    <hyperlink ref="H306" r:id="rId100" xr:uid="{7CF26B06-E0E2-4589-96A7-08C99F208FFD}"/>
    <hyperlink ref="H307" r:id="rId101" xr:uid="{CCA1819C-BE5A-40CE-AB1C-59ED3D03EC0E}"/>
    <hyperlink ref="H308" r:id="rId102" xr:uid="{930BDCA3-595A-4562-8A1D-FD6A90F710EC}"/>
    <hyperlink ref="H309" r:id="rId103" xr:uid="{2F63E02D-3BB2-4196-8DC9-AB153F5A3082}"/>
    <hyperlink ref="H310" r:id="rId104" xr:uid="{B63D2A70-F2BC-49EE-BCEC-D0A068116A8D}"/>
    <hyperlink ref="H312" r:id="rId105" xr:uid="{0188B658-76A8-4DE0-A9B4-1C11E006AC41}"/>
    <hyperlink ref="H313" r:id="rId106" xr:uid="{44168428-A8D8-4A66-BF5A-13CFCB174962}"/>
    <hyperlink ref="H314" r:id="rId107" xr:uid="{CDBC3371-5D68-4E62-B305-D9836A4BD245}"/>
    <hyperlink ref="H315" r:id="rId108" xr:uid="{7005F32B-636D-49F2-9AD5-06D1688EAEDF}"/>
    <hyperlink ref="H316" r:id="rId109" xr:uid="{3EEEC4C5-DA58-44D0-B93F-AAEE618E273E}"/>
    <hyperlink ref="H317" r:id="rId110" xr:uid="{4CFFA182-22D7-4FF0-9E75-32720554E8AD}"/>
    <hyperlink ref="H318" r:id="rId111" xr:uid="{CCB728C0-5A25-4ADE-99C9-719B05955A4A}"/>
    <hyperlink ref="H319" r:id="rId112" xr:uid="{76B4206E-DA49-4AD3-9BBA-570956103355}"/>
    <hyperlink ref="H320" r:id="rId113" xr:uid="{D03F97A2-C069-46AA-95E2-39B53AACF3C2}"/>
    <hyperlink ref="H321" r:id="rId114" xr:uid="{F97B125F-2A8F-4719-BA55-6B3E849DFAA8}"/>
    <hyperlink ref="H322" r:id="rId115" xr:uid="{5B484FF0-166A-4F5B-8C5C-1DE282AEA1CE}"/>
    <hyperlink ref="H323" r:id="rId116" xr:uid="{6E2BEE86-EA69-4F5C-8822-1942956F6F9A}"/>
    <hyperlink ref="H324" r:id="rId117" xr:uid="{E71D7C76-6DD9-4C0D-B50E-214FC1BE3725}"/>
    <hyperlink ref="H328" r:id="rId118" xr:uid="{599B6D81-BC62-4494-ACA5-AA4C66677A15}"/>
    <hyperlink ref="H338" r:id="rId119" xr:uid="{923E3032-FE06-4DC3-96FC-502657B5ED0D}"/>
    <hyperlink ref="H339" r:id="rId120" xr:uid="{6B0292AD-D605-41B3-A3BE-4B4DD8202B47}"/>
    <hyperlink ref="H340" r:id="rId121" xr:uid="{048A74FB-3995-4A1E-A1C8-8F2E6003F19C}"/>
    <hyperlink ref="H341" r:id="rId122" xr:uid="{B3208579-A844-4F6A-A646-DAFB04B4BB01}"/>
    <hyperlink ref="H342" r:id="rId123" xr:uid="{F1F9B1C2-F54C-4813-BD9B-937B90F1AE00}"/>
    <hyperlink ref="H343" r:id="rId124" xr:uid="{93D1BEEC-D0A1-41FD-98BB-BF1CECDA4558}"/>
    <hyperlink ref="H344" r:id="rId125" xr:uid="{C73DCA6D-1D49-4079-BFB6-00916B375C8F}"/>
    <hyperlink ref="H345" r:id="rId126" xr:uid="{14684CBB-5696-4221-A70D-038B8E08E855}"/>
    <hyperlink ref="H365" r:id="rId127" xr:uid="{0304D72B-7FE4-48F5-9E4E-73A6FF9B3084}"/>
    <hyperlink ref="H414" r:id="rId128" xr:uid="{033E63F8-65FD-4EDF-A344-014C53C94B8A}"/>
    <hyperlink ref="H413" r:id="rId129" xr:uid="{23432E18-124E-4F9F-B71B-FBA2476A3725}"/>
    <hyperlink ref="H366" r:id="rId130" xr:uid="{F3FF44D0-A1F3-4EAD-BB1E-0B74D0A24E7C}"/>
    <hyperlink ref="H368" r:id="rId131" xr:uid="{A723ACCD-EAF3-477F-A09D-3B6F1BF4C48E}"/>
    <hyperlink ref="H376" r:id="rId132" xr:uid="{13C6D006-C8B3-4F75-925A-419C6C0BB493}"/>
    <hyperlink ref="H377" r:id="rId133" xr:uid="{E96111B4-1BFB-443E-B816-A9C5C85A831D}"/>
    <hyperlink ref="H378" r:id="rId134" xr:uid="{2658CCBC-C11B-43A8-9529-461CE31BCA38}"/>
    <hyperlink ref="H379" r:id="rId135" xr:uid="{C8AA0D51-7834-4B75-864E-5955B6BD86A6}"/>
    <hyperlink ref="H380" r:id="rId136" xr:uid="{05A73846-EBFB-4961-810A-C9D90A5C34A9}"/>
    <hyperlink ref="H381" r:id="rId137" xr:uid="{E1E1A7BC-DE2D-42AB-BA4B-E904181B25A0}"/>
    <hyperlink ref="H382" r:id="rId138" xr:uid="{08E21DD4-DD24-4B8C-8C45-36F548170658}"/>
    <hyperlink ref="H383" r:id="rId139" xr:uid="{D8644FA7-B9A1-44AE-AF03-5DAD9FB019D6}"/>
    <hyperlink ref="H384" r:id="rId140" xr:uid="{C7C890D4-42B2-4EB9-8854-77B4E994650B}"/>
    <hyperlink ref="H385" r:id="rId141" xr:uid="{3A37B1B2-41DD-4EF2-9086-EF6C432102E6}"/>
    <hyperlink ref="H386" r:id="rId142" xr:uid="{0ABB952E-CA02-4B3E-8FFD-D36215CF8007}"/>
    <hyperlink ref="H387" r:id="rId143" xr:uid="{5EB89B5C-68A6-48F4-83C3-1955CB71A7B9}"/>
    <hyperlink ref="H388" r:id="rId144" xr:uid="{0EAF7859-E484-42C5-8F89-310C31DB1699}"/>
    <hyperlink ref="H389" r:id="rId145" xr:uid="{7E8B1216-B888-4239-8860-3B5A591B9CFB}"/>
    <hyperlink ref="H390" r:id="rId146" xr:uid="{3ADD7E65-88D5-4DEA-B030-71AF0335C391}"/>
    <hyperlink ref="H391" r:id="rId147" xr:uid="{B2EA7AE3-C71F-4CB4-9E8C-9E2E6FF782F1}"/>
    <hyperlink ref="H392" r:id="rId148" xr:uid="{2567BE38-A35D-4948-9A36-5C120D9CEAF0}"/>
    <hyperlink ref="H393" r:id="rId149" xr:uid="{19ED2BD8-8637-430F-81B7-6D51EEC143AA}"/>
    <hyperlink ref="H394" r:id="rId150" xr:uid="{5DC03B14-23D4-444C-92F2-84C733728396}"/>
    <hyperlink ref="H395" r:id="rId151" xr:uid="{86082482-CE4A-449F-AF48-EEB06BBBACB5}"/>
    <hyperlink ref="H405" r:id="rId152" xr:uid="{00081E73-F6CF-4547-ACDF-85751F4C40B3}"/>
    <hyperlink ref="H406" r:id="rId153" xr:uid="{536C24AF-58C3-4347-8FC9-1EDE62A33350}"/>
    <hyperlink ref="H407" r:id="rId154" xr:uid="{4EA580A0-3467-4F2B-AA64-B41E960B7666}"/>
    <hyperlink ref="H408" r:id="rId155" xr:uid="{54A12A76-D247-426B-B45A-7A6805D687C5}"/>
    <hyperlink ref="H410" r:id="rId156" xr:uid="{2BA3BF3F-689E-44B0-ADC4-3A7289A70F7B}"/>
    <hyperlink ref="H415" r:id="rId157" xr:uid="{C7EF35A3-5D7B-46A4-9512-5BEED406C072}"/>
    <hyperlink ref="H416" r:id="rId158" xr:uid="{61CAF1CC-BEA2-4E54-AC06-6ECEB4989B80}"/>
    <hyperlink ref="H417" r:id="rId159" xr:uid="{5F658633-A628-405D-99CE-8A9F10DB89CF}"/>
    <hyperlink ref="H418" r:id="rId160" xr:uid="{3020B126-2726-4681-9E1B-C7AB5DEA3D29}"/>
    <hyperlink ref="H152" r:id="rId161" xr:uid="{90FA626A-7B29-4413-BD61-8FC3B94D5DC6}"/>
    <hyperlink ref="H153" r:id="rId162" xr:uid="{D78C0BEC-C3F7-487A-BC8B-600C623AAB71}"/>
    <hyperlink ref="H154" r:id="rId163" xr:uid="{9FE27A10-460B-4CBB-8F7E-316478C67125}"/>
    <hyperlink ref="H155" r:id="rId164" xr:uid="{905AEA50-0A7B-4A78-A246-5BE9A672F55C}"/>
    <hyperlink ref="H156" r:id="rId165" xr:uid="{DCD20D1E-8773-4095-BA14-ACBC111DCF3A}"/>
    <hyperlink ref="H157" r:id="rId166" xr:uid="{D68A881F-1AC5-45ED-AB17-AC052F94C104}"/>
    <hyperlink ref="H158" r:id="rId167" xr:uid="{754F5844-BF29-4352-B962-269281E0B0D7}"/>
    <hyperlink ref="H159" r:id="rId168" xr:uid="{9CC96FCC-30E0-4C4E-950A-30A1574F876C}"/>
    <hyperlink ref="H160" r:id="rId169" xr:uid="{802D4CE4-0947-469E-900E-F6D4CAC9CD9C}"/>
    <hyperlink ref="H161" r:id="rId170" xr:uid="{6EA74E23-C4D7-48E7-9D4D-5410395F434A}"/>
    <hyperlink ref="H162" r:id="rId171" xr:uid="{C0700888-F496-49B5-9A25-F5813D0DD483}"/>
    <hyperlink ref="H163" r:id="rId172" xr:uid="{45F5F841-48B0-4E57-A750-46675C0E57F6}"/>
    <hyperlink ref="H164" r:id="rId173" xr:uid="{70FA82E2-3BCE-4A79-A2AE-31DBF82FB194}"/>
    <hyperlink ref="H165" r:id="rId174" xr:uid="{FF4114EA-6EE8-40D7-A38A-9BA0188D540A}"/>
    <hyperlink ref="H166" r:id="rId175" xr:uid="{F84AC384-F2A2-40C8-8633-B3348B8FFD33}"/>
    <hyperlink ref="H167" r:id="rId176" xr:uid="{8366F573-2682-4CE0-869F-0B902EC485A4}"/>
    <hyperlink ref="H168" r:id="rId177" xr:uid="{538E02DC-0CCD-414D-B633-44B8E7786932}"/>
    <hyperlink ref="H169" r:id="rId178" xr:uid="{819DF686-2D58-436A-A233-DE72A991DFFB}"/>
    <hyperlink ref="H170" r:id="rId179" xr:uid="{0920BC6E-3F10-48FA-A4E1-2F95FAE02363}"/>
    <hyperlink ref="H171" r:id="rId180" xr:uid="{BDDBFA52-D4E3-4945-A403-923214AC3BEB}"/>
    <hyperlink ref="H172" r:id="rId181" xr:uid="{C6EA026B-857B-4006-BE8D-A99C444A3F1E}"/>
    <hyperlink ref="H173" r:id="rId182" xr:uid="{6CA3A12F-2765-4EC5-8760-EEA3A1F44707}"/>
    <hyperlink ref="H174" r:id="rId183" xr:uid="{EE25E011-BAFB-4573-A062-3256829C9B0E}"/>
    <hyperlink ref="H175" r:id="rId184" xr:uid="{89514E12-BE1F-436B-A9F5-9AC2D4A6C715}"/>
    <hyperlink ref="H176" r:id="rId185" xr:uid="{02EE80D1-0025-4E2B-ABC3-87A43EC90DFB}"/>
    <hyperlink ref="H177" r:id="rId186" location="xabd7" xr:uid="{7AEB71D4-CE9A-4988-BC8F-69C47BB4B265}"/>
    <hyperlink ref="H178" r:id="rId187" xr:uid="{8FCD1A8D-5B8A-47FE-ACB5-F579588E9BA4}"/>
    <hyperlink ref="H179" r:id="rId188" xr:uid="{267473C6-2DF6-4151-9613-89DAE7D55739}"/>
    <hyperlink ref="H180" r:id="rId189" xr:uid="{02F9A778-E4C8-4DCD-B051-30BF51BEFE88}"/>
    <hyperlink ref="H181" r:id="rId190" xr:uid="{206F3503-40E8-467F-9ECD-386C7F35E787}"/>
    <hyperlink ref="H182" r:id="rId191" xr:uid="{DDFD142D-22DD-4418-A6B9-B47BBDAA485C}"/>
    <hyperlink ref="H183" r:id="rId192" xr:uid="{76AE49D4-5C21-43AE-914D-66953BF94E49}"/>
    <hyperlink ref="H60" r:id="rId193" xr:uid="{F1D2FF00-0D39-4578-97A4-8F364F53BAB8}"/>
    <hyperlink ref="H61" r:id="rId194" xr:uid="{1A8215FA-866F-498C-B843-1CD1F6054616}"/>
    <hyperlink ref="H62" r:id="rId195" xr:uid="{60CA1986-1D78-4AE0-A7AE-8C515E3171D2}"/>
    <hyperlink ref="H63" r:id="rId196" xr:uid="{EA924144-E7E5-452C-9B47-C7E46BF5566E}"/>
    <hyperlink ref="H64" r:id="rId197" xr:uid="{F6FCC167-838E-48F0-99C7-355E37DDBB39}"/>
    <hyperlink ref="H65" r:id="rId198" xr:uid="{0147D6F4-4261-4A4D-8255-9674B9791898}"/>
    <hyperlink ref="H411" r:id="rId199" xr:uid="{3A447D5A-C500-4223-9C85-DF09B23F05A6}"/>
    <hyperlink ref="H412" r:id="rId200" xr:uid="{6C926BFC-537E-4182-8BB1-CF002E34A6F5}"/>
    <hyperlink ref="H329" r:id="rId201" xr:uid="{20BF7166-5A86-42A6-BFDE-ACC96D68EC66}"/>
    <hyperlink ref="H330" r:id="rId202" xr:uid="{E4C84A7D-1AF8-4A2C-8990-2589B5F1E22E}"/>
    <hyperlink ref="H331" r:id="rId203" xr:uid="{971E2646-16F3-47F5-ADCF-0B621BE199F4}"/>
    <hyperlink ref="H332" r:id="rId204" xr:uid="{4F01243F-27C1-4E3A-9730-07CD3A461A2C}"/>
    <hyperlink ref="H333" r:id="rId205" xr:uid="{C9FA91B5-E8CC-491C-AF04-62CF7B943E0D}"/>
    <hyperlink ref="H334" r:id="rId206" xr:uid="{6989BBFB-D477-4137-A724-F561F1368336}"/>
    <hyperlink ref="H335" r:id="rId207" xr:uid="{3AB5724E-F6E4-4BFE-8929-0424AA8873C4}"/>
    <hyperlink ref="H336" r:id="rId208" xr:uid="{F05C26F9-86AB-4617-9EBB-7034C9C1996C}"/>
    <hyperlink ref="H337" r:id="rId209" xr:uid="{BF3C3B29-E215-486D-9AD2-55A2157F2E9A}"/>
    <hyperlink ref="H346" r:id="rId210" xr:uid="{D2BE62D5-D401-447F-80F2-C2B3AE73D209}"/>
    <hyperlink ref="H347" r:id="rId211" xr:uid="{16270797-6329-402A-AD44-F9B29CDB7CA9}"/>
    <hyperlink ref="H348" r:id="rId212" xr:uid="{38A6F231-09E1-4E76-B213-4826FFEF2C61}"/>
    <hyperlink ref="H349" r:id="rId213" xr:uid="{3215823B-ED9A-4501-8A0A-865B6D6AADC8}"/>
    <hyperlink ref="H350" r:id="rId214" xr:uid="{B4E81DCF-3C4A-4273-8657-4263CF79BFEB}"/>
    <hyperlink ref="H351" r:id="rId215" xr:uid="{64F67BFA-74B4-4414-97FA-D3E601E2CFBA}"/>
    <hyperlink ref="H352" r:id="rId216" xr:uid="{C2505816-903B-4F74-89B6-644BC3A6BF1C}"/>
    <hyperlink ref="H353" r:id="rId217" xr:uid="{6EE18EF5-6503-4AA9-BC4A-3ACA3309E2E6}"/>
    <hyperlink ref="H354" r:id="rId218" xr:uid="{7CEBDBA9-34BB-428B-8650-A19C6E7C4E32}"/>
    <hyperlink ref="H355" r:id="rId219" xr:uid="{14B0DB42-4030-4769-81B7-84646E692524}"/>
    <hyperlink ref="H356" r:id="rId220" xr:uid="{687A52FF-B91B-46CA-84FA-793205C5941D}"/>
    <hyperlink ref="H357" r:id="rId221" xr:uid="{F726DE92-22B5-410A-8A65-50A39E06BDFA}"/>
    <hyperlink ref="H358" r:id="rId222" xr:uid="{C5103CCF-0D1D-4A4A-B874-6634E7CE1943}"/>
    <hyperlink ref="H359" r:id="rId223" xr:uid="{530DF005-2A15-4B9F-81E6-BDF36F48BE73}"/>
    <hyperlink ref="H360" r:id="rId224" xr:uid="{3F696E0C-DA0C-475D-8E27-9B86B0EAF0A2}"/>
    <hyperlink ref="H361" r:id="rId225" xr:uid="{96A5B46F-2CFA-404C-8534-B3A88BFBC512}"/>
    <hyperlink ref="H362" r:id="rId226" xr:uid="{8A99051C-63B2-41A2-979D-9EF104C6ED87}"/>
    <hyperlink ref="H363" r:id="rId227" xr:uid="{63EEFE2B-444E-4340-BD13-1D02DA7A4C6C}"/>
    <hyperlink ref="H364" r:id="rId228" xr:uid="{AACA134D-3DD4-4CD1-B1E0-F1A81253C42F}"/>
    <hyperlink ref="H367" r:id="rId229" xr:uid="{D301C0FE-FAC8-4B6E-AAF8-2E47B4690FF0}"/>
    <hyperlink ref="H369" r:id="rId230" xr:uid="{5EF43772-518D-4513-8CC2-1F59405BD08D}"/>
    <hyperlink ref="H370" r:id="rId231" xr:uid="{294CFA3E-17C0-4D06-B07E-3ABD4109FA0A}"/>
    <hyperlink ref="H371" r:id="rId232" xr:uid="{701906E1-03BE-46DC-BE66-F2DD7F8104EC}"/>
    <hyperlink ref="H372" r:id="rId233" xr:uid="{4F501772-5777-4E96-A4C7-9CA6F98B18D5}"/>
    <hyperlink ref="H373" r:id="rId234" xr:uid="{B829FCB1-F55B-4F7D-ABFA-870F8158C6C1}"/>
    <hyperlink ref="H374" r:id="rId235" xr:uid="{DD0C8A75-86B7-49CC-BB4A-91B4B78526AC}"/>
    <hyperlink ref="H409" r:id="rId236" xr:uid="{BD4BB870-ECDD-40E0-8248-2BBC48BDCE69}"/>
    <hyperlink ref="H235" r:id="rId237" display="http://www.bi.go.id/id/ruang-media/siaran-pers/Pages/sp_189516.aspx" xr:uid="{EB59B654-107E-418A-95CE-7B2B909E5121}"/>
    <hyperlink ref="H241" r:id="rId238" xr:uid="{A608BA8D-ECA3-44F5-8317-960BDAD6419C}"/>
    <hyperlink ref="H242" r:id="rId239" xr:uid="{DEBC0E27-3EF5-43B7-95E3-A2EF7347AF6E}"/>
    <hyperlink ref="H243" r:id="rId240" xr:uid="{08D01D63-FF5A-4DA9-B723-C123B71E361D}"/>
    <hyperlink ref="H244" r:id="rId241" xr:uid="{68DDEF6E-FCE8-442F-8741-EB21531076EF}"/>
    <hyperlink ref="H245" r:id="rId242" xr:uid="{1E4C27A4-5021-4D17-8860-2AC7668D0446}"/>
    <hyperlink ref="H246" r:id="rId243" xr:uid="{58A26AD6-B991-4BA9-BFF1-23CAF2B12E7C}"/>
    <hyperlink ref="H247" r:id="rId244" xr:uid="{42FC8C42-0D4B-4BDE-90B2-C79F86A1F63B}"/>
    <hyperlink ref="H248" r:id="rId245" xr:uid="{095FA4C4-F90F-433A-973C-CD5D2C9658AE}"/>
    <hyperlink ref="H311" r:id="rId246" xr:uid="{C01DEC11-036A-44D1-88C3-702D98C59312}"/>
    <hyperlink ref="H400" r:id="rId247" xr:uid="{98734347-E8F9-4DA9-ADE6-2DFB4CFAA625}"/>
    <hyperlink ref="H396" r:id="rId248" display="https://www.fi.se/sv/publicerat/nyheter/2014/beslut-om-kontracykliskt-buffertvarde-/" xr:uid="{8AF9B482-AF84-457D-95F6-DFC36A14ABFF}"/>
    <hyperlink ref="H401" r:id="rId249" xr:uid="{779278BB-7887-4ECA-9E0C-9324558A0406}"/>
    <hyperlink ref="H402" r:id="rId250" xr:uid="{98BBF164-9565-4F3A-90B3-40D0270516E8}"/>
    <hyperlink ref="H397" r:id="rId251" xr:uid="{C868615F-8266-47CC-93E7-C318777B24D7}"/>
    <hyperlink ref="H398" r:id="rId252" xr:uid="{6380FE2C-C7D6-4E34-8F1F-FBFAFEC3A134}"/>
    <hyperlink ref="H399" r:id="rId253" xr:uid="{03B26C0F-2F68-4CA5-A36E-9C0FD0C3DAA2}"/>
    <hyperlink ref="H219" r:id="rId254" xr:uid="{E0AD9B56-27FE-47CB-994F-1599A736BE8E}"/>
    <hyperlink ref="H220" r:id="rId255" xr:uid="{FA54AA83-B987-4AF2-BB84-5148F1C94957}"/>
    <hyperlink ref="H205" r:id="rId256" xr:uid="{FB23ACFB-3744-4B97-A7CC-E7E705BEBDC4}"/>
    <hyperlink ref="H206" r:id="rId257" xr:uid="{96E927C9-A721-434C-AEB7-C3024E353C1F}"/>
    <hyperlink ref="H208" r:id="rId258" xr:uid="{14E7A2A8-A459-43E7-A74F-BCEB07F8F782}"/>
    <hyperlink ref="H215" r:id="rId259" xr:uid="{36F8A0B5-4DEB-439E-8959-A90845E673AF}"/>
    <hyperlink ref="H210" r:id="rId260" xr:uid="{B4A8CC02-4BCA-4027-9D84-A29373CD3659}"/>
    <hyperlink ref="H211" r:id="rId261" xr:uid="{75D45F6F-1D50-4278-B248-0282B15912A7}"/>
    <hyperlink ref="H212" r:id="rId262" xr:uid="{18E6D698-B894-4D63-BFA5-39090395B460}"/>
    <hyperlink ref="H213" r:id="rId263" xr:uid="{92382B81-3AD1-490B-869D-FCF94F015324}"/>
    <hyperlink ref="H214" r:id="rId264" xr:uid="{BC0044DF-36A0-48DF-84A6-E970A4354BAC}"/>
    <hyperlink ref="H204" r:id="rId265" xr:uid="{62867868-9953-42D0-B50A-1E92FB7CD19B}"/>
    <hyperlink ref="H216" r:id="rId266" xr:uid="{2800177A-5667-419A-9014-CAFE2798A39E}"/>
    <hyperlink ref="H218" r:id="rId267" xr:uid="{003CEF34-A7F6-404D-956E-3D0C37840FCF}"/>
    <hyperlink ref="H217" r:id="rId268" xr:uid="{35B1E480-D16E-4E79-8909-661E7627D49C}"/>
    <hyperlink ref="H207" r:id="rId269" xr:uid="{05502445-79A2-452B-893F-75E6FCE6B850}"/>
    <hyperlink ref="H209" r:id="rId270" xr:uid="{D50A0E0D-D293-4280-A18A-076C17E2EA60}"/>
    <hyperlink ref="H184" r:id="rId271" xr:uid="{AE9901D2-C4D0-4858-993C-A1B9C66577FF}"/>
    <hyperlink ref="H96" r:id="rId272" xr:uid="{DBFE9382-C5B2-4D54-ADB2-1D0AFB32FD61}"/>
    <hyperlink ref="H89" r:id="rId273" xr:uid="{50F7CBD7-0568-4DE4-9571-70AA35807480}"/>
    <hyperlink ref="H111" r:id="rId274" xr:uid="{0C57BC99-A5D7-464F-A126-ECE0F004CF2C}"/>
    <hyperlink ref="H2" r:id="rId275" xr:uid="{E20F4CB2-2C6E-4C73-AB70-998756F00BA0}"/>
    <hyperlink ref="H3" r:id="rId276" xr:uid="{E6BD6144-48AA-4BBE-A265-3C8B1153EBED}"/>
    <hyperlink ref="H9" r:id="rId277" xr:uid="{BBD91EC8-6553-49B6-AE02-0E30D9BCC1B1}"/>
    <hyperlink ref="H11" r:id="rId278" xr:uid="{9BD890A2-95CC-4EF4-B8F5-B7A494E7FAEA}"/>
    <hyperlink ref="H12" r:id="rId279" xr:uid="{327D4E6B-0E94-411B-9056-F9AA413214FD}"/>
    <hyperlink ref="H14" r:id="rId280" xr:uid="{5AC0F2DD-B1AF-4AF7-9636-96C169D92522}"/>
    <hyperlink ref="H17" r:id="rId281" xr:uid="{408E5270-7019-4873-86FA-D524F9DCD52C}"/>
    <hyperlink ref="H18" r:id="rId282" xr:uid="{4E53B272-2657-4E32-AC82-CDCE038A9BD7}"/>
    <hyperlink ref="H10" r:id="rId283" xr:uid="{A84B88B4-6BEB-4E4F-A471-7922023F512F}"/>
    <hyperlink ref="H19" r:id="rId284" xr:uid="{0A031CF6-A83B-43AC-9C02-17FCACFD32E1}"/>
    <hyperlink ref="H375" r:id="rId285" xr:uid="{437B104A-4FF8-4356-B0DD-6C6E61BD06D2}"/>
    <hyperlink ref="H68" r:id="rId286" xr:uid="{08F0D5D2-18BA-4519-B5EB-77CB1F1C4275}"/>
    <hyperlink ref="H72" r:id="rId287" xr:uid="{6F61711E-97CD-4172-B023-41D28CFE1B8F}"/>
    <hyperlink ref="H71" r:id="rId288" xr:uid="{A5D39F3B-68ED-4B9E-B3D5-FC0C165712B0}"/>
    <hyperlink ref="H69" r:id="rId289" xr:uid="{9B51BCDD-0086-42BE-AF77-CD799E676EAD}"/>
    <hyperlink ref="H70" r:id="rId290" xr:uid="{FA09F593-65FA-4E3C-98B6-D12F6D36CCE7}"/>
    <hyperlink ref="H258" r:id="rId291" xr:uid="{3659311D-63C7-4A9B-85DB-9D1ECBF79141}"/>
    <hyperlink ref="H66" r:id="rId292" xr:uid="{A8FCA3EC-BA47-46FC-8130-7B1B7C0EF9DA}"/>
    <hyperlink ref="H403" r:id="rId293" xr:uid="{41B7F011-DBB2-4961-967C-6BC05F97A845}"/>
    <hyperlink ref="H185" r:id="rId294" xr:uid="{99CFD8B8-7AEE-4C6C-89DD-33343EC283A8}"/>
    <hyperlink ref="H49" r:id="rId295" xr:uid="{38FA837E-42F1-410A-B9E4-6D161EC6E42D}"/>
    <hyperlink ref="H325" r:id="rId296" xr:uid="{4CCD4D5F-2569-4F89-8743-02A97407B06A}"/>
    <hyperlink ref="H232" r:id="rId297" display="https://www.hkma.gov.hk/eng/news-and-media/press-releases/2024/05/20240503-6/" xr:uid="{DC3D6726-D9A3-45C8-95B0-07C96884999D}"/>
    <hyperlink ref="H67" r:id="rId298" xr:uid="{72190022-B9B6-444E-B1D7-53F78777A4BF}"/>
    <hyperlink ref="H326" r:id="rId299" xr:uid="{EA5BFB2C-AF45-4B0E-9ECE-F0452FFA41DC}"/>
    <hyperlink ref="H186" r:id="rId300" xr:uid="{1710E40D-42E8-4799-8455-3F6F84A76643}"/>
    <hyperlink ref="H404" r:id="rId301" xr:uid="{28EDD967-5FA2-4129-ACB8-B481AF615D93}"/>
    <hyperlink ref="H250" r:id="rId302" xr:uid="{790383CC-466D-48C1-B76F-D00AF7679672}"/>
    <hyperlink ref="H327" r:id="rId303" xr:uid="{06521A23-71B1-4016-82B8-C001E7A29CCD}"/>
    <hyperlink ref="H259" r:id="rId304" xr:uid="{7A9B1B75-EA9C-458A-8BEE-25DAF4E71220}"/>
    <hyperlink ref="H260" r:id="rId305" xr:uid="{C75AC6BD-3D9F-489A-BD5A-EFBF8CAA884F}"/>
    <hyperlink ref="H261" r:id="rId306" xr:uid="{643DBEEC-50A5-4D99-B921-251D8A1C1863}"/>
    <hyperlink ref="H262" r:id="rId307" xr:uid="{7C631401-D739-4FC2-82C0-D99A4E519023}"/>
    <hyperlink ref="H263" r:id="rId308" xr:uid="{FF09A3F6-7FC1-44C9-91E4-35153F2BEAE8}"/>
    <hyperlink ref="H264" r:id="rId309" xr:uid="{1DFFDA73-1901-44A8-8C12-845942E1F1AD}"/>
    <hyperlink ref="H265" r:id="rId310" xr:uid="{E3118F1A-A764-47E7-8BC4-3ADBBDAA7B53}"/>
    <hyperlink ref="H266" r:id="rId311" xr:uid="{FA768940-2164-4E05-BE84-96A84662F6C4}"/>
    <hyperlink ref="H267" r:id="rId312" xr:uid="{D22343E1-E60B-4C9C-A154-33DE1E010BFD}"/>
    <hyperlink ref="H268" r:id="rId313" xr:uid="{437BD3A7-5F68-4741-A151-B5F8E994FEAA}"/>
    <hyperlink ref="H269" r:id="rId314" xr:uid="{935C33AF-43E3-4ADE-A6B4-E0CD09A045E4}"/>
    <hyperlink ref="H270" r:id="rId315" xr:uid="{E400F70F-18CC-4C8E-870C-5C83DC1AFCEB}"/>
    <hyperlink ref="H271" r:id="rId316" xr:uid="{E32B9F6A-8504-4747-81CB-BFCAA1240B62}"/>
    <hyperlink ref="H272" r:id="rId317" xr:uid="{A8DE948A-7E3E-4CB5-BAD6-F18582A462C6}"/>
    <hyperlink ref="H273" r:id="rId318" xr:uid="{67DA4CF0-EF16-4C8E-843A-DFB297F8E252}"/>
    <hyperlink ref="H274" r:id="rId319" xr:uid="{CE3F0F18-CAB4-4941-94CC-445E261B952C}"/>
    <hyperlink ref="H275" r:id="rId320" xr:uid="{A2D6FC1E-7A7A-4350-8E9F-6F907F0DB364}"/>
    <hyperlink ref="H276" r:id="rId321" xr:uid="{C486ED0E-E07B-4C1E-8B78-903A89E5C104}"/>
    <hyperlink ref="H277" r:id="rId322" xr:uid="{13A53C76-5E60-4B9F-A5FF-3C67C1963B00}"/>
    <hyperlink ref="H278" r:id="rId323" xr:uid="{09B39824-0151-41E5-90B6-E8C7C66E72A8}"/>
    <hyperlink ref="H279" r:id="rId324" xr:uid="{C4CE07CE-3DC0-440E-97FB-3B6F305A8464}"/>
    <hyperlink ref="H280" r:id="rId325" xr:uid="{1850934A-F6D4-49C7-8F49-809FB1E62B91}"/>
    <hyperlink ref="H281" r:id="rId326" xr:uid="{598F227C-15E7-4044-A81D-4EF28E128766}"/>
    <hyperlink ref="H282" r:id="rId327" xr:uid="{B3D8474E-E971-4769-92C1-60C5060F4556}"/>
    <hyperlink ref="H283" r:id="rId328" xr:uid="{BE428913-8164-4167-8F93-E87E7C84BA38}"/>
    <hyperlink ref="H284" r:id="rId329" xr:uid="{1F133C9B-4906-4C36-A3E9-3033F640B430}"/>
    <hyperlink ref="H285" r:id="rId330" xr:uid="{A623DA4B-6844-4AAE-871C-4FF7AB1E8812}"/>
    <hyperlink ref="H286" r:id="rId331" xr:uid="{A639FA80-4AAC-4E0D-9C90-C0586B71AAF7}"/>
    <hyperlink ref="H287" r:id="rId332" xr:uid="{C02E540C-1FD5-44B4-94BC-4266022818BC}"/>
    <hyperlink ref="H288" r:id="rId333" xr:uid="{BAC16A8E-5E42-4E48-A8C0-84FEBAACBEAA}"/>
    <hyperlink ref="H289" r:id="rId334" xr:uid="{C12FDF6C-858A-4810-B719-9873EFAA020D}"/>
    <hyperlink ref="H290" r:id="rId335" xr:uid="{EDA97D13-262F-4F73-8CCD-C357744D693E}"/>
    <hyperlink ref="H291" r:id="rId336" xr:uid="{B400A5DC-0562-420C-BF79-CFB201D89AF7}"/>
    <hyperlink ref="H292" r:id="rId337" xr:uid="{EE20B5AB-19C4-4754-AAE8-B5311EF5C0BF}"/>
    <hyperlink ref="H293" r:id="rId338" xr:uid="{1401CF2A-110E-48D5-90C6-C55F5BDF15E2}"/>
    <hyperlink ref="H20" r:id="rId339" xr:uid="{34FF822D-8E86-4400-8CC8-C09D7C384075}"/>
    <hyperlink ref="H115" r:id="rId340" xr:uid="{56386658-5AED-480E-A865-CFC969E68344}"/>
    <hyperlink ref="H114" r:id="rId341" xr:uid="{8200A873-B837-4D9A-9BB6-1D2095C8BCCA}"/>
    <hyperlink ref="H151" r:id="rId342" xr:uid="{584502ED-1283-4623-8371-D1C1E41379BD}"/>
    <hyperlink ref="H252" r:id="rId343" xr:uid="{DC326E9A-1863-49B3-9A04-2DAC27CCCBB5}"/>
    <hyperlink ref="H419" r:id="rId344" xr:uid="{7F5FDED4-C00E-45D2-A901-4A35457ADECA}"/>
    <hyperlink ref="H420" r:id="rId345" display="https://www.fi.se/en/published/news/2024/fi-leaves-the-countercyclical-buffer-rate-unchanged3/" xr:uid="{68AED37D-DEB9-457C-AD6D-2569FFBC660E}"/>
    <hyperlink ref="H421" r:id="rId346" xr:uid="{D3FC71C2-8EA2-4B55-98F5-2B1B33220AE2}"/>
  </hyperlinks>
  <pageMargins left="0.7" right="0.7" top="0.75" bottom="0.75" header="0.3" footer="0.3"/>
  <pageSetup paperSize="9" orientation="portrait" verticalDpi="0" r:id="rId347"/>
  <headerFooter>
    <oddHeader>&amp;R&amp;"Calibri"&amp;9&amp;K000000Restricted&amp;1#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404B-7703-499E-A18F-227C8D604E00}">
  <dimension ref="A1:P29"/>
  <sheetViews>
    <sheetView workbookViewId="0">
      <selection activeCell="H29" sqref="H29"/>
    </sheetView>
  </sheetViews>
  <sheetFormatPr defaultRowHeight="14.25" x14ac:dyDescent="0.45"/>
  <cols>
    <col min="1" max="1" width="16.73046875" bestFit="1" customWidth="1"/>
    <col min="2" max="2" width="20.3984375" bestFit="1" customWidth="1"/>
    <col min="3" max="3" width="10.1328125" bestFit="1" customWidth="1"/>
    <col min="4" max="4" width="16.86328125" bestFit="1" customWidth="1"/>
    <col min="5" max="5" width="14.3984375" style="36" bestFit="1" customWidth="1"/>
    <col min="6" max="6" width="15.3984375" bestFit="1" customWidth="1"/>
    <col min="7" max="7" width="12.73046875" customWidth="1"/>
    <col min="8" max="8" width="28" style="48" bestFit="1" customWidth="1"/>
    <col min="9" max="9" width="17.73046875" style="48" bestFit="1" customWidth="1"/>
    <col min="10" max="10" width="8.86328125" style="48"/>
    <col min="11" max="11" width="19.1328125" style="48" bestFit="1" customWidth="1"/>
    <col min="12" max="12" width="27.73046875" style="48" bestFit="1" customWidth="1"/>
    <col min="13" max="13" width="14" style="48" bestFit="1" customWidth="1"/>
    <col min="14" max="14" width="8.86328125" style="48"/>
    <col min="15" max="15" width="8.86328125"/>
    <col min="16" max="16" width="10.59765625" bestFit="1" customWidth="1"/>
  </cols>
  <sheetData>
    <row r="1" spans="1:16" ht="16.5" x14ac:dyDescent="0.6">
      <c r="A1" s="30" t="s">
        <v>15</v>
      </c>
      <c r="B1" s="30" t="s">
        <v>110</v>
      </c>
      <c r="C1" s="31" t="s">
        <v>0</v>
      </c>
      <c r="D1" s="30" t="s">
        <v>1</v>
      </c>
      <c r="E1" s="30" t="s">
        <v>18</v>
      </c>
      <c r="F1" s="30" t="s">
        <v>109</v>
      </c>
      <c r="G1" s="30" t="s">
        <v>19</v>
      </c>
      <c r="H1" s="47" t="s">
        <v>111</v>
      </c>
      <c r="I1" s="47" t="s">
        <v>112</v>
      </c>
      <c r="K1" s="47" t="s">
        <v>113</v>
      </c>
      <c r="L1" s="47" t="s">
        <v>114</v>
      </c>
      <c r="M1" s="47" t="s">
        <v>115</v>
      </c>
      <c r="N1" s="47" t="s">
        <v>116</v>
      </c>
      <c r="P1" s="44">
        <f ca="1">TODAY()</f>
        <v>45596</v>
      </c>
    </row>
    <row r="2" spans="1:16" ht="16.5" x14ac:dyDescent="0.6">
      <c r="A2" s="8" t="s">
        <v>21</v>
      </c>
      <c r="B2" s="34">
        <f>_xlfn.XLOOKUP($A2,'CCyB decisions (database)'!$B$2:$B$228,'CCyB decisions (database)'!$C$2:$C$228,,0,-1)</f>
        <v>42460</v>
      </c>
      <c r="C2" s="3">
        <f>_xlfn.XLOOKUP($A2,'CCyB decisions (database)'!$B$2:$B$228,'CCyB decisions (database)'!$E$2:$E$228,,0,-1)</f>
        <v>0</v>
      </c>
      <c r="D2" s="2" t="str">
        <f>_xlfn.XLOOKUP($A2,'CCyB decisions (database)'!$B$2:$B$228,'CCyB decisions (database)'!$F$2:$F$228,,0,-1)</f>
        <v>First time setting</v>
      </c>
      <c r="E2" s="34">
        <f>_xlfn.XLOOKUP($A2,'CCyB decisions (database)'!$B$2:$B$228,'CCyB decisions (database)'!$G$2:$G$228,,0,-1)</f>
        <v>42461</v>
      </c>
      <c r="F2" s="1" t="s">
        <v>107</v>
      </c>
      <c r="G2" s="2" t="str">
        <f>IF(_xlfn.XLOOKUP($A2,'CCyB decisions (database)'!$B$2:$B$228,'CCyB decisions (database)'!$I$2:$I$228,,0,-1)="","",_xlfn.XLOOKUP($A2,'CCyB decisions (database)'!$B$2:$B$228,'CCyB decisions (database)'!$I$2:$I$228,,0,-1))</f>
        <v/>
      </c>
      <c r="H2" s="48" cm="1">
        <f t="array" ref="H2">SUMPRODUCT(MAX(ROW('CCyB decisions (database)'!$B$2:$B$228)*('Latest decisions_OLD'!$A2='CCyB decisions (database)'!$B$2:$B$228))-1)</f>
        <v>20</v>
      </c>
      <c r="I2" s="49" cm="1">
        <f t="array" ref="I2">INDEX('CCyB decisions (database)'!$G$2:$G$228,SUMPRODUCT(MAX(ROW('CCyB decisions (database)'!$B$2:$B$228)*('Latest decisions_OLD'!$A2='CCyB decisions (database)'!$B$2:$B$228))-1))</f>
        <v>42461</v>
      </c>
      <c r="J2" s="48">
        <f ca="1">IF(TODAY()&gt;=I2,1,0)</f>
        <v>1</v>
      </c>
      <c r="K2" s="50" cm="1">
        <f t="array" aca="1" ref="K2" ca="1">IF(TODAY()&gt;=I2,INDEX('CCyB decisions (database)'!$E$2:$E$228,SUMPRODUCT(MAX(ROW('CCyB decisions (database)'!$B$2:$B$228)*('Latest decisions_OLD'!$A2='CCyB decisions (database)'!$B$2:$B$228))-1)),"too early")</f>
        <v>0</v>
      </c>
      <c r="L2" s="51" cm="1">
        <f t="array" aca="1" ref="L2" ca="1">IF(TODAY()&gt;=I2,INDEX('CCyB decisions (database)'!$E$2:$E$228,SUMPRODUCT(MAX(ROW('CCyB decisions (database)'!$B$2:$B$228)*('Latest decisions_OLD'!$A2='CCyB decisions (database)'!$B$2:$B$228))-1)),INDEX('CCyB decisions (database)'!$E$2:$E$228,SUMPRODUCT(MAX(ROW('CCyB decisions (database)'!$B$2:$B$228)*('Latest decisions_OLD'!$A2='CCyB decisions (database)'!$B$2:$B$228))-2)))</f>
        <v>0</v>
      </c>
      <c r="M2" s="49" cm="1">
        <f t="array" aca="1" ref="M2" ca="1">IF(TODAY()&gt;=I2,INDEX('CCyB decisions (database)'!$G$2:$G$228,SUMPRODUCT(MAX(ROW('CCyB decisions (database)'!$B$2:$B$228)*('Latest decisions_OLD'!$A2='CCyB decisions (database)'!$B$2:$B$228))-1)),INDEX('CCyB decisions (database)'!$G$2:$G$228,SUMPRODUCT(MAX(ROW('CCyB decisions (database)'!$B$2:$B$228)*('Latest decisions_OLD'!$A2='CCyB decisions (database)'!$B$2:$B$228))-2)))</f>
        <v>42461</v>
      </c>
      <c r="N2" s="48" cm="1">
        <f t="array" aca="1" ref="N2" ca="1">SUMPRODUCT(MAX(ROW('CCyB decisions (database)'!$B$2:$B$228)*('CCyB decisions (database)'!$G$2:$G$228&lt;=TODAY())*('Latest decisions_OLD'!$A2='CCyB decisions (database)'!$B$2:$B$228))-1)</f>
        <v>20</v>
      </c>
      <c r="O2" s="52" cm="1">
        <f t="array" aca="1" ref="O2" ca="1">INDEX('CCyB decisions (database)'!$E$2:$E$228,SUMPRODUCT(MAX(ROW('CCyB decisions (database)'!$B$2:$B$228)*('CCyB decisions (database)'!$G$2:$G$228&lt;=TODAY())*('Latest decisions_OLD'!$A2='CCyB decisions (database)'!$B$2:$B$228))-1))</f>
        <v>0</v>
      </c>
      <c r="P2" s="44" cm="1">
        <f t="array" aca="1" ref="P2" ca="1">INDEX('CCyB decisions (database)'!$G$2:$G$228,SUMPRODUCT(MAX(ROW('CCyB decisions (database)'!$B$2:$B$228)*('CCyB decisions (database)'!$G$2:$G$228&lt;=TODAY())*('Latest decisions_OLD'!$A2='CCyB decisions (database)'!$B$2:$B$228))-1))</f>
        <v>42461</v>
      </c>
    </row>
    <row r="3" spans="1:16" ht="16.5" x14ac:dyDescent="0.6">
      <c r="A3" s="8" t="s">
        <v>23</v>
      </c>
      <c r="B3" s="34">
        <f>_xlfn.XLOOKUP($A3,'CCyB decisions (database)'!$B$2:$B$228,'CCyB decisions (database)'!$C$2:$C$228,,0,-1)</f>
        <v>44916</v>
      </c>
      <c r="C3" s="3">
        <f>_xlfn.XLOOKUP($A3,'CCyB decisions (database)'!$B$2:$B$228,'CCyB decisions (database)'!$E$2:$E$228,,0,-1)</f>
        <v>0.01</v>
      </c>
      <c r="D3" s="2" t="str">
        <f>_xlfn.XLOOKUP($A3,'CCyB decisions (database)'!$B$2:$B$228,'CCyB decisions (database)'!$F$2:$F$228,,0,-1)</f>
        <v>Confirmation</v>
      </c>
      <c r="E3" s="34">
        <f>_xlfn.XLOOKUP($A3,'CCyB decisions (database)'!$B$2:$B$228,'CCyB decisions (database)'!$G$2:$G$228,,0,-1)</f>
        <v>44927</v>
      </c>
      <c r="F3" s="1" t="s">
        <v>107</v>
      </c>
      <c r="G3" s="2" t="str">
        <f>IF(_xlfn.XLOOKUP($A3,'CCyB decisions (database)'!$B$2:$B$228,'CCyB decisions (database)'!$I$2:$I$228,,0,-1)="","",_xlfn.XLOOKUP($A3,'CCyB decisions (database)'!$B$2:$B$228,'CCyB decisions (database)'!$I$2:$I$228,,0,-1))</f>
        <v/>
      </c>
      <c r="H3" s="48" cm="1">
        <f t="array" ref="H3">SUMPRODUCT(MAX(ROW('CCyB decisions (database)'!$B$2:$B$228)*('Latest decisions_OLD'!$A3='CCyB decisions (database)'!$B$2:$B$228))-1)</f>
        <v>26</v>
      </c>
      <c r="I3" s="49" cm="1">
        <f t="array" ref="I3">INDEX('CCyB decisions (database)'!$G$2:$G$228,SUMPRODUCT(MAX(ROW('CCyB decisions (database)'!$B$2:$B$228)*('Latest decisions_OLD'!$A3='CCyB decisions (database)'!$B$2:$B$228))-1))</f>
        <v>44927</v>
      </c>
      <c r="J3" s="48">
        <f t="shared" ref="J3:J28" ca="1" si="0">IF(TODAY()&gt;=I3,1,0)</f>
        <v>1</v>
      </c>
      <c r="K3" s="50" cm="1">
        <f t="array" aca="1" ref="K3" ca="1">IF(TODAY()&gt;=I3,INDEX('CCyB decisions (database)'!$E$2:$E$228,SUMPRODUCT(MAX(ROW('CCyB decisions (database)'!$B$2:$B$228)*('Latest decisions_OLD'!$A3='CCyB decisions (database)'!$B$2:$B$228))-1)),"too early")</f>
        <v>0.01</v>
      </c>
      <c r="L3" s="51" cm="1">
        <f t="array" aca="1" ref="L3" ca="1">IF(TODAY()&gt;=I3,INDEX('CCyB decisions (database)'!$E$2:$E$228,SUMPRODUCT(MAX(ROW('CCyB decisions (database)'!$B$2:$B$228)*('Latest decisions_OLD'!$A3='CCyB decisions (database)'!$B$2:$B$228))-1)),INDEX('CCyB decisions (database)'!$E$2:$E$228,SUMPRODUCT(MAX(ROW('CCyB decisions (database)'!$B$2:$B$228)*('Latest decisions_OLD'!$A3='CCyB decisions (database)'!$B$2:$B$228))-2)))</f>
        <v>0.01</v>
      </c>
      <c r="M3" s="49" cm="1">
        <f t="array" aca="1" ref="M3" ca="1">IF(TODAY()&gt;=I3,INDEX('CCyB decisions (database)'!$G$2:$G$228,SUMPRODUCT(MAX(ROW('CCyB decisions (database)'!$B$2:$B$228)*('Latest decisions_OLD'!$A3='CCyB decisions (database)'!$B$2:$B$228))-1)),INDEX('CCyB decisions (database)'!$G$2:$G$228,SUMPRODUCT(MAX(ROW('CCyB decisions (database)'!$B$2:$B$228)*('Latest decisions_OLD'!$A3='CCyB decisions (database)'!$B$2:$B$228))-2)))</f>
        <v>44927</v>
      </c>
      <c r="N3" s="48" cm="1">
        <f t="array" aca="1" ref="N3" ca="1">SUMPRODUCT(MAX(ROW('CCyB decisions (database)'!$B$2:$B$228)*('CCyB decisions (database)'!$G$2:$G$228&lt;=TODAY())*('Latest decisions_OLD'!$A3='CCyB decisions (database)'!$B$2:$B$228))-1)</f>
        <v>26</v>
      </c>
      <c r="O3" s="52" cm="1">
        <f t="array" aca="1" ref="O3" ca="1">INDEX('CCyB decisions (database)'!$E$2:$E$228,SUMPRODUCT(MAX(ROW('CCyB decisions (database)'!$B$2:$B$228)*('CCyB decisions (database)'!$G$2:$G$228&lt;=TODAY())*('Latest decisions_OLD'!$A3='CCyB decisions (database)'!$B$2:$B$228))-1))</f>
        <v>0.01</v>
      </c>
      <c r="P3" s="44" cm="1">
        <f t="array" aca="1" ref="P3" ca="1">INDEX('CCyB decisions (database)'!$G$2:$G$228,SUMPRODUCT(MAX(ROW('CCyB decisions (database)'!$B$2:$B$228)*('CCyB decisions (database)'!$G$2:$G$228&lt;=TODAY())*('Latest decisions_OLD'!$A3='CCyB decisions (database)'!$B$2:$B$228))-1))</f>
        <v>44927</v>
      </c>
    </row>
    <row r="4" spans="1:16" ht="16.5" x14ac:dyDescent="0.6">
      <c r="A4" s="8" t="s">
        <v>5</v>
      </c>
      <c r="B4" s="34">
        <f>_xlfn.XLOOKUP($A4,'CCyB decisions (database)'!$B$2:$B$228,'CCyB decisions (database)'!$C$2:$C$228,,0,-1)</f>
        <v>45379</v>
      </c>
      <c r="C4" s="3">
        <f>_xlfn.XLOOKUP($A4,'CCyB decisions (database)'!$B$2:$B$228,'CCyB decisions (database)'!$E$2:$E$228,,0,-1)</f>
        <v>0.01</v>
      </c>
      <c r="D4" s="2" t="str">
        <f>_xlfn.XLOOKUP($A4,'CCyB decisions (database)'!$B$2:$B$228,'CCyB decisions (database)'!$F$2:$F$228,,0,-1)</f>
        <v>Confirmation</v>
      </c>
      <c r="E4" s="34">
        <f>_xlfn.XLOOKUP($A4,'CCyB decisions (database)'!$B$2:$B$228,'CCyB decisions (database)'!$G$2:$G$228,,0,-1)</f>
        <v>45566</v>
      </c>
      <c r="F4" s="1" t="s">
        <v>107</v>
      </c>
      <c r="G4" s="2" t="str">
        <f>IF(_xlfn.XLOOKUP($A4,'CCyB decisions (database)'!$B$2:$B$228,'CCyB decisions (database)'!$I$2:$I$228,,0,-1)="","",_xlfn.XLOOKUP($A4,'CCyB decisions (database)'!$B$2:$B$228,'CCyB decisions (database)'!$I$2:$I$228,,0,-1))</f>
        <v/>
      </c>
      <c r="H4" s="48" cm="1">
        <f t="array" ref="H4">SUMPRODUCT(MAX(ROW('CCyB decisions (database)'!$B$2:$B$228)*('Latest decisions_OLD'!$A4='CCyB decisions (database)'!$B$2:$B$228))-1)</f>
        <v>48</v>
      </c>
      <c r="I4" s="49" cm="1">
        <f t="array" ref="I4">INDEX('CCyB decisions (database)'!$G$2:$G$228,SUMPRODUCT(MAX(ROW('CCyB decisions (database)'!$B$2:$B$228)*('Latest decisions_OLD'!$A4='CCyB decisions (database)'!$B$2:$B$228))-1))</f>
        <v>45566</v>
      </c>
      <c r="J4" s="48">
        <f t="shared" ca="1" si="0"/>
        <v>1</v>
      </c>
      <c r="K4" s="50" cm="1">
        <f t="array" aca="1" ref="K4" ca="1">IF(TODAY()&gt;=I4,INDEX('CCyB decisions (database)'!$E$2:$E$228,SUMPRODUCT(MAX(ROW('CCyB decisions (database)'!$B$2:$B$228)*('Latest decisions_OLD'!$A4='CCyB decisions (database)'!$B$2:$B$228))-1)),"too early")</f>
        <v>0.01</v>
      </c>
      <c r="L4" s="51" cm="1">
        <f t="array" aca="1" ref="L4" ca="1">IF(TODAY()&gt;=I4,INDEX('CCyB decisions (database)'!$E$2:$E$228,SUMPRODUCT(MAX(ROW('CCyB decisions (database)'!$B$2:$B$228)*('Latest decisions_OLD'!$A4='CCyB decisions (database)'!$B$2:$B$228))-1)),INDEX('CCyB decisions (database)'!$E$2:$E$228,SUMPRODUCT(MAX(ROW('CCyB decisions (database)'!$B$2:$B$228)*('Latest decisions_OLD'!$A4='CCyB decisions (database)'!$B$2:$B$228))-2)))</f>
        <v>0.01</v>
      </c>
      <c r="M4" s="49" cm="1">
        <f t="array" aca="1" ref="M4" ca="1">IF(TODAY()&gt;=I4,INDEX('CCyB decisions (database)'!$G$2:$G$228,SUMPRODUCT(MAX(ROW('CCyB decisions (database)'!$B$2:$B$228)*('Latest decisions_OLD'!$A4='CCyB decisions (database)'!$B$2:$B$228))-1)),INDEX('CCyB decisions (database)'!$G$2:$G$228,SUMPRODUCT(MAX(ROW('CCyB decisions (database)'!$B$2:$B$228)*('Latest decisions_OLD'!$A4='CCyB decisions (database)'!$B$2:$B$228))-2)))</f>
        <v>45566</v>
      </c>
      <c r="N4" s="48" cm="1">
        <f t="array" aca="1" ref="N4" ca="1">SUMPRODUCT(MAX(ROW('CCyB decisions (database)'!$B$2:$B$228)*('CCyB decisions (database)'!$G$2:$G$228&lt;=TODAY())*('Latest decisions_OLD'!$A4='CCyB decisions (database)'!$B$2:$B$228))-1)</f>
        <v>48</v>
      </c>
      <c r="O4" s="52" cm="1">
        <f t="array" aca="1" ref="O4" ca="1">INDEX('CCyB decisions (database)'!$E$2:$E$228,SUMPRODUCT(MAX(ROW('CCyB decisions (database)'!$B$2:$B$228)*('CCyB decisions (database)'!$G$2:$G$228&lt;=TODAY())*('Latest decisions_OLD'!$A4='CCyB decisions (database)'!$B$2:$B$228))-1))</f>
        <v>0.01</v>
      </c>
      <c r="P4" s="44" cm="1">
        <f t="array" aca="1" ref="P4" ca="1">INDEX('CCyB decisions (database)'!$G$2:$G$228,SUMPRODUCT(MAX(ROW('CCyB decisions (database)'!$B$2:$B$228)*('CCyB decisions (database)'!$G$2:$G$228&lt;=TODAY())*('Latest decisions_OLD'!$A4='CCyB decisions (database)'!$B$2:$B$228))-1))</f>
        <v>45566</v>
      </c>
    </row>
    <row r="5" spans="1:16" ht="16.5" x14ac:dyDescent="0.6">
      <c r="A5" s="12" t="s">
        <v>26</v>
      </c>
      <c r="B5" s="34">
        <f>_xlfn.XLOOKUP($A5,'CCyB decisions (database)'!$B$2:$B$228,'CCyB decisions (database)'!$C$2:$C$228,,0,-1)</f>
        <v>42799</v>
      </c>
      <c r="C5" s="3">
        <f>_xlfn.XLOOKUP($A5,'CCyB decisions (database)'!$B$2:$B$228,'CCyB decisions (database)'!$E$2:$E$228,,0,-1)</f>
        <v>0</v>
      </c>
      <c r="D5" s="4" t="str">
        <f>_xlfn.XLOOKUP($A5,'CCyB decisions (database)'!$B$2:$B$228,'CCyB decisions (database)'!$F$2:$F$228,,0,-1)</f>
        <v>First time setting</v>
      </c>
      <c r="E5" s="34">
        <f>_xlfn.XLOOKUP($A5,'CCyB decisions (database)'!$B$2:$B$228,'CCyB decisions (database)'!$G$2:$G$228,,0,-1)</f>
        <v>42858</v>
      </c>
      <c r="F5" s="1" t="s">
        <v>107</v>
      </c>
      <c r="G5" s="2" t="str">
        <f>IF(_xlfn.XLOOKUP($A5,'CCyB decisions (database)'!$B$2:$B$228,'CCyB decisions (database)'!$I$2:$I$228,,0,-1)="","",_xlfn.XLOOKUP($A5,'CCyB decisions (database)'!$B$2:$B$228,'CCyB decisions (database)'!$I$2:$I$228,,0,-1))</f>
        <v/>
      </c>
      <c r="H5" s="48" cm="1">
        <f t="array" ref="H5">SUMPRODUCT(MAX(ROW('CCyB decisions (database)'!$B$2:$B$228)*('Latest decisions_OLD'!$A5='CCyB decisions (database)'!$B$2:$B$228))-1)</f>
        <v>58</v>
      </c>
      <c r="I5" s="49" cm="1">
        <f t="array" ref="I5">INDEX('CCyB decisions (database)'!$G$2:$G$228,SUMPRODUCT(MAX(ROW('CCyB decisions (database)'!$B$2:$B$228)*('Latest decisions_OLD'!$A5='CCyB decisions (database)'!$B$2:$B$228))-1))</f>
        <v>42858</v>
      </c>
      <c r="J5" s="48">
        <f t="shared" ca="1" si="0"/>
        <v>1</v>
      </c>
      <c r="K5" s="50" cm="1">
        <f t="array" aca="1" ref="K5" ca="1">IF(TODAY()&gt;=I5,INDEX('CCyB decisions (database)'!$E$2:$E$228,SUMPRODUCT(MAX(ROW('CCyB decisions (database)'!$B$2:$B$228)*('Latest decisions_OLD'!$A5='CCyB decisions (database)'!$B$2:$B$228))-1)),"too early")</f>
        <v>0</v>
      </c>
      <c r="L5" s="51" cm="1">
        <f t="array" aca="1" ref="L5" ca="1">IF(TODAY()&gt;=I5,INDEX('CCyB decisions (database)'!$E$2:$E$228,SUMPRODUCT(MAX(ROW('CCyB decisions (database)'!$B$2:$B$228)*('Latest decisions_OLD'!$A5='CCyB decisions (database)'!$B$2:$B$228))-1)),INDEX('CCyB decisions (database)'!$E$2:$E$228,SUMPRODUCT(MAX(ROW('CCyB decisions (database)'!$B$2:$B$228)*('Latest decisions_OLD'!$A5='CCyB decisions (database)'!$B$2:$B$228))-2)))</f>
        <v>0</v>
      </c>
      <c r="M5" s="49" cm="1">
        <f t="array" aca="1" ref="M5" ca="1">IF(TODAY()&gt;=I5,INDEX('CCyB decisions (database)'!$G$2:$G$228,SUMPRODUCT(MAX(ROW('CCyB decisions (database)'!$B$2:$B$228)*('Latest decisions_OLD'!$A5='CCyB decisions (database)'!$B$2:$B$228))-1)),INDEX('CCyB decisions (database)'!$G$2:$G$228,SUMPRODUCT(MAX(ROW('CCyB decisions (database)'!$B$2:$B$228)*('Latest decisions_OLD'!$A5='CCyB decisions (database)'!$B$2:$B$228))-2)))</f>
        <v>42858</v>
      </c>
      <c r="N5" s="48" cm="1">
        <f t="array" aca="1" ref="N5" ca="1">SUMPRODUCT(MAX(ROW('CCyB decisions (database)'!$B$2:$B$228)*('CCyB decisions (database)'!$G$2:$G$228&lt;=TODAY())*('Latest decisions_OLD'!$A5='CCyB decisions (database)'!$B$2:$B$228))-1)</f>
        <v>58</v>
      </c>
      <c r="O5" s="52" cm="1">
        <f t="array" aca="1" ref="O5" ca="1">INDEX('CCyB decisions (database)'!$E$2:$E$228,SUMPRODUCT(MAX(ROW('CCyB decisions (database)'!$B$2:$B$228)*('CCyB decisions (database)'!$G$2:$G$228&lt;=TODAY())*('Latest decisions_OLD'!$A5='CCyB decisions (database)'!$B$2:$B$228))-1))</f>
        <v>0</v>
      </c>
      <c r="P5" s="44" cm="1">
        <f t="array" aca="1" ref="P5" ca="1">INDEX('CCyB decisions (database)'!$G$2:$G$228,SUMPRODUCT(MAX(ROW('CCyB decisions (database)'!$B$2:$B$228)*('CCyB decisions (database)'!$G$2:$G$228&lt;=TODAY())*('Latest decisions_OLD'!$A5='CCyB decisions (database)'!$B$2:$B$228))-1))</f>
        <v>42858</v>
      </c>
    </row>
    <row r="6" spans="1:16" ht="16.5" x14ac:dyDescent="0.6">
      <c r="A6" s="12" t="s">
        <v>28</v>
      </c>
      <c r="B6" s="34">
        <f>_xlfn.XLOOKUP($A6,'CCyB decisions (database)'!$B$2:$B$228,'CCyB decisions (database)'!$C$2:$C$228,,0,-1)</f>
        <v>44104</v>
      </c>
      <c r="C6" s="3">
        <f>_xlfn.XLOOKUP($A6,'CCyB decisions (database)'!$B$2:$B$228,'CCyB decisions (database)'!$E$2:$E$228,,0,-1)</f>
        <v>0</v>
      </c>
      <c r="D6" s="2" t="str">
        <f>_xlfn.XLOOKUP($A6,'CCyB decisions (database)'!$B$2:$B$228,'CCyB decisions (database)'!$F$2:$F$228,,0,-1)</f>
        <v>First time setting</v>
      </c>
      <c r="E6" s="34">
        <f>_xlfn.XLOOKUP($A6,'CCyB decisions (database)'!$B$2:$B$228,'CCyB decisions (database)'!$G$2:$G$228,,0,-1)</f>
        <v>44104</v>
      </c>
      <c r="F6" s="1" t="s">
        <v>107</v>
      </c>
      <c r="G6" s="2" t="str">
        <f>IF(_xlfn.XLOOKUP($A6,'CCyB decisions (database)'!$B$2:$B$228,'CCyB decisions (database)'!$I$2:$I$228,,0,-1)="","",_xlfn.XLOOKUP($A6,'CCyB decisions (database)'!$B$2:$B$228,'CCyB decisions (database)'!$I$2:$I$228,,0,-1))</f>
        <v/>
      </c>
      <c r="H6" s="48" cm="1">
        <f t="array" ref="H6">SUMPRODUCT(MAX(ROW('CCyB decisions (database)'!$B$2:$B$228)*('Latest decisions_OLD'!$A6='CCyB decisions (database)'!$B$2:$B$228))-1)</f>
        <v>72</v>
      </c>
      <c r="I6" s="49" cm="1">
        <f t="array" ref="I6">INDEX('CCyB decisions (database)'!$G$2:$G$228,SUMPRODUCT(MAX(ROW('CCyB decisions (database)'!$B$2:$B$228)*('Latest decisions_OLD'!$A6='CCyB decisions (database)'!$B$2:$B$228))-1))</f>
        <v>44104</v>
      </c>
      <c r="J6" s="48">
        <f t="shared" ca="1" si="0"/>
        <v>1</v>
      </c>
      <c r="K6" s="50" cm="1">
        <f t="array" aca="1" ref="K6" ca="1">IF(TODAY()&gt;=I6,INDEX('CCyB decisions (database)'!$E$2:$E$228,SUMPRODUCT(MAX(ROW('CCyB decisions (database)'!$B$2:$B$228)*('Latest decisions_OLD'!$A6='CCyB decisions (database)'!$B$2:$B$228))-1)),"too early")</f>
        <v>0</v>
      </c>
      <c r="L6" s="51" cm="1">
        <f t="array" aca="1" ref="L6" ca="1">IF(TODAY()&gt;=I6,INDEX('CCyB decisions (database)'!$E$2:$E$228,SUMPRODUCT(MAX(ROW('CCyB decisions (database)'!$B$2:$B$228)*('Latest decisions_OLD'!$A6='CCyB decisions (database)'!$B$2:$B$228))-1)),INDEX('CCyB decisions (database)'!$E$2:$E$228,SUMPRODUCT(MAX(ROW('CCyB decisions (database)'!$B$2:$B$228)*('Latest decisions_OLD'!$A6='CCyB decisions (database)'!$B$2:$B$228))-2)))</f>
        <v>0</v>
      </c>
      <c r="M6" s="49" cm="1">
        <f t="array" aca="1" ref="M6" ca="1">IF(TODAY()&gt;=I6,INDEX('CCyB decisions (database)'!$G$2:$G$228,SUMPRODUCT(MAX(ROW('CCyB decisions (database)'!$B$2:$B$228)*('Latest decisions_OLD'!$A6='CCyB decisions (database)'!$B$2:$B$228))-1)),INDEX('CCyB decisions (database)'!$G$2:$G$228,SUMPRODUCT(MAX(ROW('CCyB decisions (database)'!$B$2:$B$228)*('Latest decisions_OLD'!$A6='CCyB decisions (database)'!$B$2:$B$228))-2)))</f>
        <v>44104</v>
      </c>
      <c r="N6" s="48" cm="1">
        <f t="array" aca="1" ref="N6" ca="1">SUMPRODUCT(MAX(ROW('CCyB decisions (database)'!$B$2:$B$228)*('CCyB decisions (database)'!$G$2:$G$228&lt;=TODAY())*('Latest decisions_OLD'!$A6='CCyB decisions (database)'!$B$2:$B$228))-1)</f>
        <v>72</v>
      </c>
      <c r="O6" s="52" cm="1">
        <f t="array" aca="1" ref="O6" ca="1">INDEX('CCyB decisions (database)'!$E$2:$E$228,SUMPRODUCT(MAX(ROW('CCyB decisions (database)'!$B$2:$B$228)*('CCyB decisions (database)'!$G$2:$G$228&lt;=TODAY())*('Latest decisions_OLD'!$A6='CCyB decisions (database)'!$B$2:$B$228))-1))</f>
        <v>0</v>
      </c>
      <c r="P6" s="44" cm="1">
        <f t="array" aca="1" ref="P6" ca="1">INDEX('CCyB decisions (database)'!$G$2:$G$228,SUMPRODUCT(MAX(ROW('CCyB decisions (database)'!$B$2:$B$228)*('CCyB decisions (database)'!$G$2:$G$228&lt;=TODAY())*('Latest decisions_OLD'!$A6='CCyB decisions (database)'!$B$2:$B$228))-1))</f>
        <v>44104</v>
      </c>
    </row>
    <row r="7" spans="1:16" ht="16.5" x14ac:dyDescent="0.6">
      <c r="A7" s="8" t="s">
        <v>10</v>
      </c>
      <c r="B7" s="34">
        <f>_xlfn.XLOOKUP($A7,'CCyB decisions (database)'!$B$2:$B$228,'CCyB decisions (database)'!$C$2:$C$228,,0,-1)</f>
        <v>44819</v>
      </c>
      <c r="C7" s="3">
        <f>_xlfn.XLOOKUP($A7,'CCyB decisions (database)'!$B$2:$B$228,'CCyB decisions (database)'!$E$2:$E$228,,0,-1)</f>
        <v>0.01</v>
      </c>
      <c r="D7" s="2" t="str">
        <f>_xlfn.XLOOKUP($A7,'CCyB decisions (database)'!$B$2:$B$228,'CCyB decisions (database)'!$F$2:$F$228,,0,-1)</f>
        <v>Increase</v>
      </c>
      <c r="E7" s="34">
        <f>_xlfn.XLOOKUP($A7,'CCyB decisions (database)'!$B$2:$B$228,'CCyB decisions (database)'!$G$2:$G$228,,0,-1)</f>
        <v>45293</v>
      </c>
      <c r="F7" s="1" t="s">
        <v>107</v>
      </c>
      <c r="G7" s="2" t="str">
        <f>IF(_xlfn.XLOOKUP($A7,'CCyB decisions (database)'!$B$2:$B$228,'CCyB decisions (database)'!$I$2:$I$228,,0,-1)="","",_xlfn.XLOOKUP($A7,'CCyB decisions (database)'!$B$2:$B$228,'CCyB decisions (database)'!$I$2:$I$228,,0,-1))</f>
        <v/>
      </c>
      <c r="H7" s="48" cm="1">
        <f t="array" ref="H7">SUMPRODUCT(MAX(ROW('CCyB decisions (database)'!$B$2:$B$228)*('Latest decisions_OLD'!$A7='CCyB decisions (database)'!$B$2:$B$228))-1)</f>
        <v>202</v>
      </c>
      <c r="I7" s="49" cm="1">
        <f t="array" ref="I7">INDEX('CCyB decisions (database)'!$G$2:$G$228,SUMPRODUCT(MAX(ROW('CCyB decisions (database)'!$B$2:$B$228)*('Latest decisions_OLD'!$A7='CCyB decisions (database)'!$B$2:$B$228))-1))</f>
        <v>45293</v>
      </c>
      <c r="J7" s="48">
        <f t="shared" ca="1" si="0"/>
        <v>1</v>
      </c>
      <c r="K7" s="50" cm="1">
        <f t="array" aca="1" ref="K7" ca="1">IF(TODAY()&gt;=I7,INDEX('CCyB decisions (database)'!$E$2:$E$228,SUMPRODUCT(MAX(ROW('CCyB decisions (database)'!$B$2:$B$228)*('Latest decisions_OLD'!$A7='CCyB decisions (database)'!$B$2:$B$228))-1)),"too early")</f>
        <v>0.01</v>
      </c>
      <c r="L7" s="51" cm="1">
        <f t="array" aca="1" ref="L7" ca="1">IF(TODAY()&gt;=I7,INDEX('CCyB decisions (database)'!$E$2:$E$228,SUMPRODUCT(MAX(ROW('CCyB decisions (database)'!$B$2:$B$228)*('Latest decisions_OLD'!$A7='CCyB decisions (database)'!$B$2:$B$228))-1)),INDEX('CCyB decisions (database)'!$E$2:$E$228,SUMPRODUCT(MAX(ROW('CCyB decisions (database)'!$B$2:$B$228)*('Latest decisions_OLD'!$A7='CCyB decisions (database)'!$B$2:$B$228))-2)))</f>
        <v>0.01</v>
      </c>
      <c r="M7" s="49" cm="1">
        <f t="array" aca="1" ref="M7" ca="1">IF(TODAY()&gt;=I7,INDEX('CCyB decisions (database)'!$G$2:$G$228,SUMPRODUCT(MAX(ROW('CCyB decisions (database)'!$B$2:$B$228)*('Latest decisions_OLD'!$A7='CCyB decisions (database)'!$B$2:$B$228))-1)),INDEX('CCyB decisions (database)'!$G$2:$G$228,SUMPRODUCT(MAX(ROW('CCyB decisions (database)'!$B$2:$B$228)*('Latest decisions_OLD'!$A7='CCyB decisions (database)'!$B$2:$B$228))-2)))</f>
        <v>45293</v>
      </c>
      <c r="N7" s="48" cm="1">
        <f t="array" aca="1" ref="N7" ca="1">SUMPRODUCT(MAX(ROW('CCyB decisions (database)'!$B$2:$B$228)*('CCyB decisions (database)'!$G$2:$G$228&lt;=TODAY())*('Latest decisions_OLD'!$A7='CCyB decisions (database)'!$B$2:$B$228))-1)</f>
        <v>202</v>
      </c>
      <c r="O7" s="52" cm="1">
        <f t="array" aca="1" ref="O7" ca="1">INDEX('CCyB decisions (database)'!$E$2:$E$228,SUMPRODUCT(MAX(ROW('CCyB decisions (database)'!$B$2:$B$228)*('CCyB decisions (database)'!$G$2:$G$228&lt;=TODAY())*('Latest decisions_OLD'!$A7='CCyB decisions (database)'!$B$2:$B$228))-1))</f>
        <v>0.01</v>
      </c>
      <c r="P7" s="44" cm="1">
        <f t="array" aca="1" ref="P7" ca="1">INDEX('CCyB decisions (database)'!$G$2:$G$228,SUMPRODUCT(MAX(ROW('CCyB decisions (database)'!$B$2:$B$228)*('CCyB decisions (database)'!$G$2:$G$228&lt;=TODAY())*('Latest decisions_OLD'!$A7='CCyB decisions (database)'!$B$2:$B$228))-1))</f>
        <v>45293</v>
      </c>
    </row>
    <row r="8" spans="1:16" ht="16.5" x14ac:dyDescent="0.6">
      <c r="A8" s="8" t="s">
        <v>11</v>
      </c>
      <c r="B8" s="34">
        <f>_xlfn.XLOOKUP($A8,'CCyB decisions (database)'!$B$2:$B$228,'CCyB decisions (database)'!$C$2:$C$228,,0,-1)</f>
        <v>44592</v>
      </c>
      <c r="C8" s="3">
        <f>_xlfn.XLOOKUP($A8,'CCyB decisions (database)'!$B$2:$B$228,'CCyB decisions (database)'!$E$2:$E$228,,0,-1)</f>
        <v>7.4999999999999997E-3</v>
      </c>
      <c r="D8" s="2" t="str">
        <f>_xlfn.XLOOKUP($A8,'CCyB decisions (database)'!$B$2:$B$228,'CCyB decisions (database)'!$F$2:$F$228,,0,-1)</f>
        <v>Increase</v>
      </c>
      <c r="E8" s="34">
        <f>_xlfn.XLOOKUP($A8,'CCyB decisions (database)'!$B$2:$B$228,'CCyB decisions (database)'!$G$2:$G$228,,0,-1)</f>
        <v>44958</v>
      </c>
      <c r="F8" s="1" t="s">
        <v>107</v>
      </c>
      <c r="G8" s="2" t="str">
        <f>IF(_xlfn.XLOOKUP($A8,'CCyB decisions (database)'!$B$2:$B$228,'CCyB decisions (database)'!$I$2:$I$228,,0,-1)="","",_xlfn.XLOOKUP($A8,'CCyB decisions (database)'!$B$2:$B$228,'CCyB decisions (database)'!$I$2:$I$228,,0,-1))</f>
        <v/>
      </c>
      <c r="H8" s="48" cm="1">
        <f t="array" ref="H8">SUMPRODUCT(MAX(ROW('CCyB decisions (database)'!$B$2:$B$228)*('Latest decisions_OLD'!$A8='CCyB decisions (database)'!$B$2:$B$228))-1)</f>
        <v>122</v>
      </c>
      <c r="I8" s="49" cm="1">
        <f t="array" ref="I8">INDEX('CCyB decisions (database)'!$G$2:$G$228,SUMPRODUCT(MAX(ROW('CCyB decisions (database)'!$B$2:$B$228)*('Latest decisions_OLD'!$A8='CCyB decisions (database)'!$B$2:$B$228))-1))</f>
        <v>44958</v>
      </c>
      <c r="J8" s="48">
        <f t="shared" ca="1" si="0"/>
        <v>1</v>
      </c>
      <c r="K8" s="50" cm="1">
        <f t="array" aca="1" ref="K8" ca="1">IF(TODAY()&gt;=I8,INDEX('CCyB decisions (database)'!$E$2:$E$228,SUMPRODUCT(MAX(ROW('CCyB decisions (database)'!$B$2:$B$228)*('Latest decisions_OLD'!$A8='CCyB decisions (database)'!$B$2:$B$228))-1)),"too early")</f>
        <v>7.4999999999999997E-3</v>
      </c>
      <c r="L8" s="51" cm="1">
        <f t="array" aca="1" ref="L8" ca="1">IF(TODAY()&gt;=I8,INDEX('CCyB decisions (database)'!$E$2:$E$228,SUMPRODUCT(MAX(ROW('CCyB decisions (database)'!$B$2:$B$228)*('Latest decisions_OLD'!$A8='CCyB decisions (database)'!$B$2:$B$228))-1)),INDEX('CCyB decisions (database)'!$E$2:$E$228,SUMPRODUCT(MAX(ROW('CCyB decisions (database)'!$B$2:$B$228)*('Latest decisions_OLD'!$A8='CCyB decisions (database)'!$B$2:$B$228))-2)))</f>
        <v>7.4999999999999997E-3</v>
      </c>
      <c r="M8" s="49" cm="1">
        <f t="array" aca="1" ref="M8" ca="1">IF(TODAY()&gt;=I8,INDEX('CCyB decisions (database)'!$G$2:$G$228,SUMPRODUCT(MAX(ROW('CCyB decisions (database)'!$B$2:$B$228)*('Latest decisions_OLD'!$A8='CCyB decisions (database)'!$B$2:$B$228))-1)),INDEX('CCyB decisions (database)'!$G$2:$G$228,SUMPRODUCT(MAX(ROW('CCyB decisions (database)'!$B$2:$B$228)*('Latest decisions_OLD'!$A8='CCyB decisions (database)'!$B$2:$B$228))-2)))</f>
        <v>44958</v>
      </c>
      <c r="N8" s="48" cm="1">
        <f t="array" aca="1" ref="N8" ca="1">SUMPRODUCT(MAX(ROW('CCyB decisions (database)'!$B$2:$B$228)*('CCyB decisions (database)'!$G$2:$G$228&lt;=TODAY())*('Latest decisions_OLD'!$A8='CCyB decisions (database)'!$B$2:$B$228))-1)</f>
        <v>122</v>
      </c>
      <c r="O8" s="52" cm="1">
        <f t="array" aca="1" ref="O8" ca="1">INDEX('CCyB decisions (database)'!$E$2:$E$228,SUMPRODUCT(MAX(ROW('CCyB decisions (database)'!$B$2:$B$228)*('CCyB decisions (database)'!$G$2:$G$228&lt;=TODAY())*('Latest decisions_OLD'!$A8='CCyB decisions (database)'!$B$2:$B$228))-1))</f>
        <v>7.4999999999999997E-3</v>
      </c>
      <c r="P8" s="44" cm="1">
        <f t="array" aca="1" ref="P8" ca="1">INDEX('CCyB decisions (database)'!$G$2:$G$228,SUMPRODUCT(MAX(ROW('CCyB decisions (database)'!$B$2:$B$228)*('CCyB decisions (database)'!$G$2:$G$228&lt;=TODAY())*('Latest decisions_OLD'!$A8='CCyB decisions (database)'!$B$2:$B$228))-1))</f>
        <v>44958</v>
      </c>
    </row>
    <row r="9" spans="1:16" ht="16.5" x14ac:dyDescent="0.6">
      <c r="A9" s="8" t="s">
        <v>48</v>
      </c>
      <c r="B9" s="34" t="e">
        <f>_xlfn.XLOOKUP($A9,'CCyB decisions (database)'!$B$2:$B$228,'CCyB decisions (database)'!$C$2:$C$228,,0,-1)</f>
        <v>#N/A</v>
      </c>
      <c r="C9" s="3" t="e">
        <f>_xlfn.XLOOKUP($A9,'CCyB decisions (database)'!$B$2:$B$228,'CCyB decisions (database)'!$E$2:$E$228,,0,-1)</f>
        <v>#N/A</v>
      </c>
      <c r="D9" s="2" t="e">
        <f>_xlfn.XLOOKUP($A9,'CCyB decisions (database)'!$B$2:$B$228,'CCyB decisions (database)'!$F$2:$F$228,,0,-1)</f>
        <v>#N/A</v>
      </c>
      <c r="E9" s="34" t="e">
        <f>_xlfn.XLOOKUP($A9,'CCyB decisions (database)'!$B$2:$B$228,'CCyB decisions (database)'!$G$2:$G$228,,0,-1)</f>
        <v>#N/A</v>
      </c>
      <c r="F9" s="1" t="s">
        <v>107</v>
      </c>
      <c r="G9" s="2" t="e">
        <f>IF(_xlfn.XLOOKUP($A9,'CCyB decisions (database)'!$B$2:$B$228,'CCyB decisions (database)'!$I$2:$I$228,,0,-1)="","",_xlfn.XLOOKUP($A9,'CCyB decisions (database)'!$B$2:$B$228,'CCyB decisions (database)'!$I$2:$I$228,,0,-1))</f>
        <v>#N/A</v>
      </c>
      <c r="H9" s="48" cm="1">
        <f t="array" ref="H9">SUMPRODUCT(MAX(ROW('CCyB decisions (database)'!$B$2:$B$228)*('Latest decisions_OLD'!$A9='CCyB decisions (database)'!$B$2:$B$228))-1)</f>
        <v>-1</v>
      </c>
      <c r="I9" s="49" t="e" cm="1">
        <f t="array" ref="I9">INDEX('CCyB decisions (database)'!$G$2:$G$228,SUMPRODUCT(MAX(ROW('CCyB decisions (database)'!$B$2:$B$228)*('Latest decisions_OLD'!$A9='CCyB decisions (database)'!$B$2:$B$228))-1))</f>
        <v>#VALUE!</v>
      </c>
      <c r="J9" s="48" t="e">
        <f t="shared" ca="1" si="0"/>
        <v>#VALUE!</v>
      </c>
      <c r="K9" s="50" t="e" cm="1">
        <f t="array" aca="1" ref="K9" ca="1">IF(TODAY()&gt;=I9,INDEX('CCyB decisions (database)'!$E$2:$E$228,SUMPRODUCT(MAX(ROW('CCyB decisions (database)'!$B$2:$B$228)*('Latest decisions_OLD'!$A9='CCyB decisions (database)'!$B$2:$B$228))-1)),"too early")</f>
        <v>#VALUE!</v>
      </c>
      <c r="L9" s="51" t="e" cm="1">
        <f t="array" aca="1" ref="L9" ca="1">IF(TODAY()&gt;=I9,INDEX('CCyB decisions (database)'!$E$2:$E$228,SUMPRODUCT(MAX(ROW('CCyB decisions (database)'!$B$2:$B$228)*('Latest decisions_OLD'!$A9='CCyB decisions (database)'!$B$2:$B$228))-1)),INDEX('CCyB decisions (database)'!$E$2:$E$228,SUMPRODUCT(MAX(ROW('CCyB decisions (database)'!$B$2:$B$228)*('Latest decisions_OLD'!$A9='CCyB decisions (database)'!$B$2:$B$228))-2)))</f>
        <v>#VALUE!</v>
      </c>
      <c r="M9" s="49" t="e" cm="1">
        <f t="array" aca="1" ref="M9" ca="1">IF(TODAY()&gt;=I9,INDEX('CCyB decisions (database)'!$G$2:$G$228,SUMPRODUCT(MAX(ROW('CCyB decisions (database)'!$B$2:$B$228)*('Latest decisions_OLD'!$A9='CCyB decisions (database)'!$B$2:$B$228))-1)),INDEX('CCyB decisions (database)'!$G$2:$G$228,SUMPRODUCT(MAX(ROW('CCyB decisions (database)'!$B$2:$B$228)*('Latest decisions_OLD'!$A9='CCyB decisions (database)'!$B$2:$B$228))-2)))</f>
        <v>#VALUE!</v>
      </c>
      <c r="N9" s="48" cm="1">
        <f t="array" aca="1" ref="N9" ca="1">SUMPRODUCT(MAX(ROW('CCyB decisions (database)'!$B$2:$B$228)*('CCyB decisions (database)'!$G$2:$G$228&lt;=TODAY())*('Latest decisions_OLD'!$A9='CCyB decisions (database)'!$B$2:$B$228))-1)</f>
        <v>-1</v>
      </c>
      <c r="O9" s="52" t="e" cm="1">
        <f t="array" aca="1" ref="O9" ca="1">INDEX('CCyB decisions (database)'!$E$2:$E$228,SUMPRODUCT(MAX(ROW('CCyB decisions (database)'!$B$2:$B$228)*('CCyB decisions (database)'!$G$2:$G$228&lt;=TODAY())*('Latest decisions_OLD'!$A9='CCyB decisions (database)'!$B$2:$B$228))-1))</f>
        <v>#VALUE!</v>
      </c>
      <c r="P9" s="44" t="e" cm="1">
        <f t="array" aca="1" ref="P9" ca="1">INDEX('CCyB decisions (database)'!$G$2:$G$228,SUMPRODUCT(MAX(ROW('CCyB decisions (database)'!$B$2:$B$228)*('CCyB decisions (database)'!$G$2:$G$228&lt;=TODAY())*('Latest decisions_OLD'!$A9='CCyB decisions (database)'!$B$2:$B$228))-1))</f>
        <v>#VALUE!</v>
      </c>
    </row>
    <row r="10" spans="1:16" ht="16.5" x14ac:dyDescent="0.6">
      <c r="A10" s="8" t="s">
        <v>30</v>
      </c>
      <c r="B10" s="34" t="e">
        <f>_xlfn.XLOOKUP($A10,'CCyB decisions (database)'!$B$2:$B$228,'CCyB decisions (database)'!$C$2:$C$228,,0,-1)</f>
        <v>#N/A</v>
      </c>
      <c r="C10" s="3" t="e">
        <f>_xlfn.XLOOKUP($A10,'CCyB decisions (database)'!$B$2:$B$228,'CCyB decisions (database)'!$E$2:$E$228,,0,-1)</f>
        <v>#N/A</v>
      </c>
      <c r="D10" s="2" t="e">
        <f>_xlfn.XLOOKUP($A10,'CCyB decisions (database)'!$B$2:$B$228,'CCyB decisions (database)'!$F$2:$F$228,,0,-1)</f>
        <v>#N/A</v>
      </c>
      <c r="E10" s="34" t="e">
        <f>_xlfn.XLOOKUP($A10,'CCyB decisions (database)'!$B$2:$B$228,'CCyB decisions (database)'!$G$2:$G$228,,0,-1)</f>
        <v>#N/A</v>
      </c>
      <c r="F10" s="1" t="s">
        <v>107</v>
      </c>
      <c r="G10" s="2" t="e">
        <f>IF(_xlfn.XLOOKUP($A10,'CCyB decisions (database)'!$B$2:$B$228,'CCyB decisions (database)'!$I$2:$I$228,,0,-1)="","",_xlfn.XLOOKUP($A10,'CCyB decisions (database)'!$B$2:$B$228,'CCyB decisions (database)'!$I$2:$I$228,,0,-1))</f>
        <v>#N/A</v>
      </c>
      <c r="H10" s="48" cm="1">
        <f t="array" ref="H10">SUMPRODUCT(MAX(ROW('CCyB decisions (database)'!$B$2:$B$228)*('Latest decisions_OLD'!$A10='CCyB decisions (database)'!$B$2:$B$228))-1)</f>
        <v>-1</v>
      </c>
      <c r="I10" s="49" t="e" cm="1">
        <f t="array" ref="I10">INDEX('CCyB decisions (database)'!$G$2:$G$228,SUMPRODUCT(MAX(ROW('CCyB decisions (database)'!$B$2:$B$228)*('Latest decisions_OLD'!$A10='CCyB decisions (database)'!$B$2:$B$228))-1))</f>
        <v>#VALUE!</v>
      </c>
      <c r="J10" s="48" t="e">
        <f t="shared" ca="1" si="0"/>
        <v>#VALUE!</v>
      </c>
      <c r="K10" s="50" t="e" cm="1">
        <f t="array" aca="1" ref="K10" ca="1">IF(TODAY()&gt;=I10,INDEX('CCyB decisions (database)'!$E$2:$E$228,SUMPRODUCT(MAX(ROW('CCyB decisions (database)'!$B$2:$B$228)*('Latest decisions_OLD'!$A10='CCyB decisions (database)'!$B$2:$B$228))-1)),"too early")</f>
        <v>#VALUE!</v>
      </c>
      <c r="L10" s="51" t="e" cm="1">
        <f t="array" aca="1" ref="L10" ca="1">IF(TODAY()&gt;=I10,INDEX('CCyB decisions (database)'!$E$2:$E$228,SUMPRODUCT(MAX(ROW('CCyB decisions (database)'!$B$2:$B$228)*('Latest decisions_OLD'!$A10='CCyB decisions (database)'!$B$2:$B$228))-1)),INDEX('CCyB decisions (database)'!$E$2:$E$228,SUMPRODUCT(MAX(ROW('CCyB decisions (database)'!$B$2:$B$228)*('Latest decisions_OLD'!$A10='CCyB decisions (database)'!$B$2:$B$228))-2)))</f>
        <v>#VALUE!</v>
      </c>
      <c r="M10" s="49" t="e" cm="1">
        <f t="array" aca="1" ref="M10" ca="1">IF(TODAY()&gt;=I10,INDEX('CCyB decisions (database)'!$G$2:$G$228,SUMPRODUCT(MAX(ROW('CCyB decisions (database)'!$B$2:$B$228)*('Latest decisions_OLD'!$A10='CCyB decisions (database)'!$B$2:$B$228))-1)),INDEX('CCyB decisions (database)'!$G$2:$G$228,SUMPRODUCT(MAX(ROW('CCyB decisions (database)'!$B$2:$B$228)*('Latest decisions_OLD'!$A10='CCyB decisions (database)'!$B$2:$B$228))-2)))</f>
        <v>#VALUE!</v>
      </c>
      <c r="N10" s="48" cm="1">
        <f t="array" aca="1" ref="N10" ca="1">SUMPRODUCT(MAX(ROW('CCyB decisions (database)'!$B$2:$B$228)*('CCyB decisions (database)'!$G$2:$G$228&lt;=TODAY())*('Latest decisions_OLD'!$A10='CCyB decisions (database)'!$B$2:$B$228))-1)</f>
        <v>-1</v>
      </c>
      <c r="O10" s="52" t="e" cm="1">
        <f t="array" aca="1" ref="O10" ca="1">INDEX('CCyB decisions (database)'!$E$2:$E$228,SUMPRODUCT(MAX(ROW('CCyB decisions (database)'!$B$2:$B$228)*('CCyB decisions (database)'!$G$2:$G$228&lt;=TODAY())*('Latest decisions_OLD'!$A10='CCyB decisions (database)'!$B$2:$B$228))-1))</f>
        <v>#VALUE!</v>
      </c>
      <c r="P10" s="44" t="e" cm="1">
        <f t="array" aca="1" ref="P10" ca="1">INDEX('CCyB decisions (database)'!$G$2:$G$228,SUMPRODUCT(MAX(ROW('CCyB decisions (database)'!$B$2:$B$228)*('CCyB decisions (database)'!$G$2:$G$228&lt;=TODAY())*('Latest decisions_OLD'!$A10='CCyB decisions (database)'!$B$2:$B$228))-1))</f>
        <v>#VALUE!</v>
      </c>
    </row>
    <row r="11" spans="1:16" ht="16.5" x14ac:dyDescent="0.6">
      <c r="A11" s="8" t="s">
        <v>31</v>
      </c>
      <c r="B11" s="34" t="e">
        <f>_xlfn.XLOOKUP($A11,'CCyB decisions (database)'!$B$2:$B$228,'CCyB decisions (database)'!$C$2:$C$228,,0,-1)</f>
        <v>#N/A</v>
      </c>
      <c r="C11" s="3" t="e">
        <f>_xlfn.XLOOKUP($A11,'CCyB decisions (database)'!$B$2:$B$228,'CCyB decisions (database)'!$E$2:$E$228,,0,-1)</f>
        <v>#N/A</v>
      </c>
      <c r="D11" s="2" t="e">
        <f>_xlfn.XLOOKUP($A11,'CCyB decisions (database)'!$B$2:$B$228,'CCyB decisions (database)'!$F$2:$F$228,,0,-1)</f>
        <v>#N/A</v>
      </c>
      <c r="E11" s="34" t="e">
        <f>_xlfn.XLOOKUP($A11,'CCyB decisions (database)'!$B$2:$B$228,'CCyB decisions (database)'!$G$2:$G$228,,0,-1)</f>
        <v>#N/A</v>
      </c>
      <c r="F11" s="1" t="s">
        <v>107</v>
      </c>
      <c r="G11" s="2" t="e">
        <f>IF(_xlfn.XLOOKUP($A11,'CCyB decisions (database)'!$B$2:$B$228,'CCyB decisions (database)'!$I$2:$I$228,,0,-1)="","",_xlfn.XLOOKUP($A11,'CCyB decisions (database)'!$B$2:$B$228,'CCyB decisions (database)'!$I$2:$I$228,,0,-1))</f>
        <v>#N/A</v>
      </c>
      <c r="H11" s="48" cm="1">
        <f t="array" ref="H11">SUMPRODUCT(MAX(ROW('CCyB decisions (database)'!$B$2:$B$228)*('Latest decisions_OLD'!$A11='CCyB decisions (database)'!$B$2:$B$228))-1)</f>
        <v>-1</v>
      </c>
      <c r="I11" s="49" t="e" cm="1">
        <f t="array" ref="I11">INDEX('CCyB decisions (database)'!$G$2:$G$228,SUMPRODUCT(MAX(ROW('CCyB decisions (database)'!$B$2:$B$228)*('Latest decisions_OLD'!$A11='CCyB decisions (database)'!$B$2:$B$228))-1))</f>
        <v>#VALUE!</v>
      </c>
      <c r="J11" s="48" t="e">
        <f t="shared" ca="1" si="0"/>
        <v>#VALUE!</v>
      </c>
      <c r="K11" s="50" t="e" cm="1">
        <f t="array" aca="1" ref="K11" ca="1">IF(TODAY()&gt;=I11,INDEX('CCyB decisions (database)'!$E$2:$E$228,SUMPRODUCT(MAX(ROW('CCyB decisions (database)'!$B$2:$B$228)*('Latest decisions_OLD'!$A11='CCyB decisions (database)'!$B$2:$B$228))-1)),"too early")</f>
        <v>#VALUE!</v>
      </c>
      <c r="L11" s="51" t="e" cm="1">
        <f t="array" aca="1" ref="L11" ca="1">IF(TODAY()&gt;=I11,INDEX('CCyB decisions (database)'!$E$2:$E$228,SUMPRODUCT(MAX(ROW('CCyB decisions (database)'!$B$2:$B$228)*('Latest decisions_OLD'!$A11='CCyB decisions (database)'!$B$2:$B$228))-1)),INDEX('CCyB decisions (database)'!$E$2:$E$228,SUMPRODUCT(MAX(ROW('CCyB decisions (database)'!$B$2:$B$228)*('Latest decisions_OLD'!$A11='CCyB decisions (database)'!$B$2:$B$228))-2)))</f>
        <v>#VALUE!</v>
      </c>
      <c r="M11" s="49" t="e" cm="1">
        <f t="array" aca="1" ref="M11" ca="1">IF(TODAY()&gt;=I11,INDEX('CCyB decisions (database)'!$G$2:$G$228,SUMPRODUCT(MAX(ROW('CCyB decisions (database)'!$B$2:$B$228)*('Latest decisions_OLD'!$A11='CCyB decisions (database)'!$B$2:$B$228))-1)),INDEX('CCyB decisions (database)'!$G$2:$G$228,SUMPRODUCT(MAX(ROW('CCyB decisions (database)'!$B$2:$B$228)*('Latest decisions_OLD'!$A11='CCyB decisions (database)'!$B$2:$B$228))-2)))</f>
        <v>#VALUE!</v>
      </c>
      <c r="N11" s="48" cm="1">
        <f t="array" aca="1" ref="N11" ca="1">SUMPRODUCT(MAX(ROW('CCyB decisions (database)'!$B$2:$B$228)*('CCyB decisions (database)'!$G$2:$G$228&lt;=TODAY())*('Latest decisions_OLD'!$A11='CCyB decisions (database)'!$B$2:$B$228))-1)</f>
        <v>-1</v>
      </c>
      <c r="O11" s="52" t="e" cm="1">
        <f t="array" aca="1" ref="O11" ca="1">INDEX('CCyB decisions (database)'!$E$2:$E$228,SUMPRODUCT(MAX(ROW('CCyB decisions (database)'!$B$2:$B$228)*('CCyB decisions (database)'!$G$2:$G$228&lt;=TODAY())*('Latest decisions_OLD'!$A11='CCyB decisions (database)'!$B$2:$B$228))-1))</f>
        <v>#VALUE!</v>
      </c>
      <c r="P11" s="44" t="e" cm="1">
        <f t="array" aca="1" ref="P11" ca="1">INDEX('CCyB decisions (database)'!$G$2:$G$228,SUMPRODUCT(MAX(ROW('CCyB decisions (database)'!$B$2:$B$228)*('CCyB decisions (database)'!$G$2:$G$228&lt;=TODAY())*('Latest decisions_OLD'!$A11='CCyB decisions (database)'!$B$2:$B$228))-1))</f>
        <v>#VALUE!</v>
      </c>
    </row>
    <row r="12" spans="1:16" ht="16.5" x14ac:dyDescent="0.6">
      <c r="A12" s="8" t="s">
        <v>12</v>
      </c>
      <c r="B12" s="34" t="e">
        <f>_xlfn.XLOOKUP($A12,'CCyB decisions (database)'!$B$2:$B$228,'CCyB decisions (database)'!$C$2:$C$228,,0,-1)</f>
        <v>#N/A</v>
      </c>
      <c r="C12" s="3" t="e">
        <f>_xlfn.XLOOKUP($A12,'CCyB decisions (database)'!$B$2:$B$228,'CCyB decisions (database)'!$E$2:$E$228,,0,-1)</f>
        <v>#N/A</v>
      </c>
      <c r="D12" s="2" t="e">
        <f>_xlfn.XLOOKUP($A12,'CCyB decisions (database)'!$B$2:$B$228,'CCyB decisions (database)'!$F$2:$F$228,,0,-1)</f>
        <v>#N/A</v>
      </c>
      <c r="E12" s="34" t="e">
        <f>_xlfn.XLOOKUP($A12,'CCyB decisions (database)'!$B$2:$B$228,'CCyB decisions (database)'!$G$2:$G$228,,0,-1)</f>
        <v>#N/A</v>
      </c>
      <c r="F12" s="1" t="s">
        <v>107</v>
      </c>
      <c r="G12" s="2" t="e">
        <f>IF(_xlfn.XLOOKUP($A12,'CCyB decisions (database)'!$B$2:$B$228,'CCyB decisions (database)'!$I$2:$I$228,,0,-1)="","",_xlfn.XLOOKUP($A12,'CCyB decisions (database)'!$B$2:$B$228,'CCyB decisions (database)'!$I$2:$I$228,,0,-1))</f>
        <v>#N/A</v>
      </c>
      <c r="H12" s="48" cm="1">
        <f t="array" ref="H12">SUMPRODUCT(MAX(ROW('CCyB decisions (database)'!$B$2:$B$228)*('Latest decisions_OLD'!$A12='CCyB decisions (database)'!$B$2:$B$228))-1)</f>
        <v>-1</v>
      </c>
      <c r="I12" s="49" t="e" cm="1">
        <f t="array" ref="I12">INDEX('CCyB decisions (database)'!$G$2:$G$228,SUMPRODUCT(MAX(ROW('CCyB decisions (database)'!$B$2:$B$228)*('Latest decisions_OLD'!$A12='CCyB decisions (database)'!$B$2:$B$228))-1))</f>
        <v>#VALUE!</v>
      </c>
      <c r="J12" s="48" t="e">
        <f t="shared" ca="1" si="0"/>
        <v>#VALUE!</v>
      </c>
      <c r="K12" s="50" t="e" cm="1">
        <f t="array" aca="1" ref="K12" ca="1">IF(TODAY()&gt;=I12,INDEX('CCyB decisions (database)'!$E$2:$E$228,SUMPRODUCT(MAX(ROW('CCyB decisions (database)'!$B$2:$B$228)*('Latest decisions_OLD'!$A12='CCyB decisions (database)'!$B$2:$B$228))-1)),"too early")</f>
        <v>#VALUE!</v>
      </c>
      <c r="L12" s="51" t="e" cm="1">
        <f t="array" aca="1" ref="L12" ca="1">IF(TODAY()&gt;=I12,INDEX('CCyB decisions (database)'!$E$2:$E$228,SUMPRODUCT(MAX(ROW('CCyB decisions (database)'!$B$2:$B$228)*('Latest decisions_OLD'!$A12='CCyB decisions (database)'!$B$2:$B$228))-1)),INDEX('CCyB decisions (database)'!$E$2:$E$228,SUMPRODUCT(MAX(ROW('CCyB decisions (database)'!$B$2:$B$228)*('Latest decisions_OLD'!$A12='CCyB decisions (database)'!$B$2:$B$228))-2)))</f>
        <v>#VALUE!</v>
      </c>
      <c r="M12" s="49" t="e" cm="1">
        <f t="array" aca="1" ref="M12" ca="1">IF(TODAY()&gt;=I12,INDEX('CCyB decisions (database)'!$G$2:$G$228,SUMPRODUCT(MAX(ROW('CCyB decisions (database)'!$B$2:$B$228)*('Latest decisions_OLD'!$A12='CCyB decisions (database)'!$B$2:$B$228))-1)),INDEX('CCyB decisions (database)'!$G$2:$G$228,SUMPRODUCT(MAX(ROW('CCyB decisions (database)'!$B$2:$B$228)*('Latest decisions_OLD'!$A12='CCyB decisions (database)'!$B$2:$B$228))-2)))</f>
        <v>#VALUE!</v>
      </c>
      <c r="N12" s="48" cm="1">
        <f t="array" aca="1" ref="N12" ca="1">SUMPRODUCT(MAX(ROW('CCyB decisions (database)'!$B$2:$B$228)*('CCyB decisions (database)'!$G$2:$G$228&lt;=TODAY())*('Latest decisions_OLD'!$A12='CCyB decisions (database)'!$B$2:$B$228))-1)</f>
        <v>-1</v>
      </c>
      <c r="O12" s="52" t="e" cm="1">
        <f t="array" aca="1" ref="O12" ca="1">INDEX('CCyB decisions (database)'!$E$2:$E$228,SUMPRODUCT(MAX(ROW('CCyB decisions (database)'!$B$2:$B$228)*('CCyB decisions (database)'!$G$2:$G$228&lt;=TODAY())*('Latest decisions_OLD'!$A12='CCyB decisions (database)'!$B$2:$B$228))-1))</f>
        <v>#VALUE!</v>
      </c>
      <c r="P12" s="44" t="e" cm="1">
        <f t="array" aca="1" ref="P12" ca="1">INDEX('CCyB decisions (database)'!$G$2:$G$228,SUMPRODUCT(MAX(ROW('CCyB decisions (database)'!$B$2:$B$228)*('CCyB decisions (database)'!$G$2:$G$228&lt;=TODAY())*('Latest decisions_OLD'!$A12='CCyB decisions (database)'!$B$2:$B$228))-1))</f>
        <v>#VALUE!</v>
      </c>
    </row>
    <row r="13" spans="1:16" ht="16.5" x14ac:dyDescent="0.6">
      <c r="A13" s="8" t="s">
        <v>34</v>
      </c>
      <c r="B13" s="34" t="e">
        <f>_xlfn.XLOOKUP($A13,'CCyB decisions (database)'!$B$2:$B$228,'CCyB decisions (database)'!$C$2:$C$228,,0,-1)</f>
        <v>#N/A</v>
      </c>
      <c r="C13" s="3" t="e">
        <f>_xlfn.XLOOKUP($A13,'CCyB decisions (database)'!$B$2:$B$228,'CCyB decisions (database)'!$E$2:$E$228,,0,-1)</f>
        <v>#N/A</v>
      </c>
      <c r="D13" s="2" t="e">
        <f>_xlfn.XLOOKUP($A13,'CCyB decisions (database)'!$B$2:$B$228,'CCyB decisions (database)'!$F$2:$F$228,,0,-1)</f>
        <v>#N/A</v>
      </c>
      <c r="E13" s="34" t="e">
        <f>_xlfn.XLOOKUP($A13,'CCyB decisions (database)'!$B$2:$B$228,'CCyB decisions (database)'!$G$2:$G$228,,0,-1)</f>
        <v>#N/A</v>
      </c>
      <c r="F13" s="1" t="s">
        <v>107</v>
      </c>
      <c r="G13" s="2" t="e">
        <f>IF(_xlfn.XLOOKUP($A13,'CCyB decisions (database)'!$B$2:$B$228,'CCyB decisions (database)'!$I$2:$I$228,,0,-1)="","",_xlfn.XLOOKUP($A13,'CCyB decisions (database)'!$B$2:$B$228,'CCyB decisions (database)'!$I$2:$I$228,,0,-1))</f>
        <v>#N/A</v>
      </c>
      <c r="H13" s="48" cm="1">
        <f t="array" ref="H13">SUMPRODUCT(MAX(ROW('CCyB decisions (database)'!$B$2:$B$228)*('Latest decisions_OLD'!$A13='CCyB decisions (database)'!$B$2:$B$228))-1)</f>
        <v>-1</v>
      </c>
      <c r="I13" s="49" t="e" cm="1">
        <f t="array" ref="I13">INDEX('CCyB decisions (database)'!$G$2:$G$228,SUMPRODUCT(MAX(ROW('CCyB decisions (database)'!$B$2:$B$228)*('Latest decisions_OLD'!$A13='CCyB decisions (database)'!$B$2:$B$228))-1))</f>
        <v>#VALUE!</v>
      </c>
      <c r="J13" s="48" t="e">
        <f t="shared" ca="1" si="0"/>
        <v>#VALUE!</v>
      </c>
      <c r="K13" s="50" t="e" cm="1">
        <f t="array" aca="1" ref="K13" ca="1">IF(TODAY()&gt;=I13,INDEX('CCyB decisions (database)'!$E$2:$E$228,SUMPRODUCT(MAX(ROW('CCyB decisions (database)'!$B$2:$B$228)*('Latest decisions_OLD'!$A13='CCyB decisions (database)'!$B$2:$B$228))-1)),"too early")</f>
        <v>#VALUE!</v>
      </c>
      <c r="L13" s="51" t="e" cm="1">
        <f t="array" aca="1" ref="L13" ca="1">IF(TODAY()&gt;=I13,INDEX('CCyB decisions (database)'!$E$2:$E$228,SUMPRODUCT(MAX(ROW('CCyB decisions (database)'!$B$2:$B$228)*('Latest decisions_OLD'!$A13='CCyB decisions (database)'!$B$2:$B$228))-1)),INDEX('CCyB decisions (database)'!$E$2:$E$228,SUMPRODUCT(MAX(ROW('CCyB decisions (database)'!$B$2:$B$228)*('Latest decisions_OLD'!$A13='CCyB decisions (database)'!$B$2:$B$228))-2)))</f>
        <v>#VALUE!</v>
      </c>
      <c r="M13" s="49" t="e" cm="1">
        <f t="array" aca="1" ref="M13" ca="1">IF(TODAY()&gt;=I13,INDEX('CCyB decisions (database)'!$G$2:$G$228,SUMPRODUCT(MAX(ROW('CCyB decisions (database)'!$B$2:$B$228)*('Latest decisions_OLD'!$A13='CCyB decisions (database)'!$B$2:$B$228))-1)),INDEX('CCyB decisions (database)'!$G$2:$G$228,SUMPRODUCT(MAX(ROW('CCyB decisions (database)'!$B$2:$B$228)*('Latest decisions_OLD'!$A13='CCyB decisions (database)'!$B$2:$B$228))-2)))</f>
        <v>#VALUE!</v>
      </c>
      <c r="N13" s="48" cm="1">
        <f t="array" aca="1" ref="N13" ca="1">SUMPRODUCT(MAX(ROW('CCyB decisions (database)'!$B$2:$B$228)*('CCyB decisions (database)'!$G$2:$G$228&lt;=TODAY())*('Latest decisions_OLD'!$A13='CCyB decisions (database)'!$B$2:$B$228))-1)</f>
        <v>-1</v>
      </c>
      <c r="O13" s="52" t="e" cm="1">
        <f t="array" aca="1" ref="O13" ca="1">INDEX('CCyB decisions (database)'!$E$2:$E$228,SUMPRODUCT(MAX(ROW('CCyB decisions (database)'!$B$2:$B$228)*('CCyB decisions (database)'!$G$2:$G$228&lt;=TODAY())*('Latest decisions_OLD'!$A13='CCyB decisions (database)'!$B$2:$B$228))-1))</f>
        <v>#VALUE!</v>
      </c>
      <c r="P13" s="44" t="e" cm="1">
        <f t="array" aca="1" ref="P13" ca="1">INDEX('CCyB decisions (database)'!$G$2:$G$228,SUMPRODUCT(MAX(ROW('CCyB decisions (database)'!$B$2:$B$228)*('CCyB decisions (database)'!$G$2:$G$228&lt;=TODAY())*('Latest decisions_OLD'!$A13='CCyB decisions (database)'!$B$2:$B$228))-1))</f>
        <v>#VALUE!</v>
      </c>
    </row>
    <row r="14" spans="1:16" ht="16.5" x14ac:dyDescent="0.6">
      <c r="A14" s="15" t="s">
        <v>35</v>
      </c>
      <c r="B14" s="35" t="e">
        <f>_xlfn.XLOOKUP($A14,'CCyB decisions (database)'!$B$2:$B$228,'CCyB decisions (database)'!$C$2:$C$228,,0,-1)</f>
        <v>#N/A</v>
      </c>
      <c r="C14" s="6" t="e">
        <f>_xlfn.XLOOKUP($A14,'CCyB decisions (database)'!$B$2:$B$228,'CCyB decisions (database)'!$E$2:$E$228,,0,-1)</f>
        <v>#N/A</v>
      </c>
      <c r="D14" s="5" t="e">
        <f>_xlfn.XLOOKUP($A14,'CCyB decisions (database)'!$B$2:$B$228,'CCyB decisions (database)'!$F$2:$F$228,,0,-1)</f>
        <v>#N/A</v>
      </c>
      <c r="E14" s="35" t="e">
        <f>_xlfn.XLOOKUP($A14,'CCyB decisions (database)'!$B$2:$B$228,'CCyB decisions (database)'!$G$2:$G$228,,0,-1)</f>
        <v>#N/A</v>
      </c>
      <c r="F14" s="29" t="s">
        <v>107</v>
      </c>
      <c r="G14" s="2" t="e">
        <f>IF(_xlfn.XLOOKUP($A14,'CCyB decisions (database)'!$B$2:$B$228,'CCyB decisions (database)'!$I$2:$I$228,,0,-1)="","",_xlfn.XLOOKUP($A14,'CCyB decisions (database)'!$B$2:$B$228,'CCyB decisions (database)'!$I$2:$I$228,,0,-1))</f>
        <v>#N/A</v>
      </c>
      <c r="H14" s="48" cm="1">
        <f t="array" ref="H14">SUMPRODUCT(MAX(ROW('CCyB decisions (database)'!$B$2:$B$228)*('Latest decisions_OLD'!$A14='CCyB decisions (database)'!$B$2:$B$228))-1)</f>
        <v>-1</v>
      </c>
      <c r="I14" s="49" t="e" cm="1">
        <f t="array" ref="I14">INDEX('CCyB decisions (database)'!$G$2:$G$228,SUMPRODUCT(MAX(ROW('CCyB decisions (database)'!$B$2:$B$228)*('Latest decisions_OLD'!$A14='CCyB decisions (database)'!$B$2:$B$228))-1))</f>
        <v>#VALUE!</v>
      </c>
      <c r="J14" s="48" t="e">
        <f t="shared" ca="1" si="0"/>
        <v>#VALUE!</v>
      </c>
      <c r="K14" s="50" t="e" cm="1">
        <f t="array" aca="1" ref="K14" ca="1">IF(TODAY()&gt;=I14,INDEX('CCyB decisions (database)'!$E$2:$E$228,SUMPRODUCT(MAX(ROW('CCyB decisions (database)'!$B$2:$B$228)*('Latest decisions_OLD'!$A14='CCyB decisions (database)'!$B$2:$B$228))-1)),"too early")</f>
        <v>#VALUE!</v>
      </c>
      <c r="L14" s="51" t="e" cm="1">
        <f t="array" aca="1" ref="L14" ca="1">IF(TODAY()&gt;=I14,INDEX('CCyB decisions (database)'!$E$2:$E$228,SUMPRODUCT(MAX(ROW('CCyB decisions (database)'!$B$2:$B$228)*('Latest decisions_OLD'!$A14='CCyB decisions (database)'!$B$2:$B$228))-1)),INDEX('CCyB decisions (database)'!$E$2:$E$228,SUMPRODUCT(MAX(ROW('CCyB decisions (database)'!$B$2:$B$228)*('Latest decisions_OLD'!$A14='CCyB decisions (database)'!$B$2:$B$228))-2)))</f>
        <v>#VALUE!</v>
      </c>
      <c r="M14" s="49" t="e" cm="1">
        <f t="array" aca="1" ref="M14" ca="1">IF(TODAY()&gt;=I14,INDEX('CCyB decisions (database)'!$G$2:$G$228,SUMPRODUCT(MAX(ROW('CCyB decisions (database)'!$B$2:$B$228)*('Latest decisions_OLD'!$A14='CCyB decisions (database)'!$B$2:$B$228))-1)),INDEX('CCyB decisions (database)'!$G$2:$G$228,SUMPRODUCT(MAX(ROW('CCyB decisions (database)'!$B$2:$B$228)*('Latest decisions_OLD'!$A14='CCyB decisions (database)'!$B$2:$B$228))-2)))</f>
        <v>#VALUE!</v>
      </c>
      <c r="N14" s="48" cm="1">
        <f t="array" aca="1" ref="N14" ca="1">SUMPRODUCT(MAX(ROW('CCyB decisions (database)'!$B$2:$B$228)*('CCyB decisions (database)'!$G$2:$G$228&lt;=TODAY())*('Latest decisions_OLD'!$A14='CCyB decisions (database)'!$B$2:$B$228))-1)</f>
        <v>-1</v>
      </c>
      <c r="O14" s="52" t="e" cm="1">
        <f t="array" aca="1" ref="O14" ca="1">INDEX('CCyB decisions (database)'!$E$2:$E$228,SUMPRODUCT(MAX(ROW('CCyB decisions (database)'!$B$2:$B$228)*('CCyB decisions (database)'!$G$2:$G$228&lt;=TODAY())*('Latest decisions_OLD'!$A14='CCyB decisions (database)'!$B$2:$B$228))-1))</f>
        <v>#VALUE!</v>
      </c>
      <c r="P14" s="44" t="e" cm="1">
        <f t="array" aca="1" ref="P14" ca="1">INDEX('CCyB decisions (database)'!$G$2:$G$228,SUMPRODUCT(MAX(ROW('CCyB decisions (database)'!$B$2:$B$228)*('CCyB decisions (database)'!$G$2:$G$228&lt;=TODAY())*('Latest decisions_OLD'!$A14='CCyB decisions (database)'!$B$2:$B$228))-1))</f>
        <v>#VALUE!</v>
      </c>
    </row>
    <row r="15" spans="1:16" ht="16.5" x14ac:dyDescent="0.6">
      <c r="A15" s="15" t="s">
        <v>7</v>
      </c>
      <c r="B15" s="35" t="e">
        <f>_xlfn.XLOOKUP($A15,'CCyB decisions (database)'!$B$2:$B$228,'CCyB decisions (database)'!$C$2:$C$228,,0,-1)</f>
        <v>#N/A</v>
      </c>
      <c r="C15" s="6" t="e">
        <f>_xlfn.XLOOKUP($A15,'CCyB decisions (database)'!$B$2:$B$228,'CCyB decisions (database)'!$E$2:$E$228,,0,-1)</f>
        <v>#N/A</v>
      </c>
      <c r="D15" s="5" t="e">
        <f>_xlfn.XLOOKUP($A15,'CCyB decisions (database)'!$B$2:$B$228,'CCyB decisions (database)'!$F$2:$F$228,,0,-1)</f>
        <v>#N/A</v>
      </c>
      <c r="E15" s="35" t="e">
        <f>_xlfn.XLOOKUP($A15,'CCyB decisions (database)'!$B$2:$B$228,'CCyB decisions (database)'!$G$2:$G$228,,0,-1)</f>
        <v>#N/A</v>
      </c>
      <c r="F15" s="29" t="s">
        <v>107</v>
      </c>
      <c r="G15" s="2" t="e">
        <f>IF(_xlfn.XLOOKUP($A15,'CCyB decisions (database)'!$B$2:$B$228,'CCyB decisions (database)'!$I$2:$I$228,,0,-1)="","",_xlfn.XLOOKUP($A15,'CCyB decisions (database)'!$B$2:$B$228,'CCyB decisions (database)'!$I$2:$I$228,,0,-1))</f>
        <v>#N/A</v>
      </c>
      <c r="H15" s="48" cm="1">
        <f t="array" ref="H15">SUMPRODUCT(MAX(ROW('CCyB decisions (database)'!$B$2:$B$228)*('Latest decisions_OLD'!$A15='CCyB decisions (database)'!$B$2:$B$228))-1)</f>
        <v>-1</v>
      </c>
      <c r="I15" s="49" t="e" cm="1">
        <f t="array" ref="I15">INDEX('CCyB decisions (database)'!$G$2:$G$228,SUMPRODUCT(MAX(ROW('CCyB decisions (database)'!$B$2:$B$228)*('Latest decisions_OLD'!$A15='CCyB decisions (database)'!$B$2:$B$228))-1))</f>
        <v>#VALUE!</v>
      </c>
      <c r="J15" s="48" t="e">
        <f t="shared" ca="1" si="0"/>
        <v>#VALUE!</v>
      </c>
      <c r="K15" s="50" t="e" cm="1">
        <f t="array" aca="1" ref="K15" ca="1">IF(TODAY()&gt;=I15,INDEX('CCyB decisions (database)'!$E$2:$E$228,SUMPRODUCT(MAX(ROW('CCyB decisions (database)'!$B$2:$B$228)*('Latest decisions_OLD'!$A15='CCyB decisions (database)'!$B$2:$B$228))-1)),"too early")</f>
        <v>#VALUE!</v>
      </c>
      <c r="L15" s="51" t="e" cm="1">
        <f t="array" aca="1" ref="L15" ca="1">IF(TODAY()&gt;=I15,INDEX('CCyB decisions (database)'!$E$2:$E$228,SUMPRODUCT(MAX(ROW('CCyB decisions (database)'!$B$2:$B$228)*('Latest decisions_OLD'!$A15='CCyB decisions (database)'!$B$2:$B$228))-1)),INDEX('CCyB decisions (database)'!$E$2:$E$228,SUMPRODUCT(MAX(ROW('CCyB decisions (database)'!$B$2:$B$228)*('Latest decisions_OLD'!$A15='CCyB decisions (database)'!$B$2:$B$228))-2)))</f>
        <v>#VALUE!</v>
      </c>
      <c r="M15" s="49" t="e" cm="1">
        <f t="array" aca="1" ref="M15" ca="1">IF(TODAY()&gt;=I15,INDEX('CCyB decisions (database)'!$G$2:$G$228,SUMPRODUCT(MAX(ROW('CCyB decisions (database)'!$B$2:$B$228)*('Latest decisions_OLD'!$A15='CCyB decisions (database)'!$B$2:$B$228))-1)),INDEX('CCyB decisions (database)'!$G$2:$G$228,SUMPRODUCT(MAX(ROW('CCyB decisions (database)'!$B$2:$B$228)*('Latest decisions_OLD'!$A15='CCyB decisions (database)'!$B$2:$B$228))-2)))</f>
        <v>#VALUE!</v>
      </c>
      <c r="N15" s="48" cm="1">
        <f t="array" aca="1" ref="N15" ca="1">SUMPRODUCT(MAX(ROW('CCyB decisions (database)'!$B$2:$B$228)*('CCyB decisions (database)'!$G$2:$G$228&lt;=TODAY())*('Latest decisions_OLD'!$A15='CCyB decisions (database)'!$B$2:$B$228))-1)</f>
        <v>-1</v>
      </c>
      <c r="O15" s="52" t="e" cm="1">
        <f t="array" aca="1" ref="O15" ca="1">INDEX('CCyB decisions (database)'!$E$2:$E$228,SUMPRODUCT(MAX(ROW('CCyB decisions (database)'!$B$2:$B$228)*('CCyB decisions (database)'!$G$2:$G$228&lt;=TODAY())*('Latest decisions_OLD'!$A15='CCyB decisions (database)'!$B$2:$B$228))-1))</f>
        <v>#VALUE!</v>
      </c>
      <c r="P15" s="44" t="e" cm="1">
        <f t="array" aca="1" ref="P15" ca="1">INDEX('CCyB decisions (database)'!$G$2:$G$228,SUMPRODUCT(MAX(ROW('CCyB decisions (database)'!$B$2:$B$228)*('CCyB decisions (database)'!$G$2:$G$228&lt;=TODAY())*('Latest decisions_OLD'!$A15='CCyB decisions (database)'!$B$2:$B$228))-1))</f>
        <v>#VALUE!</v>
      </c>
    </row>
    <row r="16" spans="1:16" ht="16.5" x14ac:dyDescent="0.6">
      <c r="A16" s="8" t="s">
        <v>38</v>
      </c>
      <c r="B16" s="34" t="e">
        <f>_xlfn.XLOOKUP($A16,'CCyB decisions (database)'!$B$2:$B$228,'CCyB decisions (database)'!$C$2:$C$228,,0,-1)</f>
        <v>#N/A</v>
      </c>
      <c r="C16" s="3" t="e">
        <f>_xlfn.XLOOKUP($A16,'CCyB decisions (database)'!$B$2:$B$228,'CCyB decisions (database)'!$E$2:$E$228,,0,-1)</f>
        <v>#N/A</v>
      </c>
      <c r="D16" s="2" t="e">
        <f>_xlfn.XLOOKUP($A16,'CCyB decisions (database)'!$B$2:$B$228,'CCyB decisions (database)'!$F$2:$F$228,,0,-1)</f>
        <v>#N/A</v>
      </c>
      <c r="E16" s="34" t="e">
        <f>_xlfn.XLOOKUP($A16,'CCyB decisions (database)'!$B$2:$B$228,'CCyB decisions (database)'!$G$2:$G$228,,0,-1)</f>
        <v>#N/A</v>
      </c>
      <c r="F16" s="1" t="s">
        <v>107</v>
      </c>
      <c r="G16" s="2" t="e">
        <f>IF(_xlfn.XLOOKUP($A16,'CCyB decisions (database)'!$B$2:$B$228,'CCyB decisions (database)'!$I$2:$I$228,,0,-1)="","",_xlfn.XLOOKUP($A16,'CCyB decisions (database)'!$B$2:$B$228,'CCyB decisions (database)'!$I$2:$I$228,,0,-1))</f>
        <v>#N/A</v>
      </c>
      <c r="H16" s="48" cm="1">
        <f t="array" ref="H16">SUMPRODUCT(MAX(ROW('CCyB decisions (database)'!$B$2:$B$228)*('Latest decisions_OLD'!$A16='CCyB decisions (database)'!$B$2:$B$228))-1)</f>
        <v>-1</v>
      </c>
      <c r="I16" s="49" t="e" cm="1">
        <f t="array" ref="I16">INDEX('CCyB decisions (database)'!$G$2:$G$228,SUMPRODUCT(MAX(ROW('CCyB decisions (database)'!$B$2:$B$228)*('Latest decisions_OLD'!$A16='CCyB decisions (database)'!$B$2:$B$228))-1))</f>
        <v>#VALUE!</v>
      </c>
      <c r="J16" s="48" t="e">
        <f t="shared" ca="1" si="0"/>
        <v>#VALUE!</v>
      </c>
      <c r="K16" s="50" t="e" cm="1">
        <f t="array" aca="1" ref="K16" ca="1">IF(TODAY()&gt;=I16,INDEX('CCyB decisions (database)'!$E$2:$E$228,SUMPRODUCT(MAX(ROW('CCyB decisions (database)'!$B$2:$B$228)*('Latest decisions_OLD'!$A16='CCyB decisions (database)'!$B$2:$B$228))-1)),"too early")</f>
        <v>#VALUE!</v>
      </c>
      <c r="L16" s="51" t="e" cm="1">
        <f t="array" aca="1" ref="L16" ca="1">IF(TODAY()&gt;=I16,INDEX('CCyB decisions (database)'!$E$2:$E$228,SUMPRODUCT(MAX(ROW('CCyB decisions (database)'!$B$2:$B$228)*('Latest decisions_OLD'!$A16='CCyB decisions (database)'!$B$2:$B$228))-1)),INDEX('CCyB decisions (database)'!$E$2:$E$228,SUMPRODUCT(MAX(ROW('CCyB decisions (database)'!$B$2:$B$228)*('Latest decisions_OLD'!$A16='CCyB decisions (database)'!$B$2:$B$228))-2)))</f>
        <v>#VALUE!</v>
      </c>
      <c r="M16" s="49" t="e" cm="1">
        <f t="array" aca="1" ref="M16" ca="1">IF(TODAY()&gt;=I16,INDEX('CCyB decisions (database)'!$G$2:$G$228,SUMPRODUCT(MAX(ROW('CCyB decisions (database)'!$B$2:$B$228)*('Latest decisions_OLD'!$A16='CCyB decisions (database)'!$B$2:$B$228))-1)),INDEX('CCyB decisions (database)'!$G$2:$G$228,SUMPRODUCT(MAX(ROW('CCyB decisions (database)'!$B$2:$B$228)*('Latest decisions_OLD'!$A16='CCyB decisions (database)'!$B$2:$B$228))-2)))</f>
        <v>#VALUE!</v>
      </c>
      <c r="N16" s="48" cm="1">
        <f t="array" aca="1" ref="N16" ca="1">SUMPRODUCT(MAX(ROW('CCyB decisions (database)'!$B$2:$B$228)*('CCyB decisions (database)'!$G$2:$G$228&lt;=TODAY())*('Latest decisions_OLD'!$A16='CCyB decisions (database)'!$B$2:$B$228))-1)</f>
        <v>-1</v>
      </c>
      <c r="O16" s="52" t="e" cm="1">
        <f t="array" aca="1" ref="O16" ca="1">INDEX('CCyB decisions (database)'!$E$2:$E$228,SUMPRODUCT(MAX(ROW('CCyB decisions (database)'!$B$2:$B$228)*('CCyB decisions (database)'!$G$2:$G$228&lt;=TODAY())*('Latest decisions_OLD'!$A16='CCyB decisions (database)'!$B$2:$B$228))-1))</f>
        <v>#VALUE!</v>
      </c>
      <c r="P16" s="44" t="e" cm="1">
        <f t="array" aca="1" ref="P16" ca="1">INDEX('CCyB decisions (database)'!$G$2:$G$228,SUMPRODUCT(MAX(ROW('CCyB decisions (database)'!$B$2:$B$228)*('CCyB decisions (database)'!$G$2:$G$228&lt;=TODAY())*('Latest decisions_OLD'!$A16='CCyB decisions (database)'!$B$2:$B$228))-1))</f>
        <v>#VALUE!</v>
      </c>
    </row>
    <row r="17" spans="1:16" ht="16.5" x14ac:dyDescent="0.6">
      <c r="A17" s="8" t="s">
        <v>8</v>
      </c>
      <c r="B17" s="34" t="e">
        <f>_xlfn.XLOOKUP($A17,'CCyB decisions (database)'!$B$2:$B$228,'CCyB decisions (database)'!$C$2:$C$228,,0,-1)</f>
        <v>#N/A</v>
      </c>
      <c r="C17" s="3" t="e">
        <f>_xlfn.XLOOKUP($A17,'CCyB decisions (database)'!$B$2:$B$228,'CCyB decisions (database)'!$E$2:$E$228,,0,-1)</f>
        <v>#N/A</v>
      </c>
      <c r="D17" s="2" t="e">
        <f>_xlfn.XLOOKUP($A17,'CCyB decisions (database)'!$B$2:$B$228,'CCyB decisions (database)'!$F$2:$F$228,,0,-1)</f>
        <v>#N/A</v>
      </c>
      <c r="E17" s="34" t="e">
        <f>_xlfn.XLOOKUP($A17,'CCyB decisions (database)'!$B$2:$B$228,'CCyB decisions (database)'!$G$2:$G$228,,0,-1)</f>
        <v>#N/A</v>
      </c>
      <c r="F17" s="1" t="s">
        <v>107</v>
      </c>
      <c r="G17" s="2" t="e">
        <f>IF(_xlfn.XLOOKUP($A17,'CCyB decisions (database)'!$B$2:$B$228,'CCyB decisions (database)'!$I$2:$I$228,,0,-1)="","",_xlfn.XLOOKUP($A17,'CCyB decisions (database)'!$B$2:$B$228,'CCyB decisions (database)'!$I$2:$I$228,,0,-1))</f>
        <v>#N/A</v>
      </c>
      <c r="H17" s="48" cm="1">
        <f t="array" ref="H17">SUMPRODUCT(MAX(ROW('CCyB decisions (database)'!$B$2:$B$228)*('Latest decisions_OLD'!$A17='CCyB decisions (database)'!$B$2:$B$228))-1)</f>
        <v>-1</v>
      </c>
      <c r="I17" s="49" t="e" cm="1">
        <f t="array" ref="I17">INDEX('CCyB decisions (database)'!$G$2:$G$228,SUMPRODUCT(MAX(ROW('CCyB decisions (database)'!$B$2:$B$228)*('Latest decisions_OLD'!$A17='CCyB decisions (database)'!$B$2:$B$228))-1))</f>
        <v>#VALUE!</v>
      </c>
      <c r="J17" s="48" t="e">
        <f t="shared" ca="1" si="0"/>
        <v>#VALUE!</v>
      </c>
      <c r="K17" s="50" t="e" cm="1">
        <f t="array" aca="1" ref="K17" ca="1">IF(TODAY()&gt;=I17,INDEX('CCyB decisions (database)'!$E$2:$E$228,SUMPRODUCT(MAX(ROW('CCyB decisions (database)'!$B$2:$B$228)*('Latest decisions_OLD'!$A17='CCyB decisions (database)'!$B$2:$B$228))-1)),"too early")</f>
        <v>#VALUE!</v>
      </c>
      <c r="L17" s="51" t="e" cm="1">
        <f t="array" aca="1" ref="L17" ca="1">IF(TODAY()&gt;=I17,INDEX('CCyB decisions (database)'!$E$2:$E$228,SUMPRODUCT(MAX(ROW('CCyB decisions (database)'!$B$2:$B$228)*('Latest decisions_OLD'!$A17='CCyB decisions (database)'!$B$2:$B$228))-1)),INDEX('CCyB decisions (database)'!$E$2:$E$228,SUMPRODUCT(MAX(ROW('CCyB decisions (database)'!$B$2:$B$228)*('Latest decisions_OLD'!$A17='CCyB decisions (database)'!$B$2:$B$228))-2)))</f>
        <v>#VALUE!</v>
      </c>
      <c r="M17" s="49" t="e" cm="1">
        <f t="array" aca="1" ref="M17" ca="1">IF(TODAY()&gt;=I17,INDEX('CCyB decisions (database)'!$G$2:$G$228,SUMPRODUCT(MAX(ROW('CCyB decisions (database)'!$B$2:$B$228)*('Latest decisions_OLD'!$A17='CCyB decisions (database)'!$B$2:$B$228))-1)),INDEX('CCyB decisions (database)'!$G$2:$G$228,SUMPRODUCT(MAX(ROW('CCyB decisions (database)'!$B$2:$B$228)*('Latest decisions_OLD'!$A17='CCyB decisions (database)'!$B$2:$B$228))-2)))</f>
        <v>#VALUE!</v>
      </c>
      <c r="N17" s="48" cm="1">
        <f t="array" aca="1" ref="N17" ca="1">SUMPRODUCT(MAX(ROW('CCyB decisions (database)'!$B$2:$B$228)*('CCyB decisions (database)'!$G$2:$G$228&lt;=TODAY())*('Latest decisions_OLD'!$A17='CCyB decisions (database)'!$B$2:$B$228))-1)</f>
        <v>-1</v>
      </c>
      <c r="O17" s="52" t="e" cm="1">
        <f t="array" aca="1" ref="O17" ca="1">INDEX('CCyB decisions (database)'!$E$2:$E$228,SUMPRODUCT(MAX(ROW('CCyB decisions (database)'!$B$2:$B$228)*('CCyB decisions (database)'!$G$2:$G$228&lt;=TODAY())*('Latest decisions_OLD'!$A17='CCyB decisions (database)'!$B$2:$B$228))-1))</f>
        <v>#VALUE!</v>
      </c>
      <c r="P17" s="44" t="e" cm="1">
        <f t="array" aca="1" ref="P17" ca="1">INDEX('CCyB decisions (database)'!$G$2:$G$228,SUMPRODUCT(MAX(ROW('CCyB decisions (database)'!$B$2:$B$228)*('CCyB decisions (database)'!$G$2:$G$228&lt;=TODAY())*('Latest decisions_OLD'!$A17='CCyB decisions (database)'!$B$2:$B$228))-1))</f>
        <v>#VALUE!</v>
      </c>
    </row>
    <row r="18" spans="1:16" ht="16.5" x14ac:dyDescent="0.6">
      <c r="A18" s="8" t="s">
        <v>46</v>
      </c>
      <c r="B18" s="34" t="e">
        <f>_xlfn.XLOOKUP($A18,'CCyB decisions (database)'!$B$2:$B$228,'CCyB decisions (database)'!$C$2:$C$228,,0,-1)</f>
        <v>#N/A</v>
      </c>
      <c r="C18" s="3" t="e">
        <f>_xlfn.XLOOKUP($A18,'CCyB decisions (database)'!$B$2:$B$228,'CCyB decisions (database)'!$E$2:$E$228,,0,-1)</f>
        <v>#N/A</v>
      </c>
      <c r="D18" s="2" t="e">
        <f>_xlfn.XLOOKUP($A18,'CCyB decisions (database)'!$B$2:$B$228,'CCyB decisions (database)'!$F$2:$F$228,,0,-1)</f>
        <v>#N/A</v>
      </c>
      <c r="E18" s="34" t="e">
        <f>_xlfn.XLOOKUP($A18,'CCyB decisions (database)'!$B$2:$B$228,'CCyB decisions (database)'!$G$2:$G$228,,0,-1)</f>
        <v>#N/A</v>
      </c>
      <c r="F18" s="1" t="s">
        <v>107</v>
      </c>
      <c r="G18" s="2" t="e">
        <f>IF(_xlfn.XLOOKUP($A18,'CCyB decisions (database)'!$B$2:$B$228,'CCyB decisions (database)'!$I$2:$I$228,,0,-1)="","",_xlfn.XLOOKUP($A18,'CCyB decisions (database)'!$B$2:$B$228,'CCyB decisions (database)'!$I$2:$I$228,,0,-1))</f>
        <v>#N/A</v>
      </c>
      <c r="H18" s="48" cm="1">
        <f t="array" ref="H18">SUMPRODUCT(MAX(ROW('CCyB decisions (database)'!$B$2:$B$228)*('Latest decisions_OLD'!$A18='CCyB decisions (database)'!$B$2:$B$228))-1)</f>
        <v>-1</v>
      </c>
      <c r="I18" s="49" t="e" cm="1">
        <f t="array" ref="I18">INDEX('CCyB decisions (database)'!$G$2:$G$228,SUMPRODUCT(MAX(ROW('CCyB decisions (database)'!$B$2:$B$228)*('Latest decisions_OLD'!$A18='CCyB decisions (database)'!$B$2:$B$228))-1))</f>
        <v>#VALUE!</v>
      </c>
      <c r="J18" s="48" t="e">
        <f t="shared" ca="1" si="0"/>
        <v>#VALUE!</v>
      </c>
      <c r="K18" s="50" t="e" cm="1">
        <f t="array" aca="1" ref="K18" ca="1">IF(TODAY()&gt;=I18,INDEX('CCyB decisions (database)'!$E$2:$E$228,SUMPRODUCT(MAX(ROW('CCyB decisions (database)'!$B$2:$B$228)*('Latest decisions_OLD'!$A18='CCyB decisions (database)'!$B$2:$B$228))-1)),"too early")</f>
        <v>#VALUE!</v>
      </c>
      <c r="L18" s="51" t="e" cm="1">
        <f t="array" aca="1" ref="L18" ca="1">IF(TODAY()&gt;=I18,INDEX('CCyB decisions (database)'!$E$2:$E$228,SUMPRODUCT(MAX(ROW('CCyB decisions (database)'!$B$2:$B$228)*('Latest decisions_OLD'!$A18='CCyB decisions (database)'!$B$2:$B$228))-1)),INDEX('CCyB decisions (database)'!$E$2:$E$228,SUMPRODUCT(MAX(ROW('CCyB decisions (database)'!$B$2:$B$228)*('Latest decisions_OLD'!$A18='CCyB decisions (database)'!$B$2:$B$228))-2)))</f>
        <v>#VALUE!</v>
      </c>
      <c r="M18" s="49" t="e" cm="1">
        <f t="array" aca="1" ref="M18" ca="1">IF(TODAY()&gt;=I18,INDEX('CCyB decisions (database)'!$G$2:$G$228,SUMPRODUCT(MAX(ROW('CCyB decisions (database)'!$B$2:$B$228)*('Latest decisions_OLD'!$A18='CCyB decisions (database)'!$B$2:$B$228))-1)),INDEX('CCyB decisions (database)'!$G$2:$G$228,SUMPRODUCT(MAX(ROW('CCyB decisions (database)'!$B$2:$B$228)*('Latest decisions_OLD'!$A18='CCyB decisions (database)'!$B$2:$B$228))-2)))</f>
        <v>#VALUE!</v>
      </c>
      <c r="N18" s="48" cm="1">
        <f t="array" aca="1" ref="N18" ca="1">SUMPRODUCT(MAX(ROW('CCyB decisions (database)'!$B$2:$B$228)*('CCyB decisions (database)'!$G$2:$G$228&lt;=TODAY())*('Latest decisions_OLD'!$A18='CCyB decisions (database)'!$B$2:$B$228))-1)</f>
        <v>-1</v>
      </c>
      <c r="O18" s="52" t="e" cm="1">
        <f t="array" aca="1" ref="O18" ca="1">INDEX('CCyB decisions (database)'!$E$2:$E$228,SUMPRODUCT(MAX(ROW('CCyB decisions (database)'!$B$2:$B$228)*('CCyB decisions (database)'!$G$2:$G$228&lt;=TODAY())*('Latest decisions_OLD'!$A18='CCyB decisions (database)'!$B$2:$B$228))-1))</f>
        <v>#VALUE!</v>
      </c>
      <c r="P18" s="44" t="e" cm="1">
        <f t="array" aca="1" ref="P18" ca="1">INDEX('CCyB decisions (database)'!$G$2:$G$228,SUMPRODUCT(MAX(ROW('CCyB decisions (database)'!$B$2:$B$228)*('CCyB decisions (database)'!$G$2:$G$228&lt;=TODAY())*('Latest decisions_OLD'!$A18='CCyB decisions (database)'!$B$2:$B$228))-1))</f>
        <v>#VALUE!</v>
      </c>
    </row>
    <row r="19" spans="1:16" ht="16.5" x14ac:dyDescent="0.6">
      <c r="A19" s="8" t="s">
        <v>39</v>
      </c>
      <c r="B19" s="34" t="e">
        <f>_xlfn.XLOOKUP($A19,'CCyB decisions (database)'!$B$2:$B$228,'CCyB decisions (database)'!$C$2:$C$228,,0,-1)</f>
        <v>#N/A</v>
      </c>
      <c r="C19" s="3" t="e">
        <f>_xlfn.XLOOKUP($A19,'CCyB decisions (database)'!$B$2:$B$228,'CCyB decisions (database)'!$E$2:$E$228,,0,-1)</f>
        <v>#N/A</v>
      </c>
      <c r="D19" s="2" t="e">
        <f>_xlfn.XLOOKUP($A19,'CCyB decisions (database)'!$B$2:$B$228,'CCyB decisions (database)'!$F$2:$F$228,,0,-1)</f>
        <v>#N/A</v>
      </c>
      <c r="E19" s="34" t="e">
        <f>_xlfn.XLOOKUP($A19,'CCyB decisions (database)'!$B$2:$B$228,'CCyB decisions (database)'!$G$2:$G$228,,0,-1)</f>
        <v>#N/A</v>
      </c>
      <c r="F19" s="1" t="s">
        <v>107</v>
      </c>
      <c r="G19" s="2" t="e">
        <f>IF(_xlfn.XLOOKUP($A19,'CCyB decisions (database)'!$B$2:$B$228,'CCyB decisions (database)'!$I$2:$I$228,,0,-1)="","",_xlfn.XLOOKUP($A19,'CCyB decisions (database)'!$B$2:$B$228,'CCyB decisions (database)'!$I$2:$I$228,,0,-1))</f>
        <v>#N/A</v>
      </c>
      <c r="H19" s="48" cm="1">
        <f t="array" ref="H19">SUMPRODUCT(MAX(ROW('CCyB decisions (database)'!$B$2:$B$228)*('Latest decisions_OLD'!$A19='CCyB decisions (database)'!$B$2:$B$228))-1)</f>
        <v>-1</v>
      </c>
      <c r="I19" s="49" t="e" cm="1">
        <f t="array" ref="I19">INDEX('CCyB decisions (database)'!$G$2:$G$228,SUMPRODUCT(MAX(ROW('CCyB decisions (database)'!$B$2:$B$228)*('Latest decisions_OLD'!$A19='CCyB decisions (database)'!$B$2:$B$228))-1))</f>
        <v>#VALUE!</v>
      </c>
      <c r="J19" s="48" t="e">
        <f t="shared" ca="1" si="0"/>
        <v>#VALUE!</v>
      </c>
      <c r="K19" s="50" t="e" cm="1">
        <f t="array" aca="1" ref="K19" ca="1">IF(TODAY()&gt;=I19,INDEX('CCyB decisions (database)'!$E$2:$E$228,SUMPRODUCT(MAX(ROW('CCyB decisions (database)'!$B$2:$B$228)*('Latest decisions_OLD'!$A19='CCyB decisions (database)'!$B$2:$B$228))-1)),"too early")</f>
        <v>#VALUE!</v>
      </c>
      <c r="L19" s="51" t="e" cm="1">
        <f t="array" aca="1" ref="L19" ca="1">IF(TODAY()&gt;=I19,INDEX('CCyB decisions (database)'!$E$2:$E$228,SUMPRODUCT(MAX(ROW('CCyB decisions (database)'!$B$2:$B$228)*('Latest decisions_OLD'!$A19='CCyB decisions (database)'!$B$2:$B$228))-1)),INDEX('CCyB decisions (database)'!$E$2:$E$228,SUMPRODUCT(MAX(ROW('CCyB decisions (database)'!$B$2:$B$228)*('Latest decisions_OLD'!$A19='CCyB decisions (database)'!$B$2:$B$228))-2)))</f>
        <v>#VALUE!</v>
      </c>
      <c r="M19" s="49" t="e" cm="1">
        <f t="array" aca="1" ref="M19" ca="1">IF(TODAY()&gt;=I19,INDEX('CCyB decisions (database)'!$G$2:$G$228,SUMPRODUCT(MAX(ROW('CCyB decisions (database)'!$B$2:$B$228)*('Latest decisions_OLD'!$A19='CCyB decisions (database)'!$B$2:$B$228))-1)),INDEX('CCyB decisions (database)'!$G$2:$G$228,SUMPRODUCT(MAX(ROW('CCyB decisions (database)'!$B$2:$B$228)*('Latest decisions_OLD'!$A19='CCyB decisions (database)'!$B$2:$B$228))-2)))</f>
        <v>#VALUE!</v>
      </c>
      <c r="N19" s="48" cm="1">
        <f t="array" aca="1" ref="N19" ca="1">SUMPRODUCT(MAX(ROW('CCyB decisions (database)'!$B$2:$B$228)*('CCyB decisions (database)'!$G$2:$G$228&lt;=TODAY())*('Latest decisions_OLD'!$A19='CCyB decisions (database)'!$B$2:$B$228))-1)</f>
        <v>-1</v>
      </c>
      <c r="O19" s="52" t="e" cm="1">
        <f t="array" aca="1" ref="O19" ca="1">INDEX('CCyB decisions (database)'!$E$2:$E$228,SUMPRODUCT(MAX(ROW('CCyB decisions (database)'!$B$2:$B$228)*('CCyB decisions (database)'!$G$2:$G$228&lt;=TODAY())*('Latest decisions_OLD'!$A19='CCyB decisions (database)'!$B$2:$B$228))-1))</f>
        <v>#VALUE!</v>
      </c>
      <c r="P19" s="44" t="e" cm="1">
        <f t="array" aca="1" ref="P19" ca="1">INDEX('CCyB decisions (database)'!$G$2:$G$228,SUMPRODUCT(MAX(ROW('CCyB decisions (database)'!$B$2:$B$228)*('CCyB decisions (database)'!$G$2:$G$228&lt;=TODAY())*('Latest decisions_OLD'!$A19='CCyB decisions (database)'!$B$2:$B$228))-1))</f>
        <v>#VALUE!</v>
      </c>
    </row>
    <row r="20" spans="1:16" ht="16.5" x14ac:dyDescent="0.6">
      <c r="A20" s="8" t="s">
        <v>40</v>
      </c>
      <c r="B20" s="34" t="e">
        <f>_xlfn.XLOOKUP($A20,'CCyB decisions (database)'!$B$2:$B$228,'CCyB decisions (database)'!$C$2:$C$228,,0,-1)</f>
        <v>#N/A</v>
      </c>
      <c r="C20" s="3" t="e">
        <f>_xlfn.XLOOKUP($A20,'CCyB decisions (database)'!$B$2:$B$228,'CCyB decisions (database)'!$E$2:$E$228,,0,-1)</f>
        <v>#N/A</v>
      </c>
      <c r="D20" s="2" t="e">
        <f>_xlfn.XLOOKUP($A20,'CCyB decisions (database)'!$B$2:$B$228,'CCyB decisions (database)'!$F$2:$F$228,,0,-1)</f>
        <v>#N/A</v>
      </c>
      <c r="E20" s="34" t="e">
        <f>_xlfn.XLOOKUP($A20,'CCyB decisions (database)'!$B$2:$B$228,'CCyB decisions (database)'!$G$2:$G$228,,0,-1)</f>
        <v>#N/A</v>
      </c>
      <c r="F20" s="1" t="s">
        <v>107</v>
      </c>
      <c r="G20" s="2" t="e">
        <f>IF(_xlfn.XLOOKUP($A20,'CCyB decisions (database)'!$B$2:$B$228,'CCyB decisions (database)'!$I$2:$I$228,,0,-1)="","",_xlfn.XLOOKUP($A20,'CCyB decisions (database)'!$B$2:$B$228,'CCyB decisions (database)'!$I$2:$I$228,,0,-1))</f>
        <v>#N/A</v>
      </c>
      <c r="H20" s="48" cm="1">
        <f t="array" ref="H20">SUMPRODUCT(MAX(ROW('CCyB decisions (database)'!$B$2:$B$228)*('Latest decisions_OLD'!$A20='CCyB decisions (database)'!$B$2:$B$228))-1)</f>
        <v>-1</v>
      </c>
      <c r="I20" s="49" t="e" cm="1">
        <f t="array" ref="I20">INDEX('CCyB decisions (database)'!$G$2:$G$228,SUMPRODUCT(MAX(ROW('CCyB decisions (database)'!$B$2:$B$228)*('Latest decisions_OLD'!$A20='CCyB decisions (database)'!$B$2:$B$228))-1))</f>
        <v>#VALUE!</v>
      </c>
      <c r="J20" s="48" t="e">
        <f t="shared" ca="1" si="0"/>
        <v>#VALUE!</v>
      </c>
      <c r="K20" s="50" t="e" cm="1">
        <f t="array" aca="1" ref="K20" ca="1">IF(TODAY()&gt;=I20,INDEX('CCyB decisions (database)'!$E$2:$E$228,SUMPRODUCT(MAX(ROW('CCyB decisions (database)'!$B$2:$B$228)*('Latest decisions_OLD'!$A20='CCyB decisions (database)'!$B$2:$B$228))-1)),"too early")</f>
        <v>#VALUE!</v>
      </c>
      <c r="L20" s="51" t="e" cm="1">
        <f t="array" aca="1" ref="L20" ca="1">IF(TODAY()&gt;=I20,INDEX('CCyB decisions (database)'!$E$2:$E$228,SUMPRODUCT(MAX(ROW('CCyB decisions (database)'!$B$2:$B$228)*('Latest decisions_OLD'!$A20='CCyB decisions (database)'!$B$2:$B$228))-1)),INDEX('CCyB decisions (database)'!$E$2:$E$228,SUMPRODUCT(MAX(ROW('CCyB decisions (database)'!$B$2:$B$228)*('Latest decisions_OLD'!$A20='CCyB decisions (database)'!$B$2:$B$228))-2)))</f>
        <v>#VALUE!</v>
      </c>
      <c r="M20" s="49" t="e" cm="1">
        <f t="array" aca="1" ref="M20" ca="1">IF(TODAY()&gt;=I20,INDEX('CCyB decisions (database)'!$G$2:$G$228,SUMPRODUCT(MAX(ROW('CCyB decisions (database)'!$B$2:$B$228)*('Latest decisions_OLD'!$A20='CCyB decisions (database)'!$B$2:$B$228))-1)),INDEX('CCyB decisions (database)'!$G$2:$G$228,SUMPRODUCT(MAX(ROW('CCyB decisions (database)'!$B$2:$B$228)*('Latest decisions_OLD'!$A20='CCyB decisions (database)'!$B$2:$B$228))-2)))</f>
        <v>#VALUE!</v>
      </c>
      <c r="N20" s="48" cm="1">
        <f t="array" aca="1" ref="N20" ca="1">SUMPRODUCT(MAX(ROW('CCyB decisions (database)'!$B$2:$B$228)*('CCyB decisions (database)'!$G$2:$G$228&lt;=TODAY())*('Latest decisions_OLD'!$A20='CCyB decisions (database)'!$B$2:$B$228))-1)</f>
        <v>-1</v>
      </c>
      <c r="O20" s="52" t="e" cm="1">
        <f t="array" aca="1" ref="O20" ca="1">INDEX('CCyB decisions (database)'!$E$2:$E$228,SUMPRODUCT(MAX(ROW('CCyB decisions (database)'!$B$2:$B$228)*('CCyB decisions (database)'!$G$2:$G$228&lt;=TODAY())*('Latest decisions_OLD'!$A20='CCyB decisions (database)'!$B$2:$B$228))-1))</f>
        <v>#VALUE!</v>
      </c>
      <c r="P20" s="44" t="e" cm="1">
        <f t="array" aca="1" ref="P20" ca="1">INDEX('CCyB decisions (database)'!$G$2:$G$228,SUMPRODUCT(MAX(ROW('CCyB decisions (database)'!$B$2:$B$228)*('CCyB decisions (database)'!$G$2:$G$228&lt;=TODAY())*('Latest decisions_OLD'!$A20='CCyB decisions (database)'!$B$2:$B$228))-1))</f>
        <v>#VALUE!</v>
      </c>
    </row>
    <row r="21" spans="1:16" ht="16.5" x14ac:dyDescent="0.6">
      <c r="A21" s="8" t="s">
        <v>41</v>
      </c>
      <c r="B21" s="34" t="e">
        <f>_xlfn.XLOOKUP($A21,'CCyB decisions (database)'!$B$2:$B$228,'CCyB decisions (database)'!$C$2:$C$228,,0,-1)</f>
        <v>#N/A</v>
      </c>
      <c r="C21" s="3" t="e">
        <f>_xlfn.XLOOKUP($A21,'CCyB decisions (database)'!$B$2:$B$228,'CCyB decisions (database)'!$E$2:$E$228,,0,-1)</f>
        <v>#N/A</v>
      </c>
      <c r="D21" s="2" t="e">
        <f>_xlfn.XLOOKUP($A21,'CCyB decisions (database)'!$B$2:$B$228,'CCyB decisions (database)'!$F$2:$F$228,,0,-1)</f>
        <v>#N/A</v>
      </c>
      <c r="E21" s="34" t="e">
        <f>_xlfn.XLOOKUP($A21,'CCyB decisions (database)'!$B$2:$B$228,'CCyB decisions (database)'!$G$2:$G$228,,0,-1)</f>
        <v>#N/A</v>
      </c>
      <c r="F21" s="1" t="s">
        <v>107</v>
      </c>
      <c r="G21" s="2" t="e">
        <f>IF(_xlfn.XLOOKUP($A21,'CCyB decisions (database)'!$B$2:$B$228,'CCyB decisions (database)'!$I$2:$I$228,,0,-1)="","",_xlfn.XLOOKUP($A21,'CCyB decisions (database)'!$B$2:$B$228,'CCyB decisions (database)'!$I$2:$I$228,,0,-1))</f>
        <v>#N/A</v>
      </c>
      <c r="H21" s="48" cm="1">
        <f t="array" ref="H21">SUMPRODUCT(MAX(ROW('CCyB decisions (database)'!$B$2:$B$228)*('Latest decisions_OLD'!$A21='CCyB decisions (database)'!$B$2:$B$228))-1)</f>
        <v>-1</v>
      </c>
      <c r="I21" s="49" t="e" cm="1">
        <f t="array" ref="I21">INDEX('CCyB decisions (database)'!$G$2:$G$228,SUMPRODUCT(MAX(ROW('CCyB decisions (database)'!$B$2:$B$228)*('Latest decisions_OLD'!$A21='CCyB decisions (database)'!$B$2:$B$228))-1))</f>
        <v>#VALUE!</v>
      </c>
      <c r="J21" s="48" t="e">
        <f t="shared" ca="1" si="0"/>
        <v>#VALUE!</v>
      </c>
      <c r="K21" s="50" t="e" cm="1">
        <f t="array" aca="1" ref="K21" ca="1">IF(TODAY()&gt;=I21,INDEX('CCyB decisions (database)'!$E$2:$E$228,SUMPRODUCT(MAX(ROW('CCyB decisions (database)'!$B$2:$B$228)*('Latest decisions_OLD'!$A21='CCyB decisions (database)'!$B$2:$B$228))-1)),"too early")</f>
        <v>#VALUE!</v>
      </c>
      <c r="L21" s="51" t="e" cm="1">
        <f t="array" aca="1" ref="L21" ca="1">IF(TODAY()&gt;=I21,INDEX('CCyB decisions (database)'!$E$2:$E$228,SUMPRODUCT(MAX(ROW('CCyB decisions (database)'!$B$2:$B$228)*('Latest decisions_OLD'!$A21='CCyB decisions (database)'!$B$2:$B$228))-1)),INDEX('CCyB decisions (database)'!$E$2:$E$228,SUMPRODUCT(MAX(ROW('CCyB decisions (database)'!$B$2:$B$228)*('Latest decisions_OLD'!$A21='CCyB decisions (database)'!$B$2:$B$228))-2)))</f>
        <v>#VALUE!</v>
      </c>
      <c r="M21" s="49" t="e" cm="1">
        <f t="array" aca="1" ref="M21" ca="1">IF(TODAY()&gt;=I21,INDEX('CCyB decisions (database)'!$G$2:$G$228,SUMPRODUCT(MAX(ROW('CCyB decisions (database)'!$B$2:$B$228)*('Latest decisions_OLD'!$A21='CCyB decisions (database)'!$B$2:$B$228))-1)),INDEX('CCyB decisions (database)'!$G$2:$G$228,SUMPRODUCT(MAX(ROW('CCyB decisions (database)'!$B$2:$B$228)*('Latest decisions_OLD'!$A21='CCyB decisions (database)'!$B$2:$B$228))-2)))</f>
        <v>#VALUE!</v>
      </c>
      <c r="N21" s="48" cm="1">
        <f t="array" aca="1" ref="N21" ca="1">SUMPRODUCT(MAX(ROW('CCyB decisions (database)'!$B$2:$B$228)*('CCyB decisions (database)'!$G$2:$G$228&lt;=TODAY())*('Latest decisions_OLD'!$A21='CCyB decisions (database)'!$B$2:$B$228))-1)</f>
        <v>-1</v>
      </c>
      <c r="O21" s="52" t="e" cm="1">
        <f t="array" aca="1" ref="O21" ca="1">INDEX('CCyB decisions (database)'!$E$2:$E$228,SUMPRODUCT(MAX(ROW('CCyB decisions (database)'!$B$2:$B$228)*('CCyB decisions (database)'!$G$2:$G$228&lt;=TODAY())*('Latest decisions_OLD'!$A21='CCyB decisions (database)'!$B$2:$B$228))-1))</f>
        <v>#VALUE!</v>
      </c>
      <c r="P21" s="44" t="e" cm="1">
        <f t="array" aca="1" ref="P21" ca="1">INDEX('CCyB decisions (database)'!$G$2:$G$228,SUMPRODUCT(MAX(ROW('CCyB decisions (database)'!$B$2:$B$228)*('CCyB decisions (database)'!$G$2:$G$228&lt;=TODAY())*('Latest decisions_OLD'!$A21='CCyB decisions (database)'!$B$2:$B$228))-1))</f>
        <v>#VALUE!</v>
      </c>
    </row>
    <row r="22" spans="1:16" ht="16.5" x14ac:dyDescent="0.6">
      <c r="A22" s="8" t="s">
        <v>42</v>
      </c>
      <c r="B22" s="34" t="e">
        <f>_xlfn.XLOOKUP($A22,'CCyB decisions (database)'!$B$2:$B$228,'CCyB decisions (database)'!$C$2:$C$228,,0,-1)</f>
        <v>#N/A</v>
      </c>
      <c r="C22" s="3" t="e">
        <f>_xlfn.XLOOKUP($A22,'CCyB decisions (database)'!$B$2:$B$228,'CCyB decisions (database)'!$E$2:$E$228,,0,-1)</f>
        <v>#N/A</v>
      </c>
      <c r="D22" s="2" t="e">
        <f>_xlfn.XLOOKUP($A22,'CCyB decisions (database)'!$B$2:$B$228,'CCyB decisions (database)'!$F$2:$F$228,,0,-1)</f>
        <v>#N/A</v>
      </c>
      <c r="E22" s="34" t="e">
        <f>_xlfn.XLOOKUP($A22,'CCyB decisions (database)'!$B$2:$B$228,'CCyB decisions (database)'!$G$2:$G$228,,0,-1)</f>
        <v>#N/A</v>
      </c>
      <c r="F22" s="1" t="s">
        <v>107</v>
      </c>
      <c r="G22" s="2" t="e">
        <f>IF(_xlfn.XLOOKUP($A22,'CCyB decisions (database)'!$B$2:$B$228,'CCyB decisions (database)'!$I$2:$I$228,,0,-1)="","",_xlfn.XLOOKUP($A22,'CCyB decisions (database)'!$B$2:$B$228,'CCyB decisions (database)'!$I$2:$I$228,,0,-1))</f>
        <v>#N/A</v>
      </c>
      <c r="H22" s="48" cm="1">
        <f t="array" ref="H22">SUMPRODUCT(MAX(ROW('CCyB decisions (database)'!$B$2:$B$228)*('Latest decisions_OLD'!$A22='CCyB decisions (database)'!$B$2:$B$228))-1)</f>
        <v>-1</v>
      </c>
      <c r="I22" s="49" t="e" cm="1">
        <f t="array" ref="I22">INDEX('CCyB decisions (database)'!$G$2:$G$228,SUMPRODUCT(MAX(ROW('CCyB decisions (database)'!$B$2:$B$228)*('Latest decisions_OLD'!$A22='CCyB decisions (database)'!$B$2:$B$228))-1))</f>
        <v>#VALUE!</v>
      </c>
      <c r="J22" s="48" t="e">
        <f t="shared" ca="1" si="0"/>
        <v>#VALUE!</v>
      </c>
      <c r="K22" s="50" t="e" cm="1">
        <f t="array" aca="1" ref="K22" ca="1">IF(TODAY()&gt;=I22,INDEX('CCyB decisions (database)'!$E$2:$E$228,SUMPRODUCT(MAX(ROW('CCyB decisions (database)'!$B$2:$B$228)*('Latest decisions_OLD'!$A22='CCyB decisions (database)'!$B$2:$B$228))-1)),"too early")</f>
        <v>#VALUE!</v>
      </c>
      <c r="L22" s="51" t="e" cm="1">
        <f t="array" aca="1" ref="L22" ca="1">IF(TODAY()&gt;=I22,INDEX('CCyB decisions (database)'!$E$2:$E$228,SUMPRODUCT(MAX(ROW('CCyB decisions (database)'!$B$2:$B$228)*('Latest decisions_OLD'!$A22='CCyB decisions (database)'!$B$2:$B$228))-1)),INDEX('CCyB decisions (database)'!$E$2:$E$228,SUMPRODUCT(MAX(ROW('CCyB decisions (database)'!$B$2:$B$228)*('Latest decisions_OLD'!$A22='CCyB decisions (database)'!$B$2:$B$228))-2)))</f>
        <v>#VALUE!</v>
      </c>
      <c r="M22" s="49" t="e" cm="1">
        <f t="array" aca="1" ref="M22" ca="1">IF(TODAY()&gt;=I22,INDEX('CCyB decisions (database)'!$G$2:$G$228,SUMPRODUCT(MAX(ROW('CCyB decisions (database)'!$B$2:$B$228)*('Latest decisions_OLD'!$A22='CCyB decisions (database)'!$B$2:$B$228))-1)),INDEX('CCyB decisions (database)'!$G$2:$G$228,SUMPRODUCT(MAX(ROW('CCyB decisions (database)'!$B$2:$B$228)*('Latest decisions_OLD'!$A22='CCyB decisions (database)'!$B$2:$B$228))-2)))</f>
        <v>#VALUE!</v>
      </c>
      <c r="N22" s="48" cm="1">
        <f t="array" aca="1" ref="N22" ca="1">SUMPRODUCT(MAX(ROW('CCyB decisions (database)'!$B$2:$B$228)*('CCyB decisions (database)'!$G$2:$G$228&lt;=TODAY())*('Latest decisions_OLD'!$A22='CCyB decisions (database)'!$B$2:$B$228))-1)</f>
        <v>-1</v>
      </c>
      <c r="O22" s="52" t="e" cm="1">
        <f t="array" aca="1" ref="O22" ca="1">INDEX('CCyB decisions (database)'!$E$2:$E$228,SUMPRODUCT(MAX(ROW('CCyB decisions (database)'!$B$2:$B$228)*('CCyB decisions (database)'!$G$2:$G$228&lt;=TODAY())*('Latest decisions_OLD'!$A22='CCyB decisions (database)'!$B$2:$B$228))-1))</f>
        <v>#VALUE!</v>
      </c>
      <c r="P22" s="44" t="e" cm="1">
        <f t="array" aca="1" ref="P22" ca="1">INDEX('CCyB decisions (database)'!$G$2:$G$228,SUMPRODUCT(MAX(ROW('CCyB decisions (database)'!$B$2:$B$228)*('CCyB decisions (database)'!$G$2:$G$228&lt;=TODAY())*('Latest decisions_OLD'!$A22='CCyB decisions (database)'!$B$2:$B$228))-1))</f>
        <v>#VALUE!</v>
      </c>
    </row>
    <row r="23" spans="1:16" ht="16.5" x14ac:dyDescent="0.6">
      <c r="A23" s="15" t="s">
        <v>14</v>
      </c>
      <c r="B23" s="35">
        <f>_xlfn.XLOOKUP($A23,'CCyB decisions (database)'!$B$2:$B$228,'CCyB decisions (database)'!$C$2:$C$228,,0,-1)</f>
        <v>45471</v>
      </c>
      <c r="C23" s="6">
        <f>_xlfn.XLOOKUP($A23,'CCyB decisions (database)'!$B$2:$B$228,'CCyB decisions (database)'!$E$2:$E$228,,0,-1)</f>
        <v>0</v>
      </c>
      <c r="D23" s="5" t="str">
        <f>_xlfn.XLOOKUP($A23,'CCyB decisions (database)'!$B$2:$B$228,'CCyB decisions (database)'!$F$2:$F$228,,0,-1)</f>
        <v>Confirmation</v>
      </c>
      <c r="E23" s="35">
        <f>_xlfn.XLOOKUP($A23,'CCyB decisions (database)'!$B$2:$B$228,'CCyB decisions (database)'!$G$2:$G$228,,0,-1)</f>
        <v>45298</v>
      </c>
      <c r="F23" s="29" t="s">
        <v>107</v>
      </c>
      <c r="G23" s="2" t="str">
        <f>IF(_xlfn.XLOOKUP($A23,'CCyB decisions (database)'!$B$2:$B$228,'CCyB decisions (database)'!$I$2:$I$228,,0,-1)="","",_xlfn.XLOOKUP($A23,'CCyB decisions (database)'!$B$2:$B$228,'CCyB decisions (database)'!$I$2:$I$228,,0,-1))</f>
        <v/>
      </c>
      <c r="H23" s="48" cm="1">
        <f t="array" ref="H23">SUMPRODUCT(MAX(ROW('CCyB decisions (database)'!$B$2:$B$228)*('Latest decisions_OLD'!$A23='CCyB decisions (database)'!$B$2:$B$228))-1)</f>
        <v>185</v>
      </c>
      <c r="I23" s="49" cm="1">
        <f t="array" ref="I23">INDEX('CCyB decisions (database)'!$G$2:$G$228,SUMPRODUCT(MAX(ROW('CCyB decisions (database)'!$B$2:$B$228)*('Latest decisions_OLD'!$A23='CCyB decisions (database)'!$B$2:$B$228))-1))</f>
        <v>45298</v>
      </c>
      <c r="J23" s="48">
        <f t="shared" ca="1" si="0"/>
        <v>1</v>
      </c>
      <c r="K23" s="50" cm="1">
        <f t="array" aca="1" ref="K23" ca="1">IF(TODAY()&gt;=I23,INDEX('CCyB decisions (database)'!$E$2:$E$228,SUMPRODUCT(MAX(ROW('CCyB decisions (database)'!$B$2:$B$228)*('Latest decisions_OLD'!$A23='CCyB decisions (database)'!$B$2:$B$228))-1)),"too early")</f>
        <v>0</v>
      </c>
      <c r="L23" s="51" cm="1">
        <f t="array" aca="1" ref="L23" ca="1">IF(TODAY()&gt;=I23,INDEX('CCyB decisions (database)'!$E$2:$E$228,SUMPRODUCT(MAX(ROW('CCyB decisions (database)'!$B$2:$B$228)*('Latest decisions_OLD'!$A23='CCyB decisions (database)'!$B$2:$B$228))-1)),INDEX('CCyB decisions (database)'!$E$2:$E$228,SUMPRODUCT(MAX(ROW('CCyB decisions (database)'!$B$2:$B$228)*('Latest decisions_OLD'!$A23='CCyB decisions (database)'!$B$2:$B$228))-2)))</f>
        <v>0</v>
      </c>
      <c r="M23" s="49" cm="1">
        <f t="array" aca="1" ref="M23" ca="1">IF(TODAY()&gt;=I23,INDEX('CCyB decisions (database)'!$G$2:$G$228,SUMPRODUCT(MAX(ROW('CCyB decisions (database)'!$B$2:$B$228)*('Latest decisions_OLD'!$A23='CCyB decisions (database)'!$B$2:$B$228))-1)),INDEX('CCyB decisions (database)'!$G$2:$G$228,SUMPRODUCT(MAX(ROW('CCyB decisions (database)'!$B$2:$B$228)*('Latest decisions_OLD'!$A23='CCyB decisions (database)'!$B$2:$B$228))-2)))</f>
        <v>45298</v>
      </c>
      <c r="N23" s="48" cm="1">
        <f t="array" aca="1" ref="N23" ca="1">SUMPRODUCT(MAX(ROW('CCyB decisions (database)'!$B$2:$B$228)*('CCyB decisions (database)'!$G$2:$G$228&lt;=TODAY())*('Latest decisions_OLD'!$A23='CCyB decisions (database)'!$B$2:$B$228))-1)</f>
        <v>185</v>
      </c>
      <c r="O23" s="52" cm="1">
        <f t="array" aca="1" ref="O23" ca="1">INDEX('CCyB decisions (database)'!$E$2:$E$228,SUMPRODUCT(MAX(ROW('CCyB decisions (database)'!$B$2:$B$228)*('CCyB decisions (database)'!$G$2:$G$228&lt;=TODAY())*('Latest decisions_OLD'!$A23='CCyB decisions (database)'!$B$2:$B$228))-1))</f>
        <v>0</v>
      </c>
      <c r="P23" s="44" cm="1">
        <f t="array" aca="1" ref="P23" ca="1">INDEX('CCyB decisions (database)'!$G$2:$G$228,SUMPRODUCT(MAX(ROW('CCyB decisions (database)'!$B$2:$B$228)*('CCyB decisions (database)'!$G$2:$G$228&lt;=TODAY())*('Latest decisions_OLD'!$A23='CCyB decisions (database)'!$B$2:$B$228))-1))</f>
        <v>45298</v>
      </c>
    </row>
    <row r="24" spans="1:16" ht="16.5" x14ac:dyDescent="0.6">
      <c r="A24" s="8" t="s">
        <v>9</v>
      </c>
      <c r="B24" s="34" t="e">
        <f>_xlfn.XLOOKUP($A24,'CCyB decisions (database)'!$B$2:$B$228,'CCyB decisions (database)'!$C$2:$C$228,,0,-1)</f>
        <v>#N/A</v>
      </c>
      <c r="C24" s="3" t="e">
        <f>_xlfn.XLOOKUP($A24,'CCyB decisions (database)'!$B$2:$B$228,'CCyB decisions (database)'!$E$2:$E$228,,0,-1)</f>
        <v>#N/A</v>
      </c>
      <c r="D24" s="2" t="e">
        <f>_xlfn.XLOOKUP($A24,'CCyB decisions (database)'!$B$2:$B$228,'CCyB decisions (database)'!$F$2:$F$228,,0,-1)</f>
        <v>#N/A</v>
      </c>
      <c r="E24" s="34" t="e">
        <f>_xlfn.XLOOKUP($A24,'CCyB decisions (database)'!$B$2:$B$228,'CCyB decisions (database)'!$G$2:$G$228,,0,-1)</f>
        <v>#N/A</v>
      </c>
      <c r="F24" s="1" t="s">
        <v>107</v>
      </c>
      <c r="G24" s="2" t="e">
        <f>IF(_xlfn.XLOOKUP($A24,'CCyB decisions (database)'!$B$2:$B$228,'CCyB decisions (database)'!$I$2:$I$228,,0,-1)="","",_xlfn.XLOOKUP($A24,'CCyB decisions (database)'!$B$2:$B$228,'CCyB decisions (database)'!$I$2:$I$228,,0,-1))</f>
        <v>#N/A</v>
      </c>
      <c r="H24" s="48" cm="1">
        <f t="array" ref="H24">SUMPRODUCT(MAX(ROW('CCyB decisions (database)'!$B$2:$B$228)*('Latest decisions_OLD'!$A24='CCyB decisions (database)'!$B$2:$B$228))-1)</f>
        <v>-1</v>
      </c>
      <c r="I24" s="49" t="e" cm="1">
        <f t="array" ref="I24">INDEX('CCyB decisions (database)'!$G$2:$G$228,SUMPRODUCT(MAX(ROW('CCyB decisions (database)'!$B$2:$B$228)*('Latest decisions_OLD'!$A24='CCyB decisions (database)'!$B$2:$B$228))-1))</f>
        <v>#VALUE!</v>
      </c>
      <c r="J24" s="48" t="e">
        <f t="shared" ca="1" si="0"/>
        <v>#VALUE!</v>
      </c>
      <c r="K24" s="50" t="e" cm="1">
        <f t="array" aca="1" ref="K24" ca="1">IF(TODAY()&gt;=I24,INDEX('CCyB decisions (database)'!$E$2:$E$228,SUMPRODUCT(MAX(ROW('CCyB decisions (database)'!$B$2:$B$228)*('Latest decisions_OLD'!$A24='CCyB decisions (database)'!$B$2:$B$228))-1)),"too early")</f>
        <v>#VALUE!</v>
      </c>
      <c r="L24" s="51" t="e" cm="1">
        <f t="array" aca="1" ref="L24" ca="1">IF(TODAY()&gt;=I24,INDEX('CCyB decisions (database)'!$E$2:$E$228,SUMPRODUCT(MAX(ROW('CCyB decisions (database)'!$B$2:$B$228)*('Latest decisions_OLD'!$A24='CCyB decisions (database)'!$B$2:$B$228))-1)),INDEX('CCyB decisions (database)'!$E$2:$E$228,SUMPRODUCT(MAX(ROW('CCyB decisions (database)'!$B$2:$B$228)*('Latest decisions_OLD'!$A24='CCyB decisions (database)'!$B$2:$B$228))-2)))</f>
        <v>#VALUE!</v>
      </c>
      <c r="M24" s="49" t="e" cm="1">
        <f t="array" aca="1" ref="M24" ca="1">IF(TODAY()&gt;=I24,INDEX('CCyB decisions (database)'!$G$2:$G$228,SUMPRODUCT(MAX(ROW('CCyB decisions (database)'!$B$2:$B$228)*('Latest decisions_OLD'!$A24='CCyB decisions (database)'!$B$2:$B$228))-1)),INDEX('CCyB decisions (database)'!$G$2:$G$228,SUMPRODUCT(MAX(ROW('CCyB decisions (database)'!$B$2:$B$228)*('Latest decisions_OLD'!$A24='CCyB decisions (database)'!$B$2:$B$228))-2)))</f>
        <v>#VALUE!</v>
      </c>
      <c r="N24" s="48" cm="1">
        <f t="array" aca="1" ref="N24" ca="1">SUMPRODUCT(MAX(ROW('CCyB decisions (database)'!$B$2:$B$228)*('CCyB decisions (database)'!$G$2:$G$228&lt;=TODAY())*('Latest decisions_OLD'!$A24='CCyB decisions (database)'!$B$2:$B$228))-1)</f>
        <v>-1</v>
      </c>
      <c r="O24" s="52" t="e" cm="1">
        <f t="array" aca="1" ref="O24" ca="1">INDEX('CCyB decisions (database)'!$E$2:$E$228,SUMPRODUCT(MAX(ROW('CCyB decisions (database)'!$B$2:$B$228)*('CCyB decisions (database)'!$G$2:$G$228&lt;=TODAY())*('Latest decisions_OLD'!$A24='CCyB decisions (database)'!$B$2:$B$228))-1))</f>
        <v>#VALUE!</v>
      </c>
      <c r="P24" s="44" t="e" cm="1">
        <f t="array" aca="1" ref="P24" ca="1">INDEX('CCyB decisions (database)'!$G$2:$G$228,SUMPRODUCT(MAX(ROW('CCyB decisions (database)'!$B$2:$B$228)*('CCyB decisions (database)'!$G$2:$G$228&lt;=TODAY())*('Latest decisions_OLD'!$A24='CCyB decisions (database)'!$B$2:$B$228))-1))</f>
        <v>#VALUE!</v>
      </c>
    </row>
    <row r="25" spans="1:16" ht="16.5" x14ac:dyDescent="0.6">
      <c r="A25" s="8" t="s">
        <v>43</v>
      </c>
      <c r="B25" s="34">
        <f>_xlfn.XLOOKUP($A25,'CCyB decisions (database)'!$B$2:$B$228,'CCyB decisions (database)'!$C$2:$C$228,,0,-1)</f>
        <v>45335</v>
      </c>
      <c r="C25" s="3">
        <f>_xlfn.XLOOKUP($A25,'CCyB decisions (database)'!$B$2:$B$228,'CCyB decisions (database)'!$E$2:$E$228,,0,-1)</f>
        <v>0</v>
      </c>
      <c r="D25" s="2" t="str">
        <f>_xlfn.XLOOKUP($A25,'CCyB decisions (database)'!$B$2:$B$228,'CCyB decisions (database)'!$F$2:$F$228,,0,-1)</f>
        <v>Confirmation</v>
      </c>
      <c r="E25" s="34">
        <f>_xlfn.XLOOKUP($A25,'CCyB decisions (database)'!$B$2:$B$228,'CCyB decisions (database)'!$G$2:$G$228,,0,-1)</f>
        <v>45335</v>
      </c>
      <c r="F25" s="1" t="s">
        <v>107</v>
      </c>
      <c r="G25" s="2" t="str">
        <f>IF(_xlfn.XLOOKUP($A25,'CCyB decisions (database)'!$B$2:$B$228,'CCyB decisions (database)'!$I$2:$I$228,,0,-1)="","",_xlfn.XLOOKUP($A25,'CCyB decisions (database)'!$B$2:$B$228,'CCyB decisions (database)'!$I$2:$I$228,,0,-1))</f>
        <v/>
      </c>
      <c r="H25" s="48" cm="1">
        <f t="array" ref="H25">SUMPRODUCT(MAX(ROW('CCyB decisions (database)'!$B$2:$B$228)*('Latest decisions_OLD'!$A25='CCyB decisions (database)'!$B$2:$B$228))-1)</f>
        <v>65</v>
      </c>
      <c r="I25" s="49" cm="1">
        <f t="array" ref="I25">INDEX('CCyB decisions (database)'!$G$2:$G$228,SUMPRODUCT(MAX(ROW('CCyB decisions (database)'!$B$2:$B$228)*('Latest decisions_OLD'!$A25='CCyB decisions (database)'!$B$2:$B$228))-1))</f>
        <v>45335</v>
      </c>
      <c r="J25" s="48">
        <f t="shared" ca="1" si="0"/>
        <v>1</v>
      </c>
      <c r="K25" s="50" cm="1">
        <f t="array" aca="1" ref="K25" ca="1">IF(TODAY()&gt;=I25,INDEX('CCyB decisions (database)'!$E$2:$E$228,SUMPRODUCT(MAX(ROW('CCyB decisions (database)'!$B$2:$B$228)*('Latest decisions_OLD'!$A25='CCyB decisions (database)'!$B$2:$B$228))-1)),"too early")</f>
        <v>0</v>
      </c>
      <c r="L25" s="51" cm="1">
        <f t="array" aca="1" ref="L25" ca="1">IF(TODAY()&gt;=I25,INDEX('CCyB decisions (database)'!$E$2:$E$228,SUMPRODUCT(MAX(ROW('CCyB decisions (database)'!$B$2:$B$228)*('Latest decisions_OLD'!$A25='CCyB decisions (database)'!$B$2:$B$228))-1)),INDEX('CCyB decisions (database)'!$E$2:$E$228,SUMPRODUCT(MAX(ROW('CCyB decisions (database)'!$B$2:$B$228)*('Latest decisions_OLD'!$A25='CCyB decisions (database)'!$B$2:$B$228))-2)))</f>
        <v>0</v>
      </c>
      <c r="M25" s="49" cm="1">
        <f t="array" aca="1" ref="M25" ca="1">IF(TODAY()&gt;=I25,INDEX('CCyB decisions (database)'!$G$2:$G$228,SUMPRODUCT(MAX(ROW('CCyB decisions (database)'!$B$2:$B$228)*('Latest decisions_OLD'!$A25='CCyB decisions (database)'!$B$2:$B$228))-1)),INDEX('CCyB decisions (database)'!$G$2:$G$228,SUMPRODUCT(MAX(ROW('CCyB decisions (database)'!$B$2:$B$228)*('Latest decisions_OLD'!$A25='CCyB decisions (database)'!$B$2:$B$228))-2)))</f>
        <v>45335</v>
      </c>
      <c r="N25" s="48" cm="1">
        <f t="array" aca="1" ref="N25" ca="1">SUMPRODUCT(MAX(ROW('CCyB decisions (database)'!$B$2:$B$228)*('CCyB decisions (database)'!$G$2:$G$228&lt;=TODAY())*('Latest decisions_OLD'!$A25='CCyB decisions (database)'!$B$2:$B$228))-1)</f>
        <v>65</v>
      </c>
      <c r="O25" s="52" cm="1">
        <f t="array" aca="1" ref="O25" ca="1">INDEX('CCyB decisions (database)'!$E$2:$E$228,SUMPRODUCT(MAX(ROW('CCyB decisions (database)'!$B$2:$B$228)*('CCyB decisions (database)'!$G$2:$G$228&lt;=TODAY())*('Latest decisions_OLD'!$A25='CCyB decisions (database)'!$B$2:$B$228))-1))</f>
        <v>0</v>
      </c>
      <c r="P25" s="44" cm="1">
        <f t="array" aca="1" ref="P25" ca="1">INDEX('CCyB decisions (database)'!$G$2:$G$228,SUMPRODUCT(MAX(ROW('CCyB decisions (database)'!$B$2:$B$228)*('CCyB decisions (database)'!$G$2:$G$228&lt;=TODAY())*('Latest decisions_OLD'!$A25='CCyB decisions (database)'!$B$2:$B$228))-1))</f>
        <v>45335</v>
      </c>
    </row>
    <row r="26" spans="1:16" ht="16.5" x14ac:dyDescent="0.6">
      <c r="A26" s="8" t="s">
        <v>44</v>
      </c>
      <c r="B26" s="34" t="e">
        <f>_xlfn.XLOOKUP($A26,'CCyB decisions (database)'!$B$2:$B$228,'CCyB decisions (database)'!$C$2:$C$228,,0,-1)</f>
        <v>#N/A</v>
      </c>
      <c r="C26" s="3" t="e">
        <f>_xlfn.XLOOKUP($A26,'CCyB decisions (database)'!$B$2:$B$228,'CCyB decisions (database)'!$E$2:$E$228,,0,-1)</f>
        <v>#N/A</v>
      </c>
      <c r="D26" s="2" t="e">
        <f>_xlfn.XLOOKUP($A26,'CCyB decisions (database)'!$B$2:$B$228,'CCyB decisions (database)'!$F$2:$F$228,,0,-1)</f>
        <v>#N/A</v>
      </c>
      <c r="E26" s="34" t="e">
        <f>_xlfn.XLOOKUP($A26,'CCyB decisions (database)'!$B$2:$B$228,'CCyB decisions (database)'!$G$2:$G$228,,0,-1)</f>
        <v>#N/A</v>
      </c>
      <c r="F26" s="1" t="s">
        <v>107</v>
      </c>
      <c r="G26" s="2" t="e">
        <f>IF(_xlfn.XLOOKUP($A26,'CCyB decisions (database)'!$B$2:$B$228,'CCyB decisions (database)'!$I$2:$I$228,,0,-1)="","",_xlfn.XLOOKUP($A26,'CCyB decisions (database)'!$B$2:$B$228,'CCyB decisions (database)'!$I$2:$I$228,,0,-1))</f>
        <v>#N/A</v>
      </c>
      <c r="H26" s="48" cm="1">
        <f t="array" ref="H26">SUMPRODUCT(MAX(ROW('CCyB decisions (database)'!$B$2:$B$228)*('Latest decisions_OLD'!$A26='CCyB decisions (database)'!$B$2:$B$228))-1)</f>
        <v>-1</v>
      </c>
      <c r="I26" s="49" t="e" cm="1">
        <f t="array" ref="I26">INDEX('CCyB decisions (database)'!$G$2:$G$228,SUMPRODUCT(MAX(ROW('CCyB decisions (database)'!$B$2:$B$228)*('Latest decisions_OLD'!$A26='CCyB decisions (database)'!$B$2:$B$228))-1))</f>
        <v>#VALUE!</v>
      </c>
      <c r="J26" s="48" t="e">
        <f t="shared" ca="1" si="0"/>
        <v>#VALUE!</v>
      </c>
      <c r="K26" s="50" t="e" cm="1">
        <f t="array" aca="1" ref="K26" ca="1">IF(TODAY()&gt;=I26,INDEX('CCyB decisions (database)'!$E$2:$E$228,SUMPRODUCT(MAX(ROW('CCyB decisions (database)'!$B$2:$B$228)*('Latest decisions_OLD'!$A26='CCyB decisions (database)'!$B$2:$B$228))-1)),"too early")</f>
        <v>#VALUE!</v>
      </c>
      <c r="L26" s="51" t="e" cm="1">
        <f t="array" aca="1" ref="L26" ca="1">IF(TODAY()&gt;=I26,INDEX('CCyB decisions (database)'!$E$2:$E$228,SUMPRODUCT(MAX(ROW('CCyB decisions (database)'!$B$2:$B$228)*('Latest decisions_OLD'!$A26='CCyB decisions (database)'!$B$2:$B$228))-1)),INDEX('CCyB decisions (database)'!$E$2:$E$228,SUMPRODUCT(MAX(ROW('CCyB decisions (database)'!$B$2:$B$228)*('Latest decisions_OLD'!$A26='CCyB decisions (database)'!$B$2:$B$228))-2)))</f>
        <v>#VALUE!</v>
      </c>
      <c r="M26" s="49" t="e" cm="1">
        <f t="array" aca="1" ref="M26" ca="1">IF(TODAY()&gt;=I26,INDEX('CCyB decisions (database)'!$G$2:$G$228,SUMPRODUCT(MAX(ROW('CCyB decisions (database)'!$B$2:$B$228)*('Latest decisions_OLD'!$A26='CCyB decisions (database)'!$B$2:$B$228))-1)),INDEX('CCyB decisions (database)'!$G$2:$G$228,SUMPRODUCT(MAX(ROW('CCyB decisions (database)'!$B$2:$B$228)*('Latest decisions_OLD'!$A26='CCyB decisions (database)'!$B$2:$B$228))-2)))</f>
        <v>#VALUE!</v>
      </c>
      <c r="N26" s="48" cm="1">
        <f t="array" aca="1" ref="N26" ca="1">SUMPRODUCT(MAX(ROW('CCyB decisions (database)'!$B$2:$B$228)*('CCyB decisions (database)'!$G$2:$G$228&lt;=TODAY())*('Latest decisions_OLD'!$A26='CCyB decisions (database)'!$B$2:$B$228))-1)</f>
        <v>-1</v>
      </c>
      <c r="O26" s="52" t="e" cm="1">
        <f t="array" aca="1" ref="O26" ca="1">INDEX('CCyB decisions (database)'!$E$2:$E$228,SUMPRODUCT(MAX(ROW('CCyB decisions (database)'!$B$2:$B$228)*('CCyB decisions (database)'!$G$2:$G$228&lt;=TODAY())*('Latest decisions_OLD'!$A26='CCyB decisions (database)'!$B$2:$B$228))-1))</f>
        <v>#VALUE!</v>
      </c>
      <c r="P26" s="44" t="e" cm="1">
        <f t="array" aca="1" ref="P26" ca="1">INDEX('CCyB decisions (database)'!$G$2:$G$228,SUMPRODUCT(MAX(ROW('CCyB decisions (database)'!$B$2:$B$228)*('CCyB decisions (database)'!$G$2:$G$228&lt;=TODAY())*('Latest decisions_OLD'!$A26='CCyB decisions (database)'!$B$2:$B$228))-1))</f>
        <v>#VALUE!</v>
      </c>
    </row>
    <row r="27" spans="1:16" ht="16.5" x14ac:dyDescent="0.6">
      <c r="A27" s="8" t="s">
        <v>17</v>
      </c>
      <c r="B27" s="34">
        <f>_xlfn.XLOOKUP($A27,'CCyB decisions (database)'!$B$2:$B$228,'CCyB decisions (database)'!$C$2:$C$228,,0,-1)</f>
        <v>44747</v>
      </c>
      <c r="C27" s="3">
        <f>_xlfn.XLOOKUP($A27,'CCyB decisions (database)'!$B$2:$B$228,'CCyB decisions (database)'!$E$2:$E$228,,0,-1)</f>
        <v>0.02</v>
      </c>
      <c r="D27" s="2" t="str">
        <f>_xlfn.XLOOKUP($A27,'CCyB decisions (database)'!$B$2:$B$228,'CCyB decisions (database)'!$F$2:$F$228,,0,-1)</f>
        <v>Increase</v>
      </c>
      <c r="E27" s="34">
        <f>_xlfn.XLOOKUP($A27,'CCyB decisions (database)'!$B$2:$B$228,'CCyB decisions (database)'!$G$2:$G$228,,0,-1)</f>
        <v>45112</v>
      </c>
      <c r="F27" s="1" t="s">
        <v>107</v>
      </c>
      <c r="G27" s="2" t="str">
        <f>IF(_xlfn.XLOOKUP($A27,'CCyB decisions (database)'!$B$2:$B$228,'CCyB decisions (database)'!$I$2:$I$228,,0,-1)="","",_xlfn.XLOOKUP($A27,'CCyB decisions (database)'!$B$2:$B$228,'CCyB decisions (database)'!$I$2:$I$228,,0,-1))</f>
        <v/>
      </c>
      <c r="H27" s="48" cm="1">
        <f t="array" ref="H27">SUMPRODUCT(MAX(ROW('CCyB decisions (database)'!$B$2:$B$228)*('Latest decisions_OLD'!$A27='CCyB decisions (database)'!$B$2:$B$228))-1)</f>
        <v>219</v>
      </c>
      <c r="I27" s="49" cm="1">
        <f t="array" ref="I27">INDEX('CCyB decisions (database)'!$G$2:$G$228,SUMPRODUCT(MAX(ROW('CCyB decisions (database)'!$B$2:$B$228)*('Latest decisions_OLD'!$A27='CCyB decisions (database)'!$B$2:$B$228))-1))</f>
        <v>45112</v>
      </c>
      <c r="J27" s="48">
        <f t="shared" ca="1" si="0"/>
        <v>1</v>
      </c>
      <c r="K27" s="50" cm="1">
        <f t="array" aca="1" ref="K27" ca="1">IF(TODAY()&gt;=I27,INDEX('CCyB decisions (database)'!$E$2:$E$228,SUMPRODUCT(MAX(ROW('CCyB decisions (database)'!$B$2:$B$228)*('Latest decisions_OLD'!$A27='CCyB decisions (database)'!$B$2:$B$228))-1)),"too early")</f>
        <v>0.02</v>
      </c>
      <c r="L27" s="51" cm="1">
        <f t="array" aca="1" ref="L27" ca="1">IF(TODAY()&gt;=I27,INDEX('CCyB decisions (database)'!$E$2:$E$228,SUMPRODUCT(MAX(ROW('CCyB decisions (database)'!$B$2:$B$228)*('Latest decisions_OLD'!$A27='CCyB decisions (database)'!$B$2:$B$228))-1)),INDEX('CCyB decisions (database)'!$E$2:$E$228,SUMPRODUCT(MAX(ROW('CCyB decisions (database)'!$B$2:$B$228)*('Latest decisions_OLD'!$A27='CCyB decisions (database)'!$B$2:$B$228))-2)))</f>
        <v>0.02</v>
      </c>
      <c r="M27" s="49" cm="1">
        <f t="array" aca="1" ref="M27" ca="1">IF(TODAY()&gt;=I27,INDEX('CCyB decisions (database)'!$G$2:$G$228,SUMPRODUCT(MAX(ROW('CCyB decisions (database)'!$B$2:$B$228)*('Latest decisions_OLD'!$A27='CCyB decisions (database)'!$B$2:$B$228))-1)),INDEX('CCyB decisions (database)'!$G$2:$G$228,SUMPRODUCT(MAX(ROW('CCyB decisions (database)'!$B$2:$B$228)*('Latest decisions_OLD'!$A27='CCyB decisions (database)'!$B$2:$B$228))-2)))</f>
        <v>45112</v>
      </c>
      <c r="N27" s="48" cm="1">
        <f t="array" aca="1" ref="N27" ca="1">SUMPRODUCT(MAX(ROW('CCyB decisions (database)'!$B$2:$B$228)*('CCyB decisions (database)'!$G$2:$G$228&lt;=TODAY())*('Latest decisions_OLD'!$A27='CCyB decisions (database)'!$B$2:$B$228))-1)</f>
        <v>219</v>
      </c>
      <c r="O27" s="52" cm="1">
        <f t="array" aca="1" ref="O27" ca="1">INDEX('CCyB decisions (database)'!$E$2:$E$228,SUMPRODUCT(MAX(ROW('CCyB decisions (database)'!$B$2:$B$228)*('CCyB decisions (database)'!$G$2:$G$228&lt;=TODAY())*('Latest decisions_OLD'!$A27='CCyB decisions (database)'!$B$2:$B$228))-1))</f>
        <v>0.02</v>
      </c>
      <c r="P27" s="44" cm="1">
        <f t="array" aca="1" ref="P27" ca="1">INDEX('CCyB decisions (database)'!$G$2:$G$228,SUMPRODUCT(MAX(ROW('CCyB decisions (database)'!$B$2:$B$228)*('CCyB decisions (database)'!$G$2:$G$228&lt;=TODAY())*('Latest decisions_OLD'!$A27='CCyB decisions (database)'!$B$2:$B$228))-1))</f>
        <v>45112</v>
      </c>
    </row>
    <row r="28" spans="1:16" ht="16.5" x14ac:dyDescent="0.6">
      <c r="A28" s="30" t="s">
        <v>45</v>
      </c>
      <c r="B28" s="37" t="e">
        <f>_xlfn.XLOOKUP($A28,'CCyB decisions (database)'!$B$2:$B$228,'CCyB decisions (database)'!$C$2:$C$228,,0,-1)</f>
        <v>#N/A</v>
      </c>
      <c r="C28" s="38" t="e">
        <f>_xlfn.XLOOKUP($A28,'CCyB decisions (database)'!$B$2:$B$228,'CCyB decisions (database)'!$E$2:$E$228,,0,-1)</f>
        <v>#N/A</v>
      </c>
      <c r="D28" s="39" t="e">
        <f>_xlfn.XLOOKUP($A28,'CCyB decisions (database)'!$B$2:$B$228,'CCyB decisions (database)'!$F$2:$F$228,,0,-1)</f>
        <v>#N/A</v>
      </c>
      <c r="E28" s="37" t="e">
        <f>_xlfn.XLOOKUP($A28,'CCyB decisions (database)'!$B$2:$B$228,'CCyB decisions (database)'!$G$2:$G$228,,0,-1)</f>
        <v>#N/A</v>
      </c>
      <c r="F28" s="40" t="s">
        <v>107</v>
      </c>
      <c r="G28" s="2" t="e">
        <f>IF(_xlfn.XLOOKUP($A28,'CCyB decisions (database)'!$B$2:$B$228,'CCyB decisions (database)'!$I$2:$I$228,,0,-1)="","",_xlfn.XLOOKUP($A28,'CCyB decisions (database)'!$B$2:$B$228,'CCyB decisions (database)'!$I$2:$I$228,,0,-1))</f>
        <v>#N/A</v>
      </c>
      <c r="H28" s="48" cm="1">
        <f t="array" ref="H28">SUMPRODUCT(MAX(ROW('CCyB decisions (database)'!$B$2:$B$228)*('Latest decisions_OLD'!$A28='CCyB decisions (database)'!$B$2:$B$228))-1)</f>
        <v>-1</v>
      </c>
      <c r="I28" s="49" t="e" cm="1">
        <f t="array" ref="I28">INDEX('CCyB decisions (database)'!$G$2:$G$228,SUMPRODUCT(MAX(ROW('CCyB decisions (database)'!$B$2:$B$228)*('Latest decisions_OLD'!$A28='CCyB decisions (database)'!$B$2:$B$228))-1))</f>
        <v>#VALUE!</v>
      </c>
      <c r="J28" s="48" t="e">
        <f t="shared" ca="1" si="0"/>
        <v>#VALUE!</v>
      </c>
      <c r="K28" s="50" t="e" cm="1">
        <f t="array" aca="1" ref="K28" ca="1">IF(TODAY()&gt;=I28,INDEX('CCyB decisions (database)'!$E$2:$E$228,SUMPRODUCT(MAX(ROW('CCyB decisions (database)'!$B$2:$B$228)*('Latest decisions_OLD'!$A28='CCyB decisions (database)'!$B$2:$B$228))-1)),"too early")</f>
        <v>#VALUE!</v>
      </c>
      <c r="L28" s="51" t="e" cm="1">
        <f t="array" aca="1" ref="L28" ca="1">IF(TODAY()&gt;=I28,INDEX('CCyB decisions (database)'!$E$2:$E$228,SUMPRODUCT(MAX(ROW('CCyB decisions (database)'!$B$2:$B$228)*('Latest decisions_OLD'!$A28='CCyB decisions (database)'!$B$2:$B$228))-1)),INDEX('CCyB decisions (database)'!$E$2:$E$228,SUMPRODUCT(MAX(ROW('CCyB decisions (database)'!$B$2:$B$228)*('Latest decisions_OLD'!$A28='CCyB decisions (database)'!$B$2:$B$228))-2)))</f>
        <v>#VALUE!</v>
      </c>
      <c r="M28" s="49" t="e" cm="1">
        <f t="array" aca="1" ref="M28" ca="1">IF(TODAY()&gt;=I28,INDEX('CCyB decisions (database)'!$G$2:$G$228,SUMPRODUCT(MAX(ROW('CCyB decisions (database)'!$B$2:$B$228)*('Latest decisions_OLD'!$A28='CCyB decisions (database)'!$B$2:$B$228))-1)),INDEX('CCyB decisions (database)'!$G$2:$G$228,SUMPRODUCT(MAX(ROW('CCyB decisions (database)'!$B$2:$B$228)*('Latest decisions_OLD'!$A28='CCyB decisions (database)'!$B$2:$B$228))-2)))</f>
        <v>#VALUE!</v>
      </c>
      <c r="N28" s="48" cm="1">
        <f t="array" aca="1" ref="N28" ca="1">SUMPRODUCT(MAX(ROW('CCyB decisions (database)'!$B$2:$B$228)*('CCyB decisions (database)'!$G$2:$G$228&lt;=TODAY())*('Latest decisions_OLD'!$A28='CCyB decisions (database)'!$B$2:$B$228))-1)</f>
        <v>-1</v>
      </c>
      <c r="O28" s="52" t="e" cm="1">
        <f t="array" aca="1" ref="O28" ca="1">INDEX('CCyB decisions (database)'!$E$2:$E$228,SUMPRODUCT(MAX(ROW('CCyB decisions (database)'!$B$2:$B$228)*('CCyB decisions (database)'!$G$2:$G$228&lt;=TODAY())*('Latest decisions_OLD'!$A28='CCyB decisions (database)'!$B$2:$B$228))-1))</f>
        <v>#VALUE!</v>
      </c>
      <c r="P28" s="44" t="e" cm="1">
        <f t="array" aca="1" ref="P28" ca="1">INDEX('CCyB decisions (database)'!$G$2:$G$228,SUMPRODUCT(MAX(ROW('CCyB decisions (database)'!$B$2:$B$228)*('CCyB decisions (database)'!$G$2:$G$228&lt;=TODAY())*('Latest decisions_OLD'!$A28='CCyB decisions (database)'!$B$2:$B$228))-1))</f>
        <v>#VALUE!</v>
      </c>
    </row>
    <row r="29" spans="1:16" ht="16.5" x14ac:dyDescent="0.6">
      <c r="A29" s="41" t="s">
        <v>118</v>
      </c>
      <c r="H29" s="48" cm="1">
        <f t="array" ref="H29">SUMPRODUCT(MAX(ROW('CCyB decisions (database)'!$B$2:$B$228)*('Latest decisions_OLD'!$A29='CCyB decisions (database)'!$B$2:$B$228))-1)</f>
        <v>-1</v>
      </c>
    </row>
  </sheetData>
  <autoFilter ref="A1:P28" xr:uid="{ADB7404B-7703-499E-A18F-227C8D604E00}"/>
  <sortState xmlns:xlrd2="http://schemas.microsoft.com/office/spreadsheetml/2017/richdata2" ref="A2:A28">
    <sortCondition ref="A2:A28"/>
  </sortState>
  <conditionalFormatting sqref="M2:M28">
    <cfRule type="cellIs" dxfId="1" priority="2" operator="greaterThan">
      <formula>$P$1</formula>
    </cfRule>
  </conditionalFormatting>
  <conditionalFormatting sqref="P2:P28">
    <cfRule type="cellIs" dxfId="0" priority="1" operator="greaterThan">
      <formula>$P$1</formula>
    </cfRule>
  </conditionalFormatting>
  <pageMargins left="0.7" right="0.7" top="0.75" bottom="0.75" header="0.3" footer="0.3"/>
  <pageSetup paperSize="9" orientation="portrait" verticalDpi="0" r:id="rId1"/>
  <headerFooter>
    <oddHeader>&amp;R&amp;"Calibri"&amp;9&amp;K000000Restricted&amp;1#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73EF-1CA2-440E-8683-F6B7488A1053}">
  <dimension ref="A1:F56"/>
  <sheetViews>
    <sheetView topLeftCell="A28" zoomScale="85" zoomScaleNormal="85" workbookViewId="0">
      <selection activeCell="B59" sqref="B59"/>
    </sheetView>
  </sheetViews>
  <sheetFormatPr defaultColWidth="10.265625" defaultRowHeight="16.5" x14ac:dyDescent="0.45"/>
  <cols>
    <col min="1" max="1" width="13.73046875" style="69" bestFit="1" customWidth="1"/>
    <col min="2" max="2" width="22.86328125" style="70" customWidth="1"/>
    <col min="3" max="3" width="9.59765625" style="70" bestFit="1" customWidth="1"/>
    <col min="4" max="4" width="145" style="70" customWidth="1"/>
    <col min="5" max="5" width="109.265625" style="70" customWidth="1"/>
    <col min="6" max="6" width="34.59765625" style="69" customWidth="1"/>
    <col min="7" max="16384" width="10.265625" style="69"/>
  </cols>
  <sheetData>
    <row r="1" spans="1:6" x14ac:dyDescent="0.6">
      <c r="A1" s="68" t="s">
        <v>69</v>
      </c>
      <c r="B1" s="73" t="s">
        <v>15</v>
      </c>
      <c r="C1" s="73" t="s">
        <v>366</v>
      </c>
      <c r="D1" s="75" t="s">
        <v>70</v>
      </c>
      <c r="E1" s="75" t="s">
        <v>393</v>
      </c>
      <c r="F1" s="73" t="s">
        <v>365</v>
      </c>
    </row>
    <row r="2" spans="1:6" x14ac:dyDescent="0.45">
      <c r="A2" s="74" t="s">
        <v>20</v>
      </c>
      <c r="B2" s="70" t="s">
        <v>21</v>
      </c>
      <c r="C2" s="70">
        <v>1</v>
      </c>
      <c r="D2" s="76" t="s">
        <v>71</v>
      </c>
      <c r="E2" s="78" t="s">
        <v>367</v>
      </c>
    </row>
    <row r="3" spans="1:6" x14ac:dyDescent="0.45">
      <c r="A3" s="74" t="s">
        <v>22</v>
      </c>
      <c r="B3" s="70" t="s">
        <v>23</v>
      </c>
      <c r="C3" s="70">
        <v>1</v>
      </c>
      <c r="D3" s="77" t="s">
        <v>72</v>
      </c>
      <c r="E3" s="77" t="s">
        <v>368</v>
      </c>
    </row>
    <row r="4" spans="1:6" ht="33" x14ac:dyDescent="0.45">
      <c r="A4" s="74" t="s">
        <v>24</v>
      </c>
      <c r="B4" s="70" t="s">
        <v>5</v>
      </c>
      <c r="C4" s="70">
        <v>1</v>
      </c>
      <c r="D4" s="76" t="s">
        <v>73</v>
      </c>
      <c r="E4" s="76" t="s">
        <v>369</v>
      </c>
    </row>
    <row r="5" spans="1:6" x14ac:dyDescent="0.45">
      <c r="A5" s="74" t="s">
        <v>124</v>
      </c>
      <c r="B5" s="70" t="s">
        <v>74</v>
      </c>
      <c r="C5" s="70">
        <v>1</v>
      </c>
      <c r="D5" s="76" t="s">
        <v>75</v>
      </c>
      <c r="E5" s="76" t="s">
        <v>370</v>
      </c>
    </row>
    <row r="6" spans="1:6" ht="28.5" x14ac:dyDescent="0.45">
      <c r="A6" s="74" t="s">
        <v>25</v>
      </c>
      <c r="B6" s="70" t="s">
        <v>26</v>
      </c>
      <c r="C6" s="70">
        <v>1</v>
      </c>
      <c r="D6" s="78" t="s">
        <v>76</v>
      </c>
      <c r="E6" s="78" t="s">
        <v>524</v>
      </c>
      <c r="F6" s="71"/>
    </row>
    <row r="7" spans="1:6" x14ac:dyDescent="0.45">
      <c r="A7" s="74" t="s">
        <v>27</v>
      </c>
      <c r="B7" s="70" t="s">
        <v>28</v>
      </c>
      <c r="C7" s="70">
        <v>1</v>
      </c>
      <c r="D7" s="76" t="s">
        <v>77</v>
      </c>
      <c r="E7" s="76"/>
      <c r="F7" s="72" t="s">
        <v>303</v>
      </c>
    </row>
    <row r="8" spans="1:6" x14ac:dyDescent="0.45">
      <c r="A8" s="74" t="s">
        <v>27</v>
      </c>
      <c r="B8" s="70" t="s">
        <v>28</v>
      </c>
      <c r="C8" s="70">
        <v>2</v>
      </c>
      <c r="D8" s="76" t="s">
        <v>78</v>
      </c>
      <c r="E8" s="76"/>
      <c r="F8" s="72" t="s">
        <v>303</v>
      </c>
    </row>
    <row r="9" spans="1:6" x14ac:dyDescent="0.45">
      <c r="A9" s="74" t="s">
        <v>29</v>
      </c>
      <c r="B9" s="70" t="s">
        <v>10</v>
      </c>
      <c r="C9" s="70">
        <v>1</v>
      </c>
      <c r="F9" s="72" t="s">
        <v>303</v>
      </c>
    </row>
    <row r="10" spans="1:6" x14ac:dyDescent="0.45">
      <c r="A10" s="74" t="s">
        <v>47</v>
      </c>
      <c r="B10" s="70" t="s">
        <v>11</v>
      </c>
      <c r="C10" s="70">
        <v>1</v>
      </c>
      <c r="D10" s="76" t="s">
        <v>79</v>
      </c>
      <c r="E10" s="76" t="s">
        <v>371</v>
      </c>
    </row>
    <row r="11" spans="1:6" ht="28.5" x14ac:dyDescent="0.45">
      <c r="A11" s="74" t="s">
        <v>49</v>
      </c>
      <c r="B11" s="70" t="s">
        <v>80</v>
      </c>
      <c r="C11" s="70">
        <v>1</v>
      </c>
      <c r="D11" s="78" t="s">
        <v>81</v>
      </c>
      <c r="E11" s="78" t="s">
        <v>175</v>
      </c>
      <c r="F11" s="71"/>
    </row>
    <row r="12" spans="1:6" x14ac:dyDescent="0.45">
      <c r="A12" s="74" t="s">
        <v>50</v>
      </c>
      <c r="B12" s="70" t="s">
        <v>30</v>
      </c>
      <c r="C12" s="70">
        <v>1</v>
      </c>
      <c r="D12" s="78" t="s">
        <v>82</v>
      </c>
      <c r="E12" s="78" t="s">
        <v>294</v>
      </c>
    </row>
    <row r="13" spans="1:6" x14ac:dyDescent="0.45">
      <c r="A13" s="74" t="s">
        <v>51</v>
      </c>
      <c r="B13" s="70" t="s">
        <v>31</v>
      </c>
      <c r="C13" s="70">
        <v>1</v>
      </c>
      <c r="D13" s="78" t="s">
        <v>349</v>
      </c>
      <c r="E13" s="78" t="s">
        <v>372</v>
      </c>
      <c r="F13" s="71"/>
    </row>
    <row r="14" spans="1:6" x14ac:dyDescent="0.45">
      <c r="A14" s="74" t="s">
        <v>32</v>
      </c>
      <c r="B14" s="70" t="s">
        <v>12</v>
      </c>
      <c r="C14" s="70">
        <v>1</v>
      </c>
      <c r="D14" s="76" t="s">
        <v>83</v>
      </c>
      <c r="E14" s="78" t="s">
        <v>373</v>
      </c>
    </row>
    <row r="15" spans="1:6" x14ac:dyDescent="0.45">
      <c r="A15" s="74" t="s">
        <v>52</v>
      </c>
      <c r="B15" s="70" t="s">
        <v>34</v>
      </c>
      <c r="C15" s="70">
        <v>1</v>
      </c>
      <c r="D15" s="76" t="s">
        <v>33</v>
      </c>
      <c r="E15" s="78" t="s">
        <v>374</v>
      </c>
    </row>
    <row r="16" spans="1:6" x14ac:dyDescent="0.45">
      <c r="A16" s="74" t="s">
        <v>53</v>
      </c>
      <c r="B16" s="70" t="s">
        <v>35</v>
      </c>
      <c r="C16" s="70">
        <v>1</v>
      </c>
      <c r="D16" s="78" t="s">
        <v>362</v>
      </c>
      <c r="E16" s="78" t="s">
        <v>375</v>
      </c>
      <c r="F16" s="71"/>
    </row>
    <row r="17" spans="1:6" x14ac:dyDescent="0.45">
      <c r="A17" s="74" t="s">
        <v>54</v>
      </c>
      <c r="B17" s="70" t="s">
        <v>7</v>
      </c>
      <c r="C17" s="70">
        <v>1</v>
      </c>
      <c r="D17" s="76" t="s">
        <v>36</v>
      </c>
      <c r="E17" s="78" t="s">
        <v>376</v>
      </c>
    </row>
    <row r="18" spans="1:6" ht="33" x14ac:dyDescent="0.45">
      <c r="A18" s="74" t="s">
        <v>54</v>
      </c>
      <c r="B18" s="70" t="s">
        <v>7</v>
      </c>
      <c r="C18" s="70">
        <v>2</v>
      </c>
      <c r="D18" s="76" t="s">
        <v>108</v>
      </c>
      <c r="E18" s="78" t="s">
        <v>377</v>
      </c>
    </row>
    <row r="19" spans="1:6" x14ac:dyDescent="0.45">
      <c r="A19" s="74" t="s">
        <v>55</v>
      </c>
      <c r="B19" s="70" t="s">
        <v>38</v>
      </c>
      <c r="C19" s="70">
        <v>1</v>
      </c>
      <c r="D19" s="76" t="s">
        <v>84</v>
      </c>
      <c r="E19" s="76"/>
    </row>
    <row r="20" spans="1:6" x14ac:dyDescent="0.45">
      <c r="A20" s="74" t="s">
        <v>37</v>
      </c>
      <c r="B20" s="70" t="s">
        <v>8</v>
      </c>
      <c r="C20" s="70">
        <v>1</v>
      </c>
      <c r="D20" s="76" t="s">
        <v>85</v>
      </c>
      <c r="E20" s="78" t="s">
        <v>378</v>
      </c>
    </row>
    <row r="21" spans="1:6" x14ac:dyDescent="0.45">
      <c r="A21" s="74" t="s">
        <v>37</v>
      </c>
      <c r="B21" s="70" t="s">
        <v>8</v>
      </c>
      <c r="C21" s="70">
        <v>2</v>
      </c>
      <c r="D21" s="76" t="s">
        <v>86</v>
      </c>
      <c r="E21" s="76" t="s">
        <v>401</v>
      </c>
      <c r="F21" s="84"/>
    </row>
    <row r="22" spans="1:6" x14ac:dyDescent="0.45">
      <c r="A22" s="74" t="s">
        <v>37</v>
      </c>
      <c r="B22" s="70" t="s">
        <v>8</v>
      </c>
      <c r="C22" s="70">
        <v>3</v>
      </c>
      <c r="D22" s="77" t="s">
        <v>87</v>
      </c>
      <c r="E22" s="78" t="s">
        <v>379</v>
      </c>
    </row>
    <row r="23" spans="1:6" x14ac:dyDescent="0.45">
      <c r="A23" s="74" t="s">
        <v>37</v>
      </c>
      <c r="B23" s="70" t="s">
        <v>8</v>
      </c>
      <c r="C23" s="70">
        <v>4</v>
      </c>
      <c r="D23" s="76" t="s">
        <v>88</v>
      </c>
      <c r="E23" s="78" t="s">
        <v>380</v>
      </c>
    </row>
    <row r="24" spans="1:6" ht="27" x14ac:dyDescent="0.45">
      <c r="A24" s="74" t="s">
        <v>56</v>
      </c>
      <c r="B24" s="70" t="s">
        <v>39</v>
      </c>
      <c r="C24" s="70">
        <v>1</v>
      </c>
      <c r="D24" s="77" t="s">
        <v>89</v>
      </c>
      <c r="E24" s="77"/>
      <c r="F24" s="72" t="s">
        <v>303</v>
      </c>
    </row>
    <row r="25" spans="1:6" x14ac:dyDescent="0.45">
      <c r="A25" s="74" t="s">
        <v>56</v>
      </c>
      <c r="B25" s="70" t="s">
        <v>39</v>
      </c>
      <c r="C25" s="70">
        <v>2</v>
      </c>
      <c r="D25" s="77" t="s">
        <v>90</v>
      </c>
      <c r="E25" s="77"/>
      <c r="F25" s="72" t="s">
        <v>303</v>
      </c>
    </row>
    <row r="26" spans="1:6" ht="42.75" x14ac:dyDescent="0.45">
      <c r="A26" s="74" t="s">
        <v>57</v>
      </c>
      <c r="B26" s="70" t="s">
        <v>40</v>
      </c>
      <c r="C26" s="70">
        <v>1</v>
      </c>
      <c r="D26" s="79" t="s">
        <v>91</v>
      </c>
      <c r="E26" s="80" t="s">
        <v>381</v>
      </c>
    </row>
    <row r="27" spans="1:6" x14ac:dyDescent="0.45">
      <c r="A27" s="74" t="s">
        <v>58</v>
      </c>
      <c r="B27" s="70" t="s">
        <v>41</v>
      </c>
      <c r="C27" s="70">
        <v>1</v>
      </c>
      <c r="D27" s="77" t="s">
        <v>92</v>
      </c>
      <c r="E27" s="78" t="s">
        <v>382</v>
      </c>
    </row>
    <row r="28" spans="1:6" x14ac:dyDescent="0.45">
      <c r="A28" s="74" t="s">
        <v>59</v>
      </c>
      <c r="B28" s="70" t="s">
        <v>42</v>
      </c>
      <c r="C28" s="70">
        <v>1</v>
      </c>
      <c r="D28" s="76" t="s">
        <v>93</v>
      </c>
      <c r="E28" s="78" t="s">
        <v>383</v>
      </c>
      <c r="F28" s="72" t="s">
        <v>303</v>
      </c>
    </row>
    <row r="29" spans="1:6" ht="66" x14ac:dyDescent="0.45">
      <c r="A29" s="74" t="s">
        <v>60</v>
      </c>
      <c r="B29" s="70" t="s">
        <v>14</v>
      </c>
      <c r="C29" s="70">
        <v>1</v>
      </c>
      <c r="D29" s="70" t="s">
        <v>94</v>
      </c>
    </row>
    <row r="30" spans="1:6" x14ac:dyDescent="0.45">
      <c r="A30" s="74" t="s">
        <v>61</v>
      </c>
      <c r="B30" s="70" t="s">
        <v>9</v>
      </c>
      <c r="C30" s="70">
        <v>1</v>
      </c>
      <c r="D30" s="78" t="s">
        <v>402</v>
      </c>
      <c r="E30" s="78" t="s">
        <v>403</v>
      </c>
    </row>
    <row r="31" spans="1:6" x14ac:dyDescent="0.45">
      <c r="A31" s="74" t="s">
        <v>61</v>
      </c>
      <c r="B31" s="70" t="s">
        <v>9</v>
      </c>
      <c r="C31" s="70">
        <v>2</v>
      </c>
      <c r="D31" s="77" t="s">
        <v>95</v>
      </c>
      <c r="E31" s="78" t="s">
        <v>384</v>
      </c>
      <c r="F31" s="72" t="s">
        <v>303</v>
      </c>
    </row>
    <row r="32" spans="1:6" x14ac:dyDescent="0.45">
      <c r="A32" s="74" t="s">
        <v>61</v>
      </c>
      <c r="B32" s="70" t="s">
        <v>9</v>
      </c>
      <c r="C32" s="70">
        <v>3</v>
      </c>
      <c r="D32" s="77" t="s">
        <v>302</v>
      </c>
      <c r="E32" s="78" t="s">
        <v>385</v>
      </c>
    </row>
    <row r="33" spans="1:6" x14ac:dyDescent="0.45">
      <c r="A33" s="74" t="s">
        <v>62</v>
      </c>
      <c r="B33" s="70" t="s">
        <v>43</v>
      </c>
      <c r="C33" s="70">
        <v>4</v>
      </c>
      <c r="D33" s="76" t="s">
        <v>96</v>
      </c>
      <c r="E33" s="78" t="s">
        <v>386</v>
      </c>
    </row>
    <row r="34" spans="1:6" x14ac:dyDescent="0.45">
      <c r="A34" s="74" t="s">
        <v>63</v>
      </c>
      <c r="B34" s="70" t="s">
        <v>44</v>
      </c>
      <c r="C34" s="70">
        <v>1</v>
      </c>
      <c r="D34" s="77" t="s">
        <v>97</v>
      </c>
      <c r="E34" s="78" t="s">
        <v>387</v>
      </c>
    </row>
    <row r="35" spans="1:6" x14ac:dyDescent="0.45">
      <c r="A35" s="90" t="s">
        <v>419</v>
      </c>
      <c r="B35" s="70" t="s">
        <v>17</v>
      </c>
      <c r="C35" s="70">
        <v>1</v>
      </c>
      <c r="D35" s="76" t="s">
        <v>98</v>
      </c>
      <c r="E35" s="78" t="s">
        <v>388</v>
      </c>
    </row>
    <row r="36" spans="1:6" x14ac:dyDescent="0.45">
      <c r="A36" s="90" t="s">
        <v>419</v>
      </c>
      <c r="B36" s="70" t="s">
        <v>17</v>
      </c>
      <c r="C36" s="70">
        <v>2</v>
      </c>
      <c r="D36" s="76" t="s">
        <v>99</v>
      </c>
      <c r="E36" s="76"/>
    </row>
    <row r="37" spans="1:6" x14ac:dyDescent="0.45">
      <c r="A37" s="74" t="s">
        <v>64</v>
      </c>
      <c r="B37" s="70" t="s">
        <v>45</v>
      </c>
      <c r="C37" s="70">
        <v>1</v>
      </c>
      <c r="D37" s="70" t="s">
        <v>100</v>
      </c>
    </row>
    <row r="38" spans="1:6" x14ac:dyDescent="0.45">
      <c r="A38" s="74" t="s">
        <v>64</v>
      </c>
      <c r="B38" s="70" t="s">
        <v>45</v>
      </c>
      <c r="C38" s="70">
        <v>3</v>
      </c>
      <c r="D38" s="76" t="s">
        <v>101</v>
      </c>
      <c r="E38" s="78" t="s">
        <v>389</v>
      </c>
    </row>
    <row r="39" spans="1:6" x14ac:dyDescent="0.45">
      <c r="A39" s="74" t="s">
        <v>64</v>
      </c>
      <c r="B39" s="70" t="s">
        <v>45</v>
      </c>
      <c r="C39" s="70">
        <v>4</v>
      </c>
      <c r="D39" s="77" t="s">
        <v>102</v>
      </c>
      <c r="E39" s="78" t="s">
        <v>390</v>
      </c>
    </row>
    <row r="40" spans="1:6" x14ac:dyDescent="0.45">
      <c r="A40" s="74" t="s">
        <v>64</v>
      </c>
      <c r="B40" s="70" t="s">
        <v>45</v>
      </c>
      <c r="C40" s="70">
        <v>5</v>
      </c>
      <c r="D40" s="76" t="s">
        <v>103</v>
      </c>
      <c r="E40" s="78" t="s">
        <v>391</v>
      </c>
    </row>
    <row r="41" spans="1:6" x14ac:dyDescent="0.45">
      <c r="A41" s="74" t="s">
        <v>64</v>
      </c>
      <c r="B41" s="70" t="s">
        <v>45</v>
      </c>
      <c r="C41" s="70">
        <v>6</v>
      </c>
      <c r="D41" s="76" t="s">
        <v>364</v>
      </c>
      <c r="E41" s="78" t="s">
        <v>392</v>
      </c>
    </row>
    <row r="42" spans="1:6" x14ac:dyDescent="0.45">
      <c r="A42" s="74" t="s">
        <v>65</v>
      </c>
      <c r="B42" s="70" t="s">
        <v>13</v>
      </c>
      <c r="C42" s="70">
        <v>1</v>
      </c>
      <c r="D42" s="76" t="s">
        <v>104</v>
      </c>
      <c r="E42" s="76"/>
      <c r="F42" s="72" t="s">
        <v>303</v>
      </c>
    </row>
    <row r="43" spans="1:6" x14ac:dyDescent="0.45">
      <c r="A43" s="74" t="s">
        <v>65</v>
      </c>
      <c r="B43" s="70" t="s">
        <v>13</v>
      </c>
      <c r="C43" s="70">
        <v>2</v>
      </c>
      <c r="D43" s="76" t="s">
        <v>105</v>
      </c>
      <c r="E43" s="76"/>
      <c r="F43" s="72" t="s">
        <v>303</v>
      </c>
    </row>
    <row r="44" spans="1:6" x14ac:dyDescent="0.45">
      <c r="A44" s="74" t="s">
        <v>65</v>
      </c>
      <c r="B44" s="70" t="s">
        <v>13</v>
      </c>
      <c r="C44" s="70">
        <v>3</v>
      </c>
      <c r="D44" s="76" t="s">
        <v>106</v>
      </c>
      <c r="E44" s="76"/>
      <c r="F44" s="72" t="s">
        <v>303</v>
      </c>
    </row>
    <row r="45" spans="1:6" x14ac:dyDescent="0.45">
      <c r="A45" s="92" t="s">
        <v>420</v>
      </c>
      <c r="B45" s="93" t="s">
        <v>421</v>
      </c>
      <c r="C45" s="93">
        <v>1</v>
      </c>
      <c r="D45" s="78" t="s">
        <v>462</v>
      </c>
      <c r="E45" s="78" t="s">
        <v>463</v>
      </c>
    </row>
    <row r="46" spans="1:6" ht="28.5" x14ac:dyDescent="0.45">
      <c r="A46" s="92" t="s">
        <v>420</v>
      </c>
      <c r="B46" s="93" t="s">
        <v>421</v>
      </c>
      <c r="C46" s="93">
        <v>2</v>
      </c>
      <c r="D46" s="78" t="s">
        <v>464</v>
      </c>
      <c r="E46" s="78" t="s">
        <v>465</v>
      </c>
    </row>
    <row r="47" spans="1:6" x14ac:dyDescent="0.45">
      <c r="A47" s="92" t="s">
        <v>466</v>
      </c>
      <c r="B47" s="93" t="s">
        <v>467</v>
      </c>
      <c r="C47" s="93">
        <v>1</v>
      </c>
      <c r="D47" s="78" t="s">
        <v>487</v>
      </c>
      <c r="E47" s="78" t="s">
        <v>487</v>
      </c>
    </row>
    <row r="48" spans="1:6" x14ac:dyDescent="0.45">
      <c r="A48" s="95" t="s">
        <v>488</v>
      </c>
      <c r="B48" s="96" t="s">
        <v>489</v>
      </c>
      <c r="C48" s="96">
        <v>1</v>
      </c>
      <c r="D48" s="78" t="s">
        <v>507</v>
      </c>
      <c r="E48" s="78" t="s">
        <v>510</v>
      </c>
    </row>
    <row r="49" spans="1:5" x14ac:dyDescent="0.45">
      <c r="A49" s="95" t="s">
        <v>488</v>
      </c>
      <c r="B49" s="96" t="s">
        <v>489</v>
      </c>
      <c r="C49" s="96">
        <v>2</v>
      </c>
      <c r="D49" s="78" t="s">
        <v>508</v>
      </c>
      <c r="E49" s="78" t="s">
        <v>511</v>
      </c>
    </row>
    <row r="50" spans="1:5" x14ac:dyDescent="0.45">
      <c r="A50" s="95" t="s">
        <v>488</v>
      </c>
      <c r="B50" s="96" t="s">
        <v>489</v>
      </c>
      <c r="C50" s="96">
        <v>3</v>
      </c>
      <c r="D50" s="78" t="s">
        <v>509</v>
      </c>
      <c r="E50" s="78" t="s">
        <v>512</v>
      </c>
    </row>
    <row r="51" spans="1:5" x14ac:dyDescent="0.45">
      <c r="A51" s="95" t="s">
        <v>513</v>
      </c>
      <c r="B51" s="97" t="s">
        <v>514</v>
      </c>
      <c r="C51" s="98">
        <v>1</v>
      </c>
      <c r="D51" s="99" t="s">
        <v>515</v>
      </c>
      <c r="E51" s="82" t="s">
        <v>516</v>
      </c>
    </row>
    <row r="52" spans="1:5" x14ac:dyDescent="0.5">
      <c r="A52" s="101" t="s">
        <v>517</v>
      </c>
      <c r="B52" s="102" t="s">
        <v>518</v>
      </c>
      <c r="C52" s="100">
        <v>1</v>
      </c>
      <c r="D52" s="103" t="s">
        <v>522</v>
      </c>
      <c r="E52" s="78" t="s">
        <v>523</v>
      </c>
    </row>
    <row r="53" spans="1:5" x14ac:dyDescent="0.45">
      <c r="A53" s="101" t="s">
        <v>525</v>
      </c>
      <c r="B53" s="104" t="s">
        <v>526</v>
      </c>
      <c r="C53" s="104">
        <v>1</v>
      </c>
      <c r="D53" s="105" t="s">
        <v>539</v>
      </c>
      <c r="E53" s="105" t="s">
        <v>540</v>
      </c>
    </row>
    <row r="54" spans="1:5" x14ac:dyDescent="0.45">
      <c r="A54" s="101" t="s">
        <v>525</v>
      </c>
      <c r="B54" s="104" t="s">
        <v>526</v>
      </c>
      <c r="C54" s="104">
        <v>2</v>
      </c>
      <c r="D54" s="105" t="s">
        <v>541</v>
      </c>
      <c r="E54" s="105" t="s">
        <v>542</v>
      </c>
    </row>
    <row r="55" spans="1:5" x14ac:dyDescent="0.45">
      <c r="A55" s="101" t="s">
        <v>525</v>
      </c>
      <c r="B55" s="104" t="s">
        <v>526</v>
      </c>
      <c r="C55" s="104">
        <v>3</v>
      </c>
      <c r="D55" s="105" t="s">
        <v>543</v>
      </c>
      <c r="E55" s="105" t="s">
        <v>544</v>
      </c>
    </row>
    <row r="56" spans="1:5" x14ac:dyDescent="0.45">
      <c r="A56" s="101" t="s">
        <v>525</v>
      </c>
      <c r="B56" s="104" t="s">
        <v>526</v>
      </c>
      <c r="C56" s="104">
        <v>4</v>
      </c>
      <c r="D56" s="105" t="s">
        <v>545</v>
      </c>
      <c r="E56" s="105" t="s">
        <v>546</v>
      </c>
    </row>
  </sheetData>
  <autoFilter ref="A1:F44" xr:uid="{445673EF-1CA2-440E-8683-F6B7488A1053}"/>
  <hyperlinks>
    <hyperlink ref="D30" r:id="rId1" xr:uid="{C1969B96-CD42-46DB-89C3-86E7AD29F19C}"/>
    <hyperlink ref="D32" r:id="rId2" display="Swedish implementation of overal capital requirements, including combined buffer and reciprocity of CCyB" xr:uid="{BA5F2120-9556-4823-ABA0-4A063A755330}"/>
    <hyperlink ref="D31" r:id="rId3" xr:uid="{029FC063-3D48-4864-A262-35A283FDB295}"/>
    <hyperlink ref="D36" r:id="rId4" xr:uid="{F972399C-4C0A-4D6D-9C99-CD21AD1D8DEF}"/>
    <hyperlink ref="D35" r:id="rId5" display="Statutory Instruments - Financial Services and Markets: The Capital Requirements (Capital Buffers and Macroprudential Maesures) Regulations 2014" xr:uid="{C0E4ABCE-475E-4195-BFAC-93319FBFD928}"/>
    <hyperlink ref="D42" r:id="rId6" xr:uid="{24FAF285-87C6-4EB3-AFE2-76BA58C29499}"/>
    <hyperlink ref="D43" r:id="rId7" display="Regulation on the Countercyclical capital buffer" xr:uid="{2159080C-8FE3-48A1-B14C-3CC0D6ED17F9}"/>
    <hyperlink ref="D7" r:id="rId8" display="Capital Rules for Commercial Banks (Provisional) (Decree of the CBRC, No 1, 2012)" xr:uid="{F4105453-36F8-4E06-B60E-942B3B6ECAFB}"/>
    <hyperlink ref="D8" r:id="rId9" display="Capital Rules for COmmercial Banks (Provision), (Decree of the CBRC, No 1, 2012)" xr:uid="{15543754-0048-4919-8EFC-F9A7431997AE}"/>
    <hyperlink ref="D38" r:id="rId10" display="Federal Reserve Board: 12 CFR § 217.11 (available at: )" xr:uid="{50D78C87-A282-4EFC-88AA-9F55C19B22A7}"/>
    <hyperlink ref="D40" r:id="rId11" display="Office of the Comptroller of the Currency: 12 CFR § 3.11 (available at: )" xr:uid="{BD42A16D-6FC9-47CE-82FD-E6BE837B5EAD}"/>
    <hyperlink ref="D41" r:id="rId12" display="http://www.ecfr.gov/cgi-bin/text-idx?SID=817c0c00bd90e7e42e41f9f93a7a49dc&amp;mc=true&amp;node=se12.5.324_111&amp;rgn=div8" xr:uid="{9A25E911-09AC-4014-8993-E21B311B0F59}"/>
    <hyperlink ref="D44" r:id="rId13" display="Regulation regarding the countercyclical buffer level (12 December 2013)" xr:uid="{EC05F302-EA90-4958-9914-8E13AEFC90B2}"/>
    <hyperlink ref="D6" r:id="rId14" location="ToC1.7" xr:uid="{6DC9318B-F1A5-4FE4-83A4-99583989E7D9}"/>
    <hyperlink ref="D33" r:id="rId15" display="Capital Ordinance" xr:uid="{BA196DE1-DF33-4081-86A6-B54F437A181D}"/>
    <hyperlink ref="D15" r:id="rId16" xr:uid="{C2E18AFD-6A56-4775-B714-963754E044A9}"/>
    <hyperlink ref="D18" r:id="rId17" xr:uid="{500C8BC2-5C19-478D-BD88-65480D4764D0}"/>
    <hyperlink ref="D27" r:id="rId18" xr:uid="{15C273C8-031A-40B5-83B5-9F5AA24767E7}"/>
    <hyperlink ref="D5" r:id="rId19" xr:uid="{EF943A63-9851-45E9-89D8-DD45DA7DC874}"/>
    <hyperlink ref="D10" r:id="rId20" display="German Banking Act (KWG)" xr:uid="{A9ECA335-531D-4FBA-A842-49640F5C970C}"/>
    <hyperlink ref="D3" r:id="rId21" xr:uid="{4A14E55D-4B78-47A6-A09F-1C59B34555FC}"/>
    <hyperlink ref="D4" r:id="rId22" display="Arrèté royal portant approbation du règlement du 24 novembre 2015 de la Banque national de Belgique relatif à la détermination du taux de coussin de conservation des fonds propres de base de catégorie 1 contracyclique (available in French and Flemish only" xr:uid="{3BA03274-C7ED-49B8-A812-F0617DEB1439}"/>
    <hyperlink ref="D34" r:id="rId23" display="Regulation on Capital Conservation Buffer and Countercyclical Capital Buffer" xr:uid="{81E22A7C-470A-4BBA-8BD8-E073CBA2931F}"/>
    <hyperlink ref="D24" r:id="rId24" xr:uid="{DCF6C78F-05B4-4148-86D3-A71A8ACB3B7D}"/>
    <hyperlink ref="D39" r:id="rId25" xr:uid="{B67E0971-1008-4DA5-AF16-75DB9B49B211}"/>
    <hyperlink ref="D17" r:id="rId26" display="CSSF Regulation N° 15-04 on the setting of a countercyclical buffer rate " xr:uid="{1FB66E24-E7E8-458C-A49F-C2E067D3C233}"/>
    <hyperlink ref="D28" r:id="rId27" xr:uid="{C05A7E8B-AA39-4428-82A4-9BEF172C2C67}"/>
    <hyperlink ref="D2" r:id="rId28" xr:uid="{E6209DEA-43D1-43CC-8BAE-170A28A367BD}"/>
    <hyperlink ref="D20" r:id="rId29" xr:uid="{B56BC912-37E9-4137-BA57-AA7F5F855A90}"/>
    <hyperlink ref="D21" r:id="rId30" xr:uid="{84416E0E-1D15-43F1-A5E6-67AB99E1B508}"/>
    <hyperlink ref="D22" r:id="rId31" xr:uid="{0E0AFDE7-A7D3-4805-9E46-EF97FAE76819}"/>
    <hyperlink ref="D23" r:id="rId32" display="Decree on prudential rule under the Financial Supervision Act, Article 105" xr:uid="{58AEF6D3-DDAA-46EA-83B7-96D2F7481438}"/>
    <hyperlink ref="D16" r:id="rId33" xr:uid="{746A6C29-6864-4E3C-A929-584A2B95ECF3}"/>
    <hyperlink ref="D19" r:id="rId34" xr:uid="{A35BC0C8-C826-4BDB-9CA3-7C463F091DCC}"/>
    <hyperlink ref="D26" r:id="rId35" display="http://www.sama.gov.sa/en-US/Laws/Documents/3.%20SAMA%20Basel%20III%20Program/8.%20Applicabilty%20of%20Countercylical%20Captital%20Buffer%20(CCYB)%20in%20Saudi%20Arabia.pdf" xr:uid="{DFB54254-140A-4948-8EF3-B5667E6FCA99}"/>
    <hyperlink ref="D14" r:id="rId36" xr:uid="{EC4FED7C-3BAD-44E9-A05C-09864848D373}"/>
    <hyperlink ref="D12" r:id="rId37" xr:uid="{ADE3FC4D-8525-405F-9396-C4B1EA12FE62}"/>
    <hyperlink ref="D25" r:id="rId38" xr:uid="{3E5351BE-64C5-4552-AFFC-C0383C8958CC}"/>
    <hyperlink ref="D34" r:id="rId39" xr:uid="{DC2D548E-8601-42A4-8CF8-F65181306DBC}"/>
    <hyperlink ref="D13" r:id="rId40" xr:uid="{DC4CD6E9-3E28-41F6-BEAD-6CC79384651F}"/>
    <hyperlink ref="D11" r:id="rId41" xr:uid="{ABBED0D9-11E2-4D2C-AE81-76E71EDA663B}"/>
    <hyperlink ref="E2" r:id="rId42" xr:uid="{61C4750B-B5A7-47B8-9F57-DF0F23F71119}"/>
    <hyperlink ref="E14" r:id="rId43" xr:uid="{53384763-7845-446F-AA76-E9A80834B0D0}"/>
    <hyperlink ref="E15" r:id="rId44" xr:uid="{F68FFDF6-18E6-4077-9961-10D70980C739}"/>
    <hyperlink ref="E16" r:id="rId45" xr:uid="{654B1D63-A280-4422-9BD4-1818666F3C82}"/>
    <hyperlink ref="E17" r:id="rId46" xr:uid="{8A8B9888-DB83-4D7B-8A67-F1BB29716111}"/>
    <hyperlink ref="E18" r:id="rId47" xr:uid="{5D59C280-A7D7-401B-BDCE-55DA3E4DEB71}"/>
    <hyperlink ref="E20" r:id="rId48" xr:uid="{2E992766-B5AA-4D5D-8504-8EDA4FB134FC}"/>
    <hyperlink ref="E22" r:id="rId49" xr:uid="{53659110-1FE9-4DCC-B808-C6524B9DFF63}"/>
    <hyperlink ref="E23" r:id="rId50" xr:uid="{B328278E-71D7-476B-B831-F23373990D82}"/>
    <hyperlink ref="E26" r:id="rId51" xr:uid="{B9FA12BD-0854-466A-910A-BA7F5152A927}"/>
    <hyperlink ref="E27" r:id="rId52" xr:uid="{FD6689B6-8F34-468C-B3CA-6372260D68C1}"/>
    <hyperlink ref="E28" r:id="rId53" xr:uid="{C5065A90-C827-4A66-A7E7-DAAB2EDF6B42}"/>
    <hyperlink ref="E30" r:id="rId54" xr:uid="{70F02CE7-138D-4F79-9131-F5EB45CB5392}"/>
    <hyperlink ref="E31" r:id="rId55" xr:uid="{CE1CA679-D304-47A7-AC22-793B0DD119EB}"/>
    <hyperlink ref="E32" r:id="rId56" xr:uid="{C22B8B1A-BE91-48BA-A852-D66B3595B206}"/>
    <hyperlink ref="E33" r:id="rId57" xr:uid="{D8422A47-977E-4CEA-A3BB-8012837B39C0}"/>
    <hyperlink ref="E34" r:id="rId58" xr:uid="{C86AC02D-214A-411B-A3C6-46BD242BA015}"/>
    <hyperlink ref="E35" r:id="rId59" xr:uid="{39B218E4-C383-4600-95D8-47ACBA4249B2}"/>
    <hyperlink ref="E38" r:id="rId60" xr:uid="{6D7040DD-3E74-4CD4-8C96-8D04B7216F0E}"/>
    <hyperlink ref="E39" r:id="rId61" xr:uid="{D534A31D-0CFB-4825-B95B-2E1F9CDDCF96}"/>
    <hyperlink ref="E40" r:id="rId62" xr:uid="{DF538790-3A75-44D3-A4BC-87FDF0B83EA2}"/>
    <hyperlink ref="E41" r:id="rId63" xr:uid="{961BB966-105C-48C5-AB15-C6BA586EC782}"/>
    <hyperlink ref="D45" r:id="rId64" xr:uid="{EFD90BB1-4214-4305-8F84-8B9F78C4DA80}"/>
    <hyperlink ref="D46" r:id="rId65" xr:uid="{372FA63A-FD70-4625-8285-C0E77F1F6458}"/>
    <hyperlink ref="E46" r:id="rId66" xr:uid="{60C0FBEE-2950-4546-8DE0-3C4975CE4594}"/>
    <hyperlink ref="E45" r:id="rId67" xr:uid="{B8A82C6F-89EB-462D-8FA9-3467F718183B}"/>
    <hyperlink ref="E47" r:id="rId68" location="P125f" xr:uid="{2C10D0F9-C8DD-497B-8870-9809B5CE6A51}"/>
    <hyperlink ref="D49" r:id="rId69" xr:uid="{A12BA304-42EF-4213-B6E2-54F8F01F9583}"/>
    <hyperlink ref="D50" r:id="rId70" xr:uid="{08B152B2-A809-48BE-A635-A789F365AC09}"/>
    <hyperlink ref="D48" r:id="rId71" xr:uid="{50087676-2D32-4385-823A-BAA0382D7447}"/>
    <hyperlink ref="E48" r:id="rId72" xr:uid="{49E19910-A948-4435-898C-877F83CB4A25}"/>
    <hyperlink ref="E49" r:id="rId73" xr:uid="{0637467C-D4E8-4E73-8E1B-F1F6FB7E6B73}"/>
    <hyperlink ref="E50" r:id="rId74" xr:uid="{5587B0E0-648D-4DC0-B70C-E51B292F86E1}"/>
    <hyperlink ref="E51" r:id="rId75" display="https://www.bog.gov.gh/wp-content/uploads/2022/05/Basel-II-BOG-CRD-Final-27-June-2018-Basel-Committee-BSD.pdf" xr:uid="{88F4A2F2-6324-473A-A982-C9BB6F84986E}"/>
    <hyperlink ref="D51" r:id="rId76" xr:uid="{EE58A27C-F6EF-4ACA-83A2-00F52AE3A914}"/>
    <hyperlink ref="D52" r:id="rId77" display="https://www.bsp.gov.ph/Regulations/Issuances/2018/c1024.pdf" xr:uid="{093095C0-0D48-4D0C-AEA6-7C17BED4B291}"/>
    <hyperlink ref="E52" r:id="rId78" xr:uid="{0E95CF91-82D9-4163-8524-9BB08EE6DBA6}"/>
    <hyperlink ref="E6" r:id="rId79" location="ToC1.7" xr:uid="{0D68DBC8-BFEB-442B-A5CC-EB90C214104C}"/>
    <hyperlink ref="D53" r:id="rId80" display="General Banking Act, Article no. 66 ter" xr:uid="{DB4110F6-C60F-404B-8B88-77AF03C41D24}"/>
    <hyperlink ref="D54" r:id="rId81" display="Updated compilation of Rules for Banks, Chapter 21-12" xr:uid="{036C322C-8C0E-4DCA-A805-80881442DCE5}"/>
    <hyperlink ref="D55" r:id="rId82" xr:uid="{3011D11C-266F-426D-AC74-C79231300BE4}"/>
    <hyperlink ref="D56" r:id="rId83" display="counter Cyclical Capital Requirement, Central Bank of Chile" xr:uid="{659AF78B-77D4-43D5-9D59-AF5E68D8890C}"/>
    <hyperlink ref="E55" r:id="rId84" xr:uid="{C238ABB5-F12D-427A-8650-33D727247DB1}"/>
    <hyperlink ref="E56" r:id="rId85" xr:uid="{7D370E1E-0CAA-47A7-996C-AA4D804CC1B6}"/>
    <hyperlink ref="E54" r:id="rId86" xr:uid="{B69D9D9A-A0F2-4986-8DC7-E38979847791}"/>
    <hyperlink ref="E53" r:id="rId87" xr:uid="{E76211CC-1D8A-4494-BEB4-0ADE436D0E23}"/>
  </hyperlinks>
  <pageMargins left="0.7" right="0.7" top="0.75" bottom="0.75" header="0.3" footer="0.3"/>
  <pageSetup paperSize="9" orientation="portrait" verticalDpi="0" r:id="rId88"/>
  <headerFooter>
    <oddHeader>&amp;R&amp;"Calibri"&amp;9&amp;K000000Restricted&amp;1#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A024-06BD-4BA4-83C3-9757B47D26DA}">
  <dimension ref="A1:S421"/>
  <sheetViews>
    <sheetView workbookViewId="0">
      <selection activeCell="F11" sqref="F11:R14"/>
    </sheetView>
  </sheetViews>
  <sheetFormatPr defaultRowHeight="14.25" x14ac:dyDescent="0.45"/>
  <cols>
    <col min="1" max="1" width="14.73046875" bestFit="1" customWidth="1"/>
    <col min="2" max="2" width="5" bestFit="1" customWidth="1"/>
    <col min="3" max="3" width="15" bestFit="1" customWidth="1"/>
    <col min="6" max="6" width="20.46484375" bestFit="1" customWidth="1"/>
    <col min="7" max="7" width="14.73046875" bestFit="1" customWidth="1"/>
    <col min="8" max="18" width="4.73046875" bestFit="1" customWidth="1"/>
    <col min="19" max="19" width="10.19921875" bestFit="1" customWidth="1"/>
  </cols>
  <sheetData>
    <row r="1" spans="1:19" ht="33" x14ac:dyDescent="0.6">
      <c r="A1" s="112" t="s">
        <v>15</v>
      </c>
      <c r="B1" s="201" t="s">
        <v>606</v>
      </c>
      <c r="C1" s="112" t="s">
        <v>1</v>
      </c>
    </row>
    <row r="2" spans="1:19" ht="16.5" x14ac:dyDescent="0.6">
      <c r="A2" s="118" t="s">
        <v>489</v>
      </c>
      <c r="B2" s="203">
        <v>2019</v>
      </c>
      <c r="C2" s="119" t="s">
        <v>4</v>
      </c>
      <c r="F2" s="199" t="s">
        <v>612</v>
      </c>
      <c r="G2" s="199" t="s">
        <v>604</v>
      </c>
    </row>
    <row r="3" spans="1:19" ht="16.5" x14ac:dyDescent="0.6">
      <c r="A3" s="118" t="s">
        <v>489</v>
      </c>
      <c r="B3" s="203">
        <v>2019</v>
      </c>
      <c r="C3" s="119" t="s">
        <v>2</v>
      </c>
      <c r="F3" s="199" t="s">
        <v>602</v>
      </c>
      <c r="G3" s="204">
        <v>2013</v>
      </c>
      <c r="H3" s="204">
        <v>2014</v>
      </c>
      <c r="I3" s="204">
        <v>2015</v>
      </c>
      <c r="J3" s="204">
        <v>2016</v>
      </c>
      <c r="K3" s="204">
        <v>2017</v>
      </c>
      <c r="L3" s="204">
        <v>2018</v>
      </c>
      <c r="M3" s="204">
        <v>2019</v>
      </c>
      <c r="N3" s="204">
        <v>2020</v>
      </c>
      <c r="O3" s="204">
        <v>2021</v>
      </c>
      <c r="P3" s="204">
        <v>2022</v>
      </c>
      <c r="Q3" s="204">
        <v>2023</v>
      </c>
      <c r="R3" s="204">
        <v>2024</v>
      </c>
      <c r="S3" s="204" t="s">
        <v>603</v>
      </c>
    </row>
    <row r="4" spans="1:19" ht="16.5" x14ac:dyDescent="0.6">
      <c r="A4" s="118" t="s">
        <v>489</v>
      </c>
      <c r="B4" s="203">
        <v>2020</v>
      </c>
      <c r="C4" s="119" t="s">
        <v>2</v>
      </c>
      <c r="F4" s="36" t="s">
        <v>2</v>
      </c>
      <c r="G4" s="200"/>
      <c r="H4" s="200">
        <v>5</v>
      </c>
      <c r="I4" s="200">
        <v>11</v>
      </c>
      <c r="J4" s="200">
        <v>42</v>
      </c>
      <c r="K4" s="200">
        <v>53</v>
      </c>
      <c r="L4" s="200">
        <v>46</v>
      </c>
      <c r="M4" s="200">
        <v>36</v>
      </c>
      <c r="N4" s="200">
        <v>34</v>
      </c>
      <c r="O4" s="200">
        <v>18</v>
      </c>
      <c r="P4" s="200">
        <v>25</v>
      </c>
      <c r="Q4" s="200">
        <v>23</v>
      </c>
      <c r="R4" s="200">
        <v>16</v>
      </c>
      <c r="S4" s="200">
        <v>309</v>
      </c>
    </row>
    <row r="5" spans="1:19" ht="16.5" x14ac:dyDescent="0.6">
      <c r="A5" s="118" t="s">
        <v>489</v>
      </c>
      <c r="B5" s="203">
        <v>2020</v>
      </c>
      <c r="C5" s="119" t="s">
        <v>2</v>
      </c>
      <c r="F5" s="36" t="s">
        <v>6</v>
      </c>
      <c r="G5" s="200"/>
      <c r="H5" s="200"/>
      <c r="I5" s="200"/>
      <c r="J5" s="200">
        <v>1</v>
      </c>
      <c r="K5" s="200"/>
      <c r="L5" s="200"/>
      <c r="M5" s="200">
        <v>1</v>
      </c>
      <c r="N5" s="200">
        <v>11</v>
      </c>
      <c r="O5" s="200"/>
      <c r="P5" s="200"/>
      <c r="Q5" s="200">
        <v>2</v>
      </c>
      <c r="R5" s="200">
        <v>3</v>
      </c>
      <c r="S5" s="200">
        <v>18</v>
      </c>
    </row>
    <row r="6" spans="1:19" ht="16.5" x14ac:dyDescent="0.6">
      <c r="A6" s="118" t="s">
        <v>489</v>
      </c>
      <c r="B6" s="203">
        <v>2020</v>
      </c>
      <c r="C6" s="119" t="s">
        <v>2</v>
      </c>
      <c r="F6" s="36" t="s">
        <v>4</v>
      </c>
      <c r="G6" s="200">
        <v>1</v>
      </c>
      <c r="H6" s="200">
        <v>3</v>
      </c>
      <c r="I6" s="200">
        <v>18</v>
      </c>
      <c r="J6" s="200">
        <v>7</v>
      </c>
      <c r="K6" s="200">
        <v>1</v>
      </c>
      <c r="L6" s="200">
        <v>1</v>
      </c>
      <c r="M6" s="200">
        <v>2</v>
      </c>
      <c r="N6" s="200">
        <v>1</v>
      </c>
      <c r="O6" s="200"/>
      <c r="P6" s="200"/>
      <c r="Q6" s="200"/>
      <c r="R6" s="200"/>
      <c r="S6" s="200">
        <v>34</v>
      </c>
    </row>
    <row r="7" spans="1:19" ht="16.5" x14ac:dyDescent="0.6">
      <c r="A7" s="118" t="s">
        <v>489</v>
      </c>
      <c r="B7" s="203">
        <v>2020</v>
      </c>
      <c r="C7" s="119" t="s">
        <v>2</v>
      </c>
      <c r="F7" s="36" t="s">
        <v>3</v>
      </c>
      <c r="G7" s="200"/>
      <c r="H7" s="200"/>
      <c r="I7" s="200">
        <v>3</v>
      </c>
      <c r="J7" s="200">
        <v>4</v>
      </c>
      <c r="K7" s="200">
        <v>5</v>
      </c>
      <c r="L7" s="200">
        <v>9</v>
      </c>
      <c r="M7" s="200">
        <v>7</v>
      </c>
      <c r="N7" s="200"/>
      <c r="O7" s="200">
        <v>10</v>
      </c>
      <c r="P7" s="200">
        <v>12</v>
      </c>
      <c r="Q7" s="200">
        <v>7</v>
      </c>
      <c r="R7" s="200">
        <v>1</v>
      </c>
      <c r="S7" s="200">
        <v>58</v>
      </c>
    </row>
    <row r="8" spans="1:19" ht="16.5" x14ac:dyDescent="0.6">
      <c r="A8" s="118" t="s">
        <v>489</v>
      </c>
      <c r="B8" s="203">
        <v>2021</v>
      </c>
      <c r="C8" s="119" t="s">
        <v>2</v>
      </c>
      <c r="F8" s="36" t="s">
        <v>415</v>
      </c>
      <c r="G8" s="200"/>
      <c r="H8" s="200"/>
      <c r="I8" s="200"/>
      <c r="J8" s="200"/>
      <c r="K8" s="200"/>
      <c r="L8" s="200"/>
      <c r="M8" s="200">
        <v>1</v>
      </c>
      <c r="N8" s="200"/>
      <c r="O8" s="200"/>
      <c r="P8" s="200"/>
      <c r="Q8" s="200"/>
      <c r="R8" s="200"/>
      <c r="S8" s="200">
        <v>1</v>
      </c>
    </row>
    <row r="9" spans="1:19" ht="16.5" x14ac:dyDescent="0.6">
      <c r="A9" s="118" t="s">
        <v>489</v>
      </c>
      <c r="B9" s="203">
        <v>2021</v>
      </c>
      <c r="C9" s="119" t="s">
        <v>2</v>
      </c>
      <c r="F9" s="36" t="s">
        <v>603</v>
      </c>
      <c r="G9" s="200">
        <v>1</v>
      </c>
      <c r="H9" s="200">
        <v>8</v>
      </c>
      <c r="I9" s="200">
        <v>32</v>
      </c>
      <c r="J9" s="200">
        <v>54</v>
      </c>
      <c r="K9" s="200">
        <v>59</v>
      </c>
      <c r="L9" s="200">
        <v>56</v>
      </c>
      <c r="M9" s="200">
        <v>47</v>
      </c>
      <c r="N9" s="200">
        <v>46</v>
      </c>
      <c r="O9" s="200">
        <v>28</v>
      </c>
      <c r="P9" s="200">
        <v>37</v>
      </c>
      <c r="Q9" s="200">
        <v>32</v>
      </c>
      <c r="R9" s="200">
        <v>20</v>
      </c>
      <c r="S9" s="200">
        <v>420</v>
      </c>
    </row>
    <row r="10" spans="1:19" ht="16.5" x14ac:dyDescent="0.6">
      <c r="A10" s="118" t="s">
        <v>489</v>
      </c>
      <c r="B10" s="203">
        <v>2021</v>
      </c>
      <c r="C10" s="119" t="s">
        <v>2</v>
      </c>
    </row>
    <row r="11" spans="1:19" ht="16.5" x14ac:dyDescent="0.6">
      <c r="A11" s="118" t="s">
        <v>489</v>
      </c>
      <c r="B11" s="203">
        <v>2021</v>
      </c>
      <c r="C11" s="119" t="s">
        <v>2</v>
      </c>
      <c r="G11" s="204">
        <f>G3</f>
        <v>2013</v>
      </c>
      <c r="H11" s="204">
        <f t="shared" ref="H11:R11" si="0">H3</f>
        <v>2014</v>
      </c>
      <c r="I11" s="204">
        <f t="shared" si="0"/>
        <v>2015</v>
      </c>
      <c r="J11" s="204">
        <f t="shared" si="0"/>
        <v>2016</v>
      </c>
      <c r="K11" s="204">
        <f t="shared" si="0"/>
        <v>2017</v>
      </c>
      <c r="L11" s="204">
        <f t="shared" si="0"/>
        <v>2018</v>
      </c>
      <c r="M11" s="204">
        <f t="shared" si="0"/>
        <v>2019</v>
      </c>
      <c r="N11" s="204">
        <f t="shared" si="0"/>
        <v>2020</v>
      </c>
      <c r="O11" s="204">
        <f t="shared" si="0"/>
        <v>2021</v>
      </c>
      <c r="P11" s="204">
        <f t="shared" si="0"/>
        <v>2022</v>
      </c>
      <c r="Q11" s="204">
        <f t="shared" si="0"/>
        <v>2023</v>
      </c>
      <c r="R11" s="204">
        <f t="shared" si="0"/>
        <v>2024</v>
      </c>
    </row>
    <row r="12" spans="1:19" ht="16.5" x14ac:dyDescent="0.6">
      <c r="A12" s="118" t="s">
        <v>489</v>
      </c>
      <c r="B12" s="203">
        <v>2022</v>
      </c>
      <c r="C12" s="119" t="s">
        <v>2</v>
      </c>
      <c r="F12" s="36" t="s">
        <v>3</v>
      </c>
      <c r="G12">
        <f>SUM(G7:G8)</f>
        <v>0</v>
      </c>
      <c r="H12">
        <f t="shared" ref="H12:R12" si="1">SUM(H7:H8)</f>
        <v>0</v>
      </c>
      <c r="I12">
        <f t="shared" si="1"/>
        <v>3</v>
      </c>
      <c r="J12">
        <f t="shared" si="1"/>
        <v>4</v>
      </c>
      <c r="K12">
        <f t="shared" si="1"/>
        <v>5</v>
      </c>
      <c r="L12">
        <f t="shared" si="1"/>
        <v>9</v>
      </c>
      <c r="M12">
        <f t="shared" si="1"/>
        <v>8</v>
      </c>
      <c r="N12">
        <f t="shared" si="1"/>
        <v>0</v>
      </c>
      <c r="O12">
        <f t="shared" si="1"/>
        <v>10</v>
      </c>
      <c r="P12">
        <f t="shared" si="1"/>
        <v>12</v>
      </c>
      <c r="Q12">
        <f t="shared" si="1"/>
        <v>7</v>
      </c>
      <c r="R12">
        <f t="shared" si="1"/>
        <v>1</v>
      </c>
    </row>
    <row r="13" spans="1:19" ht="16.5" x14ac:dyDescent="0.6">
      <c r="A13" s="118" t="s">
        <v>489</v>
      </c>
      <c r="B13" s="203">
        <v>2022</v>
      </c>
      <c r="C13" s="119" t="s">
        <v>2</v>
      </c>
      <c r="F13" s="36" t="s">
        <v>6</v>
      </c>
      <c r="G13">
        <f>G5</f>
        <v>0</v>
      </c>
      <c r="H13">
        <f t="shared" ref="H13:R13" si="2">H5</f>
        <v>0</v>
      </c>
      <c r="I13">
        <f t="shared" si="2"/>
        <v>0</v>
      </c>
      <c r="J13">
        <f t="shared" si="2"/>
        <v>1</v>
      </c>
      <c r="K13">
        <f t="shared" si="2"/>
        <v>0</v>
      </c>
      <c r="L13">
        <f t="shared" si="2"/>
        <v>0</v>
      </c>
      <c r="M13">
        <f t="shared" si="2"/>
        <v>1</v>
      </c>
      <c r="N13">
        <f t="shared" si="2"/>
        <v>11</v>
      </c>
      <c r="O13">
        <f t="shared" si="2"/>
        <v>0</v>
      </c>
      <c r="P13">
        <f t="shared" si="2"/>
        <v>0</v>
      </c>
      <c r="Q13">
        <f t="shared" si="2"/>
        <v>2</v>
      </c>
      <c r="R13">
        <f t="shared" si="2"/>
        <v>3</v>
      </c>
    </row>
    <row r="14" spans="1:19" ht="16.5" x14ac:dyDescent="0.6">
      <c r="A14" s="118" t="s">
        <v>489</v>
      </c>
      <c r="B14" s="203">
        <v>2022</v>
      </c>
      <c r="C14" s="119" t="s">
        <v>2</v>
      </c>
      <c r="F14" s="36" t="s">
        <v>2</v>
      </c>
      <c r="G14">
        <f>G4</f>
        <v>0</v>
      </c>
      <c r="H14">
        <f t="shared" ref="H14:R14" si="3">H4</f>
        <v>5</v>
      </c>
      <c r="I14">
        <f t="shared" si="3"/>
        <v>11</v>
      </c>
      <c r="J14">
        <f t="shared" si="3"/>
        <v>42</v>
      </c>
      <c r="K14">
        <f t="shared" si="3"/>
        <v>53</v>
      </c>
      <c r="L14">
        <f t="shared" si="3"/>
        <v>46</v>
      </c>
      <c r="M14">
        <f t="shared" si="3"/>
        <v>36</v>
      </c>
      <c r="N14">
        <f t="shared" si="3"/>
        <v>34</v>
      </c>
      <c r="O14">
        <f t="shared" si="3"/>
        <v>18</v>
      </c>
      <c r="P14">
        <f t="shared" si="3"/>
        <v>25</v>
      </c>
      <c r="Q14">
        <f t="shared" si="3"/>
        <v>23</v>
      </c>
      <c r="R14">
        <f t="shared" si="3"/>
        <v>16</v>
      </c>
    </row>
    <row r="15" spans="1:19" ht="16.5" x14ac:dyDescent="0.6">
      <c r="A15" s="118" t="s">
        <v>489</v>
      </c>
      <c r="B15" s="203">
        <v>2022</v>
      </c>
      <c r="C15" s="119" t="s">
        <v>3</v>
      </c>
      <c r="F15" s="36" t="s">
        <v>4</v>
      </c>
      <c r="G15">
        <f>G6</f>
        <v>1</v>
      </c>
      <c r="H15">
        <f t="shared" ref="H15:R15" si="4">H6</f>
        <v>3</v>
      </c>
      <c r="I15">
        <f t="shared" si="4"/>
        <v>18</v>
      </c>
      <c r="J15">
        <f t="shared" si="4"/>
        <v>7</v>
      </c>
      <c r="K15">
        <f t="shared" si="4"/>
        <v>1</v>
      </c>
      <c r="L15">
        <f t="shared" si="4"/>
        <v>1</v>
      </c>
      <c r="M15">
        <f t="shared" si="4"/>
        <v>2</v>
      </c>
      <c r="N15">
        <f t="shared" si="4"/>
        <v>1</v>
      </c>
      <c r="O15">
        <f t="shared" si="4"/>
        <v>0</v>
      </c>
      <c r="P15">
        <f t="shared" si="4"/>
        <v>0</v>
      </c>
      <c r="Q15">
        <f t="shared" si="4"/>
        <v>0</v>
      </c>
      <c r="R15">
        <f t="shared" si="4"/>
        <v>0</v>
      </c>
    </row>
    <row r="16" spans="1:19" ht="16.5" x14ac:dyDescent="0.6">
      <c r="A16" s="118" t="s">
        <v>489</v>
      </c>
      <c r="B16" s="203">
        <v>2023</v>
      </c>
      <c r="C16" s="119" t="s">
        <v>3</v>
      </c>
      <c r="G16">
        <f>SUM(G12:G15)</f>
        <v>1</v>
      </c>
      <c r="H16">
        <f t="shared" ref="H16:R16" si="5">SUM(H12:H15)</f>
        <v>8</v>
      </c>
      <c r="I16">
        <f t="shared" si="5"/>
        <v>32</v>
      </c>
      <c r="J16">
        <f t="shared" si="5"/>
        <v>54</v>
      </c>
      <c r="K16">
        <f t="shared" si="5"/>
        <v>59</v>
      </c>
      <c r="L16">
        <f t="shared" si="5"/>
        <v>56</v>
      </c>
      <c r="M16">
        <f t="shared" si="5"/>
        <v>47</v>
      </c>
      <c r="N16">
        <f t="shared" si="5"/>
        <v>46</v>
      </c>
      <c r="O16">
        <f t="shared" si="5"/>
        <v>28</v>
      </c>
      <c r="P16">
        <f t="shared" si="5"/>
        <v>37</v>
      </c>
      <c r="Q16">
        <f t="shared" si="5"/>
        <v>32</v>
      </c>
      <c r="R16">
        <f t="shared" si="5"/>
        <v>20</v>
      </c>
    </row>
    <row r="17" spans="1:18" ht="16.5" x14ac:dyDescent="0.6">
      <c r="A17" s="118" t="s">
        <v>489</v>
      </c>
      <c r="B17" s="203">
        <v>2023</v>
      </c>
      <c r="C17" s="119" t="s">
        <v>2</v>
      </c>
      <c r="G17">
        <f>G12/G16</f>
        <v>0</v>
      </c>
      <c r="H17">
        <f t="shared" ref="H17:R17" si="6">H12/H16</f>
        <v>0</v>
      </c>
      <c r="I17">
        <f t="shared" si="6"/>
        <v>9.375E-2</v>
      </c>
      <c r="J17">
        <f t="shared" si="6"/>
        <v>7.407407407407407E-2</v>
      </c>
      <c r="K17">
        <f t="shared" si="6"/>
        <v>8.4745762711864403E-2</v>
      </c>
      <c r="L17">
        <f t="shared" si="6"/>
        <v>0.16071428571428573</v>
      </c>
      <c r="M17">
        <f t="shared" si="6"/>
        <v>0.1702127659574468</v>
      </c>
      <c r="N17">
        <f t="shared" si="6"/>
        <v>0</v>
      </c>
      <c r="O17">
        <f t="shared" si="6"/>
        <v>0.35714285714285715</v>
      </c>
      <c r="P17">
        <f t="shared" si="6"/>
        <v>0.32432432432432434</v>
      </c>
      <c r="Q17">
        <f t="shared" si="6"/>
        <v>0.21875</v>
      </c>
      <c r="R17">
        <f t="shared" si="6"/>
        <v>0.05</v>
      </c>
    </row>
    <row r="18" spans="1:18" ht="16.5" x14ac:dyDescent="0.6">
      <c r="A18" s="118" t="s">
        <v>489</v>
      </c>
      <c r="B18" s="203">
        <v>2023</v>
      </c>
      <c r="C18" s="119" t="s">
        <v>2</v>
      </c>
    </row>
    <row r="19" spans="1:18" ht="16.5" x14ac:dyDescent="0.6">
      <c r="A19" s="118" t="s">
        <v>489</v>
      </c>
      <c r="B19" s="203">
        <v>2023</v>
      </c>
      <c r="C19" s="119" t="s">
        <v>2</v>
      </c>
    </row>
    <row r="20" spans="1:18" ht="16.5" x14ac:dyDescent="0.6">
      <c r="A20" s="118" t="s">
        <v>489</v>
      </c>
      <c r="B20" s="203">
        <v>2024</v>
      </c>
      <c r="C20" s="119" t="s">
        <v>2</v>
      </c>
    </row>
    <row r="21" spans="1:18" ht="16.5" x14ac:dyDescent="0.6">
      <c r="A21" s="118" t="s">
        <v>21</v>
      </c>
      <c r="B21" s="203">
        <v>2016</v>
      </c>
      <c r="C21" s="119" t="s">
        <v>4</v>
      </c>
    </row>
    <row r="22" spans="1:18" ht="16.5" x14ac:dyDescent="0.6">
      <c r="A22" s="118" t="s">
        <v>23</v>
      </c>
      <c r="B22" s="203">
        <v>2015</v>
      </c>
      <c r="C22" s="119" t="s">
        <v>4</v>
      </c>
    </row>
    <row r="23" spans="1:18" ht="16.5" x14ac:dyDescent="0.6">
      <c r="A23" s="118" t="s">
        <v>23</v>
      </c>
      <c r="B23" s="203">
        <v>2017</v>
      </c>
      <c r="C23" s="119" t="s">
        <v>2</v>
      </c>
    </row>
    <row r="24" spans="1:18" ht="16.5" x14ac:dyDescent="0.6">
      <c r="A24" s="118" t="s">
        <v>23</v>
      </c>
      <c r="B24" s="203">
        <v>2017</v>
      </c>
      <c r="C24" s="119" t="s">
        <v>2</v>
      </c>
    </row>
    <row r="25" spans="1:18" ht="16.5" x14ac:dyDescent="0.6">
      <c r="A25" s="118" t="s">
        <v>23</v>
      </c>
      <c r="B25" s="203">
        <v>2019</v>
      </c>
      <c r="C25" s="119" t="s">
        <v>2</v>
      </c>
    </row>
    <row r="26" spans="1:18" ht="16.5" x14ac:dyDescent="0.6">
      <c r="A26" s="118" t="s">
        <v>23</v>
      </c>
      <c r="B26" s="203">
        <v>2021</v>
      </c>
      <c r="C26" s="119" t="s">
        <v>3</v>
      </c>
    </row>
    <row r="27" spans="1:18" ht="16.5" x14ac:dyDescent="0.6">
      <c r="A27" s="118" t="s">
        <v>23</v>
      </c>
      <c r="B27" s="203">
        <v>2022</v>
      </c>
      <c r="C27" s="119" t="s">
        <v>2</v>
      </c>
    </row>
    <row r="28" spans="1:18" ht="16.5" x14ac:dyDescent="0.6">
      <c r="A28" s="118" t="s">
        <v>5</v>
      </c>
      <c r="B28" s="203">
        <v>2015</v>
      </c>
      <c r="C28" s="119" t="s">
        <v>4</v>
      </c>
    </row>
    <row r="29" spans="1:18" ht="16.5" x14ac:dyDescent="0.6">
      <c r="A29" s="118" t="s">
        <v>5</v>
      </c>
      <c r="B29" s="203">
        <v>2016</v>
      </c>
      <c r="C29" s="119" t="s">
        <v>2</v>
      </c>
    </row>
    <row r="30" spans="1:18" ht="16.5" x14ac:dyDescent="0.6">
      <c r="A30" s="118" t="s">
        <v>5</v>
      </c>
      <c r="B30" s="203">
        <v>2016</v>
      </c>
      <c r="C30" s="119" t="s">
        <v>2</v>
      </c>
    </row>
    <row r="31" spans="1:18" ht="16.5" x14ac:dyDescent="0.6">
      <c r="A31" s="118" t="s">
        <v>5</v>
      </c>
      <c r="B31" s="203">
        <v>2016</v>
      </c>
      <c r="C31" s="119" t="s">
        <v>2</v>
      </c>
    </row>
    <row r="32" spans="1:18" ht="16.5" x14ac:dyDescent="0.6">
      <c r="A32" s="118" t="s">
        <v>5</v>
      </c>
      <c r="B32" s="203">
        <v>2017</v>
      </c>
      <c r="C32" s="119" t="s">
        <v>2</v>
      </c>
    </row>
    <row r="33" spans="1:3" ht="16.5" x14ac:dyDescent="0.6">
      <c r="A33" s="118" t="s">
        <v>5</v>
      </c>
      <c r="B33" s="203">
        <v>2017</v>
      </c>
      <c r="C33" s="119" t="s">
        <v>2</v>
      </c>
    </row>
    <row r="34" spans="1:3" ht="16.5" x14ac:dyDescent="0.6">
      <c r="A34" s="118" t="s">
        <v>5</v>
      </c>
      <c r="B34" s="203">
        <v>2017</v>
      </c>
      <c r="C34" s="119" t="s">
        <v>2</v>
      </c>
    </row>
    <row r="35" spans="1:3" ht="16.5" x14ac:dyDescent="0.6">
      <c r="A35" s="118" t="s">
        <v>5</v>
      </c>
      <c r="B35" s="203">
        <v>2017</v>
      </c>
      <c r="C35" s="119" t="s">
        <v>2</v>
      </c>
    </row>
    <row r="36" spans="1:3" ht="16.5" x14ac:dyDescent="0.6">
      <c r="A36" s="118" t="s">
        <v>5</v>
      </c>
      <c r="B36" s="203">
        <v>2018</v>
      </c>
      <c r="C36" s="119" t="s">
        <v>2</v>
      </c>
    </row>
    <row r="37" spans="1:3" ht="16.5" x14ac:dyDescent="0.6">
      <c r="A37" s="118" t="s">
        <v>5</v>
      </c>
      <c r="B37" s="203">
        <v>2018</v>
      </c>
      <c r="C37" s="119" t="s">
        <v>2</v>
      </c>
    </row>
    <row r="38" spans="1:3" ht="16.5" x14ac:dyDescent="0.6">
      <c r="A38" s="118" t="s">
        <v>5</v>
      </c>
      <c r="B38" s="203">
        <v>2018</v>
      </c>
      <c r="C38" s="119" t="s">
        <v>2</v>
      </c>
    </row>
    <row r="39" spans="1:3" ht="16.5" x14ac:dyDescent="0.6">
      <c r="A39" s="118" t="s">
        <v>5</v>
      </c>
      <c r="B39" s="203">
        <v>2018</v>
      </c>
      <c r="C39" s="119" t="s">
        <v>2</v>
      </c>
    </row>
    <row r="40" spans="1:3" ht="16.5" x14ac:dyDescent="0.6">
      <c r="A40" s="118" t="s">
        <v>5</v>
      </c>
      <c r="B40" s="203">
        <v>2019</v>
      </c>
      <c r="C40" s="119" t="s">
        <v>2</v>
      </c>
    </row>
    <row r="41" spans="1:3" ht="16.5" x14ac:dyDescent="0.6">
      <c r="A41" s="118" t="s">
        <v>5</v>
      </c>
      <c r="B41" s="203">
        <v>2019</v>
      </c>
      <c r="C41" s="119" t="s">
        <v>3</v>
      </c>
    </row>
    <row r="42" spans="1:3" ht="16.5" x14ac:dyDescent="0.6">
      <c r="A42" s="118" t="s">
        <v>5</v>
      </c>
      <c r="B42" s="203">
        <v>2019</v>
      </c>
      <c r="C42" s="119" t="s">
        <v>2</v>
      </c>
    </row>
    <row r="43" spans="1:3" ht="16.5" x14ac:dyDescent="0.6">
      <c r="A43" s="118" t="s">
        <v>5</v>
      </c>
      <c r="B43" s="203">
        <v>2020</v>
      </c>
      <c r="C43" s="119" t="s">
        <v>6</v>
      </c>
    </row>
    <row r="44" spans="1:3" ht="16.5" x14ac:dyDescent="0.6">
      <c r="A44" s="118" t="s">
        <v>5</v>
      </c>
      <c r="B44" s="203">
        <v>2020</v>
      </c>
      <c r="C44" s="119" t="s">
        <v>2</v>
      </c>
    </row>
    <row r="45" spans="1:3" ht="16.5" x14ac:dyDescent="0.6">
      <c r="A45" s="118" t="s">
        <v>5</v>
      </c>
      <c r="B45" s="203">
        <v>2020</v>
      </c>
      <c r="C45" s="119" t="s">
        <v>2</v>
      </c>
    </row>
    <row r="46" spans="1:3" ht="16.5" x14ac:dyDescent="0.6">
      <c r="A46" s="118" t="s">
        <v>5</v>
      </c>
      <c r="B46" s="203">
        <v>2020</v>
      </c>
      <c r="C46" s="119" t="s">
        <v>2</v>
      </c>
    </row>
    <row r="47" spans="1:3" ht="16.5" x14ac:dyDescent="0.6">
      <c r="A47" s="120" t="s">
        <v>5</v>
      </c>
      <c r="B47" s="203">
        <v>2023</v>
      </c>
      <c r="C47" s="122" t="s">
        <v>3</v>
      </c>
    </row>
    <row r="48" spans="1:3" ht="16.5" x14ac:dyDescent="0.6">
      <c r="A48" s="120" t="s">
        <v>5</v>
      </c>
      <c r="B48" s="203">
        <v>2023</v>
      </c>
      <c r="C48" s="122" t="s">
        <v>3</v>
      </c>
    </row>
    <row r="49" spans="1:3" ht="16.5" x14ac:dyDescent="0.6">
      <c r="A49" s="2" t="s">
        <v>5</v>
      </c>
      <c r="B49" s="203">
        <v>2024</v>
      </c>
      <c r="C49" s="141" t="s">
        <v>2</v>
      </c>
    </row>
    <row r="50" spans="1:3" ht="16.5" x14ac:dyDescent="0.6">
      <c r="A50" s="118" t="s">
        <v>74</v>
      </c>
      <c r="B50" s="203">
        <v>2015</v>
      </c>
      <c r="C50" s="119" t="s">
        <v>4</v>
      </c>
    </row>
    <row r="51" spans="1:3" ht="16.5" x14ac:dyDescent="0.6">
      <c r="A51" s="118" t="s">
        <v>74</v>
      </c>
      <c r="B51" s="203">
        <v>2017</v>
      </c>
      <c r="C51" s="119" t="s">
        <v>2</v>
      </c>
    </row>
    <row r="52" spans="1:3" ht="16.5" x14ac:dyDescent="0.6">
      <c r="A52" s="118" t="s">
        <v>74</v>
      </c>
      <c r="B52" s="203">
        <v>2017</v>
      </c>
      <c r="C52" s="119" t="s">
        <v>2</v>
      </c>
    </row>
    <row r="53" spans="1:3" ht="16.5" x14ac:dyDescent="0.6">
      <c r="A53" s="118" t="s">
        <v>74</v>
      </c>
      <c r="B53" s="203">
        <v>2017</v>
      </c>
      <c r="C53" s="119" t="s">
        <v>2</v>
      </c>
    </row>
    <row r="54" spans="1:3" ht="16.5" x14ac:dyDescent="0.6">
      <c r="A54" s="118" t="s">
        <v>74</v>
      </c>
      <c r="B54" s="203">
        <v>2017</v>
      </c>
      <c r="C54" s="119" t="s">
        <v>2</v>
      </c>
    </row>
    <row r="55" spans="1:3" ht="16.5" x14ac:dyDescent="0.6">
      <c r="A55" s="118" t="s">
        <v>74</v>
      </c>
      <c r="B55" s="203">
        <v>2018</v>
      </c>
      <c r="C55" s="119" t="s">
        <v>2</v>
      </c>
    </row>
    <row r="56" spans="1:3" ht="16.5" x14ac:dyDescent="0.6">
      <c r="A56" s="118" t="s">
        <v>74</v>
      </c>
      <c r="B56" s="203">
        <v>2018</v>
      </c>
      <c r="C56" s="119" t="s">
        <v>2</v>
      </c>
    </row>
    <row r="57" spans="1:3" ht="16.5" x14ac:dyDescent="0.6">
      <c r="A57" s="118" t="s">
        <v>74</v>
      </c>
      <c r="B57" s="203">
        <v>2018</v>
      </c>
      <c r="C57" s="119" t="s">
        <v>2</v>
      </c>
    </row>
    <row r="58" spans="1:3" ht="16.5" x14ac:dyDescent="0.6">
      <c r="A58" s="118" t="s">
        <v>74</v>
      </c>
      <c r="B58" s="203">
        <v>2018</v>
      </c>
      <c r="C58" s="119" t="s">
        <v>2</v>
      </c>
    </row>
    <row r="59" spans="1:3" ht="16.5" x14ac:dyDescent="0.6">
      <c r="A59" s="118" t="s">
        <v>26</v>
      </c>
      <c r="B59" s="203">
        <v>2017</v>
      </c>
      <c r="C59" s="119" t="s">
        <v>4</v>
      </c>
    </row>
    <row r="60" spans="1:3" ht="16.5" x14ac:dyDescent="0.6">
      <c r="A60" s="118" t="s">
        <v>43</v>
      </c>
      <c r="B60" s="203">
        <v>2016</v>
      </c>
      <c r="C60" s="119" t="s">
        <v>4</v>
      </c>
    </row>
    <row r="61" spans="1:3" ht="16.5" x14ac:dyDescent="0.6">
      <c r="A61" s="118" t="s">
        <v>43</v>
      </c>
      <c r="B61" s="203">
        <v>2017</v>
      </c>
      <c r="C61" s="119" t="s">
        <v>2</v>
      </c>
    </row>
    <row r="62" spans="1:3" ht="16.5" x14ac:dyDescent="0.6">
      <c r="A62" s="118" t="s">
        <v>43</v>
      </c>
      <c r="B62" s="203">
        <v>2018</v>
      </c>
      <c r="C62" s="119" t="s">
        <v>2</v>
      </c>
    </row>
    <row r="63" spans="1:3" ht="16.5" x14ac:dyDescent="0.6">
      <c r="A63" s="118" t="s">
        <v>43</v>
      </c>
      <c r="B63" s="203">
        <v>2019</v>
      </c>
      <c r="C63" s="119" t="s">
        <v>2</v>
      </c>
    </row>
    <row r="64" spans="1:3" ht="16.5" x14ac:dyDescent="0.6">
      <c r="A64" s="118" t="s">
        <v>43</v>
      </c>
      <c r="B64" s="203">
        <v>2020</v>
      </c>
      <c r="C64" s="119" t="s">
        <v>2</v>
      </c>
    </row>
    <row r="65" spans="1:3" ht="16.5" x14ac:dyDescent="0.6">
      <c r="A65" s="118" t="s">
        <v>43</v>
      </c>
      <c r="B65" s="203">
        <v>2023</v>
      </c>
      <c r="C65" s="119" t="s">
        <v>2</v>
      </c>
    </row>
    <row r="66" spans="1:3" ht="16.5" x14ac:dyDescent="0.6">
      <c r="A66" s="138" t="s">
        <v>43</v>
      </c>
      <c r="B66" s="203">
        <v>2024</v>
      </c>
      <c r="C66" s="138" t="s">
        <v>2</v>
      </c>
    </row>
    <row r="67" spans="1:3" ht="16.5" x14ac:dyDescent="0.6">
      <c r="A67" s="148" t="s">
        <v>526</v>
      </c>
      <c r="B67" s="203">
        <v>2024</v>
      </c>
      <c r="C67" s="154" t="s">
        <v>2</v>
      </c>
    </row>
    <row r="68" spans="1:3" ht="16.5" x14ac:dyDescent="0.6">
      <c r="A68" s="128" t="s">
        <v>526</v>
      </c>
      <c r="B68" s="203">
        <v>2023</v>
      </c>
      <c r="C68" s="129" t="s">
        <v>2</v>
      </c>
    </row>
    <row r="69" spans="1:3" ht="16.5" x14ac:dyDescent="0.6">
      <c r="A69" s="128" t="s">
        <v>526</v>
      </c>
      <c r="B69" s="203">
        <v>2022</v>
      </c>
      <c r="C69" s="129" t="s">
        <v>2</v>
      </c>
    </row>
    <row r="70" spans="1:3" ht="16.5" x14ac:dyDescent="0.6">
      <c r="A70" s="128" t="s">
        <v>526</v>
      </c>
      <c r="B70" s="203">
        <v>2019</v>
      </c>
      <c r="C70" s="129" t="s">
        <v>4</v>
      </c>
    </row>
    <row r="71" spans="1:3" ht="16.5" x14ac:dyDescent="0.6">
      <c r="A71" s="128" t="s">
        <v>526</v>
      </c>
      <c r="B71" s="203">
        <v>2022</v>
      </c>
      <c r="C71" s="129" t="s">
        <v>2</v>
      </c>
    </row>
    <row r="72" spans="1:3" ht="16.5" x14ac:dyDescent="0.6">
      <c r="A72" s="128" t="s">
        <v>526</v>
      </c>
      <c r="B72" s="203">
        <v>2023</v>
      </c>
      <c r="C72" s="129" t="s">
        <v>3</v>
      </c>
    </row>
    <row r="73" spans="1:3" ht="16.5" x14ac:dyDescent="0.6">
      <c r="A73" s="118" t="s">
        <v>28</v>
      </c>
      <c r="B73" s="203">
        <v>2020</v>
      </c>
      <c r="C73" s="119" t="s">
        <v>4</v>
      </c>
    </row>
    <row r="74" spans="1:3" ht="16.5" x14ac:dyDescent="0.6">
      <c r="A74" s="131" t="s">
        <v>421</v>
      </c>
      <c r="B74" s="203">
        <v>2014</v>
      </c>
      <c r="C74" s="132" t="s">
        <v>4</v>
      </c>
    </row>
    <row r="75" spans="1:3" ht="16.5" x14ac:dyDescent="0.6">
      <c r="A75" s="131" t="s">
        <v>421</v>
      </c>
      <c r="B75" s="203">
        <v>2014</v>
      </c>
      <c r="C75" s="133" t="s">
        <v>2</v>
      </c>
    </row>
    <row r="76" spans="1:3" ht="16.5" x14ac:dyDescent="0.6">
      <c r="A76" s="131" t="s">
        <v>421</v>
      </c>
      <c r="B76" s="203">
        <v>2015</v>
      </c>
      <c r="C76" s="133" t="s">
        <v>2</v>
      </c>
    </row>
    <row r="77" spans="1:3" ht="16.5" x14ac:dyDescent="0.6">
      <c r="A77" s="131" t="s">
        <v>421</v>
      </c>
      <c r="B77" s="203">
        <v>2015</v>
      </c>
      <c r="C77" s="133" t="s">
        <v>2</v>
      </c>
    </row>
    <row r="78" spans="1:3" ht="16.5" x14ac:dyDescent="0.6">
      <c r="A78" s="131" t="s">
        <v>421</v>
      </c>
      <c r="B78" s="203">
        <v>2015</v>
      </c>
      <c r="C78" s="133" t="s">
        <v>2</v>
      </c>
    </row>
    <row r="79" spans="1:3" ht="16.5" x14ac:dyDescent="0.6">
      <c r="A79" s="131" t="s">
        <v>421</v>
      </c>
      <c r="B79" s="203">
        <v>2015</v>
      </c>
      <c r="C79" s="133" t="s">
        <v>3</v>
      </c>
    </row>
    <row r="80" spans="1:3" ht="16.5" x14ac:dyDescent="0.6">
      <c r="A80" s="131" t="s">
        <v>421</v>
      </c>
      <c r="B80" s="203">
        <v>2016</v>
      </c>
      <c r="C80" s="133" t="s">
        <v>2</v>
      </c>
    </row>
    <row r="81" spans="1:3" ht="16.5" x14ac:dyDescent="0.6">
      <c r="A81" s="131" t="s">
        <v>421</v>
      </c>
      <c r="B81" s="203">
        <v>2016</v>
      </c>
      <c r="C81" s="133" t="s">
        <v>2</v>
      </c>
    </row>
    <row r="82" spans="1:3" ht="16.5" x14ac:dyDescent="0.6">
      <c r="A82" s="131" t="s">
        <v>421</v>
      </c>
      <c r="B82" s="203">
        <v>2016</v>
      </c>
      <c r="C82" s="133" t="s">
        <v>2</v>
      </c>
    </row>
    <row r="83" spans="1:3" ht="16.5" x14ac:dyDescent="0.6">
      <c r="A83" s="131" t="s">
        <v>421</v>
      </c>
      <c r="B83" s="203">
        <v>2016</v>
      </c>
      <c r="C83" s="133" t="s">
        <v>2</v>
      </c>
    </row>
    <row r="84" spans="1:3" ht="16.5" x14ac:dyDescent="0.6">
      <c r="A84" s="131" t="s">
        <v>421</v>
      </c>
      <c r="B84" s="203">
        <v>2017</v>
      </c>
      <c r="C84" s="133" t="s">
        <v>2</v>
      </c>
    </row>
    <row r="85" spans="1:3" ht="16.5" x14ac:dyDescent="0.6">
      <c r="A85" s="131" t="s">
        <v>421</v>
      </c>
      <c r="B85" s="203">
        <v>2017</v>
      </c>
      <c r="C85" s="133" t="s">
        <v>3</v>
      </c>
    </row>
    <row r="86" spans="1:3" ht="16.5" x14ac:dyDescent="0.6">
      <c r="A86" s="131" t="s">
        <v>421</v>
      </c>
      <c r="B86" s="203">
        <v>2017</v>
      </c>
      <c r="C86" s="133" t="s">
        <v>2</v>
      </c>
    </row>
    <row r="87" spans="1:3" ht="16.5" x14ac:dyDescent="0.6">
      <c r="A87" s="131" t="s">
        <v>421</v>
      </c>
      <c r="B87" s="203">
        <v>2017</v>
      </c>
      <c r="C87" s="135" t="s">
        <v>3</v>
      </c>
    </row>
    <row r="88" spans="1:3" ht="16.5" x14ac:dyDescent="0.6">
      <c r="A88" s="131" t="s">
        <v>421</v>
      </c>
      <c r="B88" s="203">
        <v>2018</v>
      </c>
      <c r="C88" s="133" t="s">
        <v>2</v>
      </c>
    </row>
    <row r="89" spans="1:3" ht="16.5" x14ac:dyDescent="0.6">
      <c r="A89" s="131" t="s">
        <v>421</v>
      </c>
      <c r="B89" s="203">
        <v>2018</v>
      </c>
      <c r="C89" s="133" t="s">
        <v>3</v>
      </c>
    </row>
    <row r="90" spans="1:3" ht="16.5" x14ac:dyDescent="0.6">
      <c r="A90" s="131" t="s">
        <v>421</v>
      </c>
      <c r="B90" s="203">
        <v>2018</v>
      </c>
      <c r="C90" s="133" t="s">
        <v>2</v>
      </c>
    </row>
    <row r="91" spans="1:3" ht="16.5" x14ac:dyDescent="0.6">
      <c r="A91" s="131" t="s">
        <v>421</v>
      </c>
      <c r="B91" s="203">
        <v>2018</v>
      </c>
      <c r="C91" s="133" t="s">
        <v>3</v>
      </c>
    </row>
    <row r="92" spans="1:3" ht="16.5" x14ac:dyDescent="0.6">
      <c r="A92" s="131" t="s">
        <v>421</v>
      </c>
      <c r="B92" s="203">
        <v>2019</v>
      </c>
      <c r="C92" s="133" t="s">
        <v>2</v>
      </c>
    </row>
    <row r="93" spans="1:3" ht="16.5" x14ac:dyDescent="0.6">
      <c r="A93" s="131" t="s">
        <v>421</v>
      </c>
      <c r="B93" s="203">
        <v>2019</v>
      </c>
      <c r="C93" s="133" t="s">
        <v>3</v>
      </c>
    </row>
    <row r="94" spans="1:3" ht="16.5" x14ac:dyDescent="0.6">
      <c r="A94" s="131" t="s">
        <v>421</v>
      </c>
      <c r="B94" s="203">
        <v>2019</v>
      </c>
      <c r="C94" s="133" t="s">
        <v>2</v>
      </c>
    </row>
    <row r="95" spans="1:3" ht="16.5" x14ac:dyDescent="0.6">
      <c r="A95" s="131" t="s">
        <v>421</v>
      </c>
      <c r="B95" s="203">
        <v>2019</v>
      </c>
      <c r="C95" s="133" t="s">
        <v>2</v>
      </c>
    </row>
    <row r="96" spans="1:3" ht="16.5" x14ac:dyDescent="0.6">
      <c r="A96" s="131" t="s">
        <v>421</v>
      </c>
      <c r="B96" s="203">
        <v>2020</v>
      </c>
      <c r="C96" s="133" t="s">
        <v>2</v>
      </c>
    </row>
    <row r="97" spans="1:3" ht="16.5" x14ac:dyDescent="0.6">
      <c r="A97" s="131" t="s">
        <v>421</v>
      </c>
      <c r="B97" s="203">
        <v>2020</v>
      </c>
      <c r="C97" s="133" t="s">
        <v>6</v>
      </c>
    </row>
    <row r="98" spans="1:3" ht="16.5" x14ac:dyDescent="0.6">
      <c r="A98" s="131" t="s">
        <v>421</v>
      </c>
      <c r="B98" s="203">
        <v>2020</v>
      </c>
      <c r="C98" s="133" t="s">
        <v>6</v>
      </c>
    </row>
    <row r="99" spans="1:3" ht="16.5" x14ac:dyDescent="0.6">
      <c r="A99" s="131" t="s">
        <v>421</v>
      </c>
      <c r="B99" s="203">
        <v>2020</v>
      </c>
      <c r="C99" s="133" t="s">
        <v>6</v>
      </c>
    </row>
    <row r="100" spans="1:3" ht="16.5" x14ac:dyDescent="0.6">
      <c r="A100" s="131" t="s">
        <v>421</v>
      </c>
      <c r="B100" s="203">
        <v>2020</v>
      </c>
      <c r="C100" s="133" t="s">
        <v>2</v>
      </c>
    </row>
    <row r="101" spans="1:3" ht="16.5" x14ac:dyDescent="0.6">
      <c r="A101" s="131" t="s">
        <v>421</v>
      </c>
      <c r="B101" s="203">
        <v>2020</v>
      </c>
      <c r="C101" s="133" t="s">
        <v>2</v>
      </c>
    </row>
    <row r="102" spans="1:3" ht="16.5" x14ac:dyDescent="0.6">
      <c r="A102" s="131" t="s">
        <v>421</v>
      </c>
      <c r="B102" s="203">
        <v>2021</v>
      </c>
      <c r="C102" s="133" t="s">
        <v>2</v>
      </c>
    </row>
    <row r="103" spans="1:3" ht="16.5" x14ac:dyDescent="0.6">
      <c r="A103" s="131" t="s">
        <v>421</v>
      </c>
      <c r="B103" s="203">
        <v>2021</v>
      </c>
      <c r="C103" s="133" t="s">
        <v>3</v>
      </c>
    </row>
    <row r="104" spans="1:3" ht="16.5" x14ac:dyDescent="0.6">
      <c r="A104" s="131" t="s">
        <v>421</v>
      </c>
      <c r="B104" s="203">
        <v>2021</v>
      </c>
      <c r="C104" s="133" t="s">
        <v>3</v>
      </c>
    </row>
    <row r="105" spans="1:3" ht="16.5" x14ac:dyDescent="0.6">
      <c r="A105" s="131" t="s">
        <v>421</v>
      </c>
      <c r="B105" s="203">
        <v>2021</v>
      </c>
      <c r="C105" s="133" t="s">
        <v>3</v>
      </c>
    </row>
    <row r="106" spans="1:3" ht="16.5" x14ac:dyDescent="0.6">
      <c r="A106" s="131" t="s">
        <v>421</v>
      </c>
      <c r="B106" s="203">
        <v>2022</v>
      </c>
      <c r="C106" s="133" t="s">
        <v>3</v>
      </c>
    </row>
    <row r="107" spans="1:3" ht="16.5" x14ac:dyDescent="0.6">
      <c r="A107" s="131" t="s">
        <v>421</v>
      </c>
      <c r="B107" s="203">
        <v>2022</v>
      </c>
      <c r="C107" s="133" t="s">
        <v>2</v>
      </c>
    </row>
    <row r="108" spans="1:3" ht="16.5" x14ac:dyDescent="0.6">
      <c r="A108" s="131" t="s">
        <v>421</v>
      </c>
      <c r="B108" s="203">
        <v>2022</v>
      </c>
      <c r="C108" s="133" t="s">
        <v>2</v>
      </c>
    </row>
    <row r="109" spans="1:3" ht="16.5" x14ac:dyDescent="0.6">
      <c r="A109" s="131" t="s">
        <v>421</v>
      </c>
      <c r="B109" s="203">
        <v>2022</v>
      </c>
      <c r="C109" s="133" t="s">
        <v>2</v>
      </c>
    </row>
    <row r="110" spans="1:3" ht="16.5" x14ac:dyDescent="0.6">
      <c r="A110" s="131" t="s">
        <v>421</v>
      </c>
      <c r="B110" s="203">
        <v>2023</v>
      </c>
      <c r="C110" s="133" t="s">
        <v>2</v>
      </c>
    </row>
    <row r="111" spans="1:3" ht="16.5" x14ac:dyDescent="0.6">
      <c r="A111" s="131" t="s">
        <v>421</v>
      </c>
      <c r="B111" s="203">
        <v>2023</v>
      </c>
      <c r="C111" s="133" t="s">
        <v>6</v>
      </c>
    </row>
    <row r="112" spans="1:3" ht="16.5" x14ac:dyDescent="0.6">
      <c r="A112" s="131" t="s">
        <v>421</v>
      </c>
      <c r="B112" s="203">
        <v>2023</v>
      </c>
      <c r="C112" s="133" t="s">
        <v>6</v>
      </c>
    </row>
    <row r="113" spans="1:3" ht="16.5" x14ac:dyDescent="0.6">
      <c r="A113" s="136" t="s">
        <v>421</v>
      </c>
      <c r="B113" s="203">
        <v>2023</v>
      </c>
      <c r="C113" s="135" t="s">
        <v>2</v>
      </c>
    </row>
    <row r="114" spans="1:3" ht="16.5" x14ac:dyDescent="0.6">
      <c r="A114" s="136" t="s">
        <v>421</v>
      </c>
      <c r="B114" s="203">
        <v>2024</v>
      </c>
      <c r="C114" s="177" t="s">
        <v>6</v>
      </c>
    </row>
    <row r="115" spans="1:3" ht="16.5" x14ac:dyDescent="0.6">
      <c r="A115" s="136" t="s">
        <v>421</v>
      </c>
      <c r="B115" s="203">
        <v>2024</v>
      </c>
      <c r="C115" s="177" t="s">
        <v>6</v>
      </c>
    </row>
    <row r="116" spans="1:3" ht="16.5" x14ac:dyDescent="0.6">
      <c r="A116" s="118" t="s">
        <v>11</v>
      </c>
      <c r="B116" s="203">
        <v>2015</v>
      </c>
      <c r="C116" s="119" t="s">
        <v>4</v>
      </c>
    </row>
    <row r="117" spans="1:3" ht="16.5" x14ac:dyDescent="0.6">
      <c r="A117" s="118" t="s">
        <v>11</v>
      </c>
      <c r="B117" s="203">
        <v>2016</v>
      </c>
      <c r="C117" s="119" t="s">
        <v>2</v>
      </c>
    </row>
    <row r="118" spans="1:3" ht="16.5" x14ac:dyDescent="0.6">
      <c r="A118" s="118" t="s">
        <v>11</v>
      </c>
      <c r="B118" s="203">
        <v>2017</v>
      </c>
      <c r="C118" s="119" t="s">
        <v>2</v>
      </c>
    </row>
    <row r="119" spans="1:3" ht="16.5" x14ac:dyDescent="0.6">
      <c r="A119" s="118" t="s">
        <v>11</v>
      </c>
      <c r="B119" s="203">
        <v>2018</v>
      </c>
      <c r="C119" s="119" t="s">
        <v>2</v>
      </c>
    </row>
    <row r="120" spans="1:3" ht="16.5" x14ac:dyDescent="0.6">
      <c r="A120" s="118" t="s">
        <v>11</v>
      </c>
      <c r="B120" s="203">
        <v>2019</v>
      </c>
      <c r="C120" s="119" t="s">
        <v>3</v>
      </c>
    </row>
    <row r="121" spans="1:3" ht="16.5" x14ac:dyDescent="0.6">
      <c r="A121" s="118" t="s">
        <v>11</v>
      </c>
      <c r="B121" s="203">
        <v>2019</v>
      </c>
      <c r="C121" s="119" t="s">
        <v>2</v>
      </c>
    </row>
    <row r="122" spans="1:3" ht="16.5" x14ac:dyDescent="0.6">
      <c r="A122" s="118" t="s">
        <v>11</v>
      </c>
      <c r="B122" s="203">
        <v>2020</v>
      </c>
      <c r="C122" s="119" t="s">
        <v>6</v>
      </c>
    </row>
    <row r="123" spans="1:3" ht="16.5" x14ac:dyDescent="0.6">
      <c r="A123" s="118" t="s">
        <v>11</v>
      </c>
      <c r="B123" s="203">
        <v>2022</v>
      </c>
      <c r="C123" s="119" t="s">
        <v>3</v>
      </c>
    </row>
    <row r="124" spans="1:3" ht="16.5" x14ac:dyDescent="0.6">
      <c r="A124" s="131" t="s">
        <v>467</v>
      </c>
      <c r="B124" s="203">
        <v>2015</v>
      </c>
      <c r="C124" s="132" t="s">
        <v>4</v>
      </c>
    </row>
    <row r="125" spans="1:3" ht="16.5" x14ac:dyDescent="0.6">
      <c r="A125" s="131" t="s">
        <v>467</v>
      </c>
      <c r="B125" s="203">
        <v>2015</v>
      </c>
      <c r="C125" s="132" t="s">
        <v>2</v>
      </c>
    </row>
    <row r="126" spans="1:3" ht="16.5" x14ac:dyDescent="0.6">
      <c r="A126" s="131" t="s">
        <v>467</v>
      </c>
      <c r="B126" s="203">
        <v>2015</v>
      </c>
      <c r="C126" s="132" t="s">
        <v>2</v>
      </c>
    </row>
    <row r="127" spans="1:3" ht="16.5" x14ac:dyDescent="0.6">
      <c r="A127" s="131" t="s">
        <v>467</v>
      </c>
      <c r="B127" s="203">
        <v>2015</v>
      </c>
      <c r="C127" s="132" t="s">
        <v>2</v>
      </c>
    </row>
    <row r="128" spans="1:3" ht="16.5" x14ac:dyDescent="0.6">
      <c r="A128" s="131" t="s">
        <v>467</v>
      </c>
      <c r="B128" s="203">
        <v>2016</v>
      </c>
      <c r="C128" s="132" t="s">
        <v>2</v>
      </c>
    </row>
    <row r="129" spans="1:3" ht="16.5" x14ac:dyDescent="0.6">
      <c r="A129" s="131" t="s">
        <v>467</v>
      </c>
      <c r="B129" s="203">
        <v>2016</v>
      </c>
      <c r="C129" s="132" t="s">
        <v>2</v>
      </c>
    </row>
    <row r="130" spans="1:3" ht="16.5" x14ac:dyDescent="0.6">
      <c r="A130" s="131" t="s">
        <v>467</v>
      </c>
      <c r="B130" s="203">
        <v>2016</v>
      </c>
      <c r="C130" s="132" t="s">
        <v>2</v>
      </c>
    </row>
    <row r="131" spans="1:3" ht="16.5" x14ac:dyDescent="0.6">
      <c r="A131" s="131" t="s">
        <v>467</v>
      </c>
      <c r="B131" s="203">
        <v>2016</v>
      </c>
      <c r="C131" s="132" t="s">
        <v>2</v>
      </c>
    </row>
    <row r="132" spans="1:3" ht="16.5" x14ac:dyDescent="0.6">
      <c r="A132" s="131" t="s">
        <v>467</v>
      </c>
      <c r="B132" s="203">
        <v>2017</v>
      </c>
      <c r="C132" s="132" t="s">
        <v>2</v>
      </c>
    </row>
    <row r="133" spans="1:3" ht="16.5" x14ac:dyDescent="0.6">
      <c r="A133" s="131" t="s">
        <v>467</v>
      </c>
      <c r="B133" s="203">
        <v>2017</v>
      </c>
      <c r="C133" s="132" t="s">
        <v>2</v>
      </c>
    </row>
    <row r="134" spans="1:3" ht="16.5" x14ac:dyDescent="0.6">
      <c r="A134" s="131" t="s">
        <v>467</v>
      </c>
      <c r="B134" s="203">
        <v>2017</v>
      </c>
      <c r="C134" s="132" t="s">
        <v>2</v>
      </c>
    </row>
    <row r="135" spans="1:3" ht="16.5" x14ac:dyDescent="0.6">
      <c r="A135" s="131" t="s">
        <v>467</v>
      </c>
      <c r="B135" s="203">
        <v>2017</v>
      </c>
      <c r="C135" s="132" t="s">
        <v>2</v>
      </c>
    </row>
    <row r="136" spans="1:3" ht="16.5" x14ac:dyDescent="0.6">
      <c r="A136" s="131" t="s">
        <v>467</v>
      </c>
      <c r="B136" s="203">
        <v>2018</v>
      </c>
      <c r="C136" s="132" t="s">
        <v>3</v>
      </c>
    </row>
    <row r="137" spans="1:3" ht="16.5" x14ac:dyDescent="0.6">
      <c r="A137" s="131" t="s">
        <v>467</v>
      </c>
      <c r="B137" s="203">
        <v>2018</v>
      </c>
      <c r="C137" s="132" t="s">
        <v>2</v>
      </c>
    </row>
    <row r="138" spans="1:3" ht="16.5" x14ac:dyDescent="0.6">
      <c r="A138" s="131" t="s">
        <v>467</v>
      </c>
      <c r="B138" s="203">
        <v>2018</v>
      </c>
      <c r="C138" s="132" t="s">
        <v>3</v>
      </c>
    </row>
    <row r="139" spans="1:3" ht="16.5" x14ac:dyDescent="0.6">
      <c r="A139" s="131" t="s">
        <v>467</v>
      </c>
      <c r="B139" s="203">
        <v>2018</v>
      </c>
      <c r="C139" s="132" t="s">
        <v>2</v>
      </c>
    </row>
    <row r="140" spans="1:3" ht="16.5" x14ac:dyDescent="0.6">
      <c r="A140" s="131" t="s">
        <v>467</v>
      </c>
      <c r="B140" s="203">
        <v>2019</v>
      </c>
      <c r="C140" s="132" t="s">
        <v>2</v>
      </c>
    </row>
    <row r="141" spans="1:3" ht="16.5" x14ac:dyDescent="0.6">
      <c r="A141" s="131" t="s">
        <v>467</v>
      </c>
      <c r="B141" s="203">
        <v>2019</v>
      </c>
      <c r="C141" s="132" t="s">
        <v>3</v>
      </c>
    </row>
    <row r="142" spans="1:3" ht="16.5" x14ac:dyDescent="0.6">
      <c r="A142" s="131" t="s">
        <v>467</v>
      </c>
      <c r="B142" s="203">
        <v>2019</v>
      </c>
      <c r="C142" s="132" t="s">
        <v>2</v>
      </c>
    </row>
    <row r="143" spans="1:3" ht="16.5" x14ac:dyDescent="0.6">
      <c r="A143" s="131" t="s">
        <v>467</v>
      </c>
      <c r="B143" s="203">
        <v>2019</v>
      </c>
      <c r="C143" s="132" t="s">
        <v>3</v>
      </c>
    </row>
    <row r="144" spans="1:3" ht="16.5" x14ac:dyDescent="0.6">
      <c r="A144" s="131" t="s">
        <v>467</v>
      </c>
      <c r="B144" s="203">
        <v>2020</v>
      </c>
      <c r="C144" s="132" t="s">
        <v>6</v>
      </c>
    </row>
    <row r="145" spans="1:3" ht="16.5" x14ac:dyDescent="0.6">
      <c r="A145" s="131" t="s">
        <v>467</v>
      </c>
      <c r="B145" s="203">
        <v>2020</v>
      </c>
      <c r="C145" s="132" t="s">
        <v>2</v>
      </c>
    </row>
    <row r="146" spans="1:3" ht="16.5" x14ac:dyDescent="0.6">
      <c r="A146" s="131" t="s">
        <v>467</v>
      </c>
      <c r="B146" s="203">
        <v>2020</v>
      </c>
      <c r="C146" s="132" t="s">
        <v>2</v>
      </c>
    </row>
    <row r="147" spans="1:3" ht="16.5" x14ac:dyDescent="0.6">
      <c r="A147" s="131" t="s">
        <v>467</v>
      </c>
      <c r="B147" s="203">
        <v>2020</v>
      </c>
      <c r="C147" s="132" t="s">
        <v>2</v>
      </c>
    </row>
    <row r="148" spans="1:3" ht="16.5" x14ac:dyDescent="0.6">
      <c r="A148" s="131" t="s">
        <v>467</v>
      </c>
      <c r="B148" s="203">
        <v>2021</v>
      </c>
      <c r="C148" s="132" t="s">
        <v>3</v>
      </c>
    </row>
    <row r="149" spans="1:3" ht="16.5" x14ac:dyDescent="0.6">
      <c r="A149" s="131" t="s">
        <v>467</v>
      </c>
      <c r="B149" s="203">
        <v>2021</v>
      </c>
      <c r="C149" s="132" t="s">
        <v>3</v>
      </c>
    </row>
    <row r="150" spans="1:3" ht="16.5" x14ac:dyDescent="0.6">
      <c r="A150" s="131" t="s">
        <v>467</v>
      </c>
      <c r="B150" s="203">
        <v>2022</v>
      </c>
      <c r="C150" s="137" t="s">
        <v>3</v>
      </c>
    </row>
    <row r="151" spans="1:3" ht="16.5" x14ac:dyDescent="0.6">
      <c r="A151" s="131" t="s">
        <v>467</v>
      </c>
      <c r="B151" s="203">
        <v>2024</v>
      </c>
      <c r="C151" s="177" t="s">
        <v>2</v>
      </c>
    </row>
    <row r="152" spans="1:3" ht="16.5" x14ac:dyDescent="0.6">
      <c r="A152" s="118" t="s">
        <v>14</v>
      </c>
      <c r="B152" s="203">
        <v>2015</v>
      </c>
      <c r="C152" s="119" t="s">
        <v>4</v>
      </c>
    </row>
    <row r="153" spans="1:3" ht="16.5" x14ac:dyDescent="0.6">
      <c r="A153" s="118" t="s">
        <v>14</v>
      </c>
      <c r="B153" s="203">
        <v>2016</v>
      </c>
      <c r="C153" s="119" t="s">
        <v>2</v>
      </c>
    </row>
    <row r="154" spans="1:3" ht="16.5" x14ac:dyDescent="0.6">
      <c r="A154" s="118" t="s">
        <v>14</v>
      </c>
      <c r="B154" s="203">
        <v>2016</v>
      </c>
      <c r="C154" s="119" t="s">
        <v>2</v>
      </c>
    </row>
    <row r="155" spans="1:3" ht="16.5" x14ac:dyDescent="0.6">
      <c r="A155" s="118" t="s">
        <v>14</v>
      </c>
      <c r="B155" s="203">
        <v>2016</v>
      </c>
      <c r="C155" s="119" t="s">
        <v>2</v>
      </c>
    </row>
    <row r="156" spans="1:3" ht="16.5" x14ac:dyDescent="0.6">
      <c r="A156" s="118" t="s">
        <v>14</v>
      </c>
      <c r="B156" s="203">
        <v>2016</v>
      </c>
      <c r="C156" s="119" t="s">
        <v>2</v>
      </c>
    </row>
    <row r="157" spans="1:3" ht="16.5" x14ac:dyDescent="0.6">
      <c r="A157" s="118" t="s">
        <v>14</v>
      </c>
      <c r="B157" s="203">
        <v>2017</v>
      </c>
      <c r="C157" s="119" t="s">
        <v>2</v>
      </c>
    </row>
    <row r="158" spans="1:3" ht="16.5" x14ac:dyDescent="0.6">
      <c r="A158" s="118" t="s">
        <v>14</v>
      </c>
      <c r="B158" s="203">
        <v>2017</v>
      </c>
      <c r="C158" s="119" t="s">
        <v>2</v>
      </c>
    </row>
    <row r="159" spans="1:3" ht="16.5" x14ac:dyDescent="0.6">
      <c r="A159" s="118" t="s">
        <v>14</v>
      </c>
      <c r="B159" s="203">
        <v>2017</v>
      </c>
      <c r="C159" s="119" t="s">
        <v>2</v>
      </c>
    </row>
    <row r="160" spans="1:3" ht="16.5" x14ac:dyDescent="0.6">
      <c r="A160" s="118" t="s">
        <v>14</v>
      </c>
      <c r="B160" s="203">
        <v>2017</v>
      </c>
      <c r="C160" s="119" t="s">
        <v>2</v>
      </c>
    </row>
    <row r="161" spans="1:3" ht="16.5" x14ac:dyDescent="0.6">
      <c r="A161" s="118" t="s">
        <v>14</v>
      </c>
      <c r="B161" s="203">
        <v>2018</v>
      </c>
      <c r="C161" s="119" t="s">
        <v>2</v>
      </c>
    </row>
    <row r="162" spans="1:3" ht="16.5" x14ac:dyDescent="0.6">
      <c r="A162" s="118" t="s">
        <v>14</v>
      </c>
      <c r="B162" s="203">
        <v>2018</v>
      </c>
      <c r="C162" s="119" t="s">
        <v>2</v>
      </c>
    </row>
    <row r="163" spans="1:3" ht="16.5" x14ac:dyDescent="0.6">
      <c r="A163" s="118" t="s">
        <v>14</v>
      </c>
      <c r="B163" s="203">
        <v>2018</v>
      </c>
      <c r="C163" s="119" t="s">
        <v>2</v>
      </c>
    </row>
    <row r="164" spans="1:3" ht="16.5" x14ac:dyDescent="0.6">
      <c r="A164" s="118" t="s">
        <v>14</v>
      </c>
      <c r="B164" s="203">
        <v>2018</v>
      </c>
      <c r="C164" s="119" t="s">
        <v>2</v>
      </c>
    </row>
    <row r="165" spans="1:3" ht="16.5" x14ac:dyDescent="0.6">
      <c r="A165" s="118" t="s">
        <v>14</v>
      </c>
      <c r="B165" s="203">
        <v>2019</v>
      </c>
      <c r="C165" s="119" t="s">
        <v>2</v>
      </c>
    </row>
    <row r="166" spans="1:3" ht="16.5" x14ac:dyDescent="0.6">
      <c r="A166" s="118" t="s">
        <v>14</v>
      </c>
      <c r="B166" s="203">
        <v>2019</v>
      </c>
      <c r="C166" s="119" t="s">
        <v>2</v>
      </c>
    </row>
    <row r="167" spans="1:3" ht="16.5" x14ac:dyDescent="0.6">
      <c r="A167" s="118" t="s">
        <v>14</v>
      </c>
      <c r="B167" s="203">
        <v>2019</v>
      </c>
      <c r="C167" s="119" t="s">
        <v>2</v>
      </c>
    </row>
    <row r="168" spans="1:3" ht="16.5" x14ac:dyDescent="0.6">
      <c r="A168" s="118" t="s">
        <v>14</v>
      </c>
      <c r="B168" s="203">
        <v>2019</v>
      </c>
      <c r="C168" s="119" t="s">
        <v>2</v>
      </c>
    </row>
    <row r="169" spans="1:3" ht="16.5" x14ac:dyDescent="0.6">
      <c r="A169" s="118" t="s">
        <v>14</v>
      </c>
      <c r="B169" s="203">
        <v>2020</v>
      </c>
      <c r="C169" s="119" t="s">
        <v>2</v>
      </c>
    </row>
    <row r="170" spans="1:3" ht="16.5" x14ac:dyDescent="0.6">
      <c r="A170" s="118" t="s">
        <v>14</v>
      </c>
      <c r="B170" s="203">
        <v>2020</v>
      </c>
      <c r="C170" s="119" t="s">
        <v>2</v>
      </c>
    </row>
    <row r="171" spans="1:3" ht="16.5" x14ac:dyDescent="0.6">
      <c r="A171" s="118" t="s">
        <v>14</v>
      </c>
      <c r="B171" s="203">
        <v>2020</v>
      </c>
      <c r="C171" s="119" t="s">
        <v>2</v>
      </c>
    </row>
    <row r="172" spans="1:3" ht="16.5" x14ac:dyDescent="0.6">
      <c r="A172" s="118" t="s">
        <v>14</v>
      </c>
      <c r="B172" s="203">
        <v>2020</v>
      </c>
      <c r="C172" s="119" t="s">
        <v>2</v>
      </c>
    </row>
    <row r="173" spans="1:3" ht="16.5" x14ac:dyDescent="0.6">
      <c r="A173" s="118" t="s">
        <v>14</v>
      </c>
      <c r="B173" s="203">
        <v>2020</v>
      </c>
      <c r="C173" s="119" t="s">
        <v>2</v>
      </c>
    </row>
    <row r="174" spans="1:3" ht="16.5" x14ac:dyDescent="0.6">
      <c r="A174" s="118" t="s">
        <v>14</v>
      </c>
      <c r="B174" s="203">
        <v>2020</v>
      </c>
      <c r="C174" s="119" t="s">
        <v>2</v>
      </c>
    </row>
    <row r="175" spans="1:3" ht="16.5" x14ac:dyDescent="0.6">
      <c r="A175" s="118" t="s">
        <v>14</v>
      </c>
      <c r="B175" s="203">
        <v>2021</v>
      </c>
      <c r="C175" s="119" t="s">
        <v>2</v>
      </c>
    </row>
    <row r="176" spans="1:3" ht="16.5" x14ac:dyDescent="0.6">
      <c r="A176" s="118" t="s">
        <v>14</v>
      </c>
      <c r="B176" s="203">
        <v>2021</v>
      </c>
      <c r="C176" s="119" t="s">
        <v>2</v>
      </c>
    </row>
    <row r="177" spans="1:3" ht="16.5" x14ac:dyDescent="0.6">
      <c r="A177" s="118" t="s">
        <v>14</v>
      </c>
      <c r="B177" s="203">
        <v>2022</v>
      </c>
      <c r="C177" s="119" t="s">
        <v>2</v>
      </c>
    </row>
    <row r="178" spans="1:3" ht="16.5" x14ac:dyDescent="0.6">
      <c r="A178" s="118" t="s">
        <v>14</v>
      </c>
      <c r="B178" s="203">
        <v>2022</v>
      </c>
      <c r="C178" s="119" t="s">
        <v>2</v>
      </c>
    </row>
    <row r="179" spans="1:3" ht="16.5" x14ac:dyDescent="0.6">
      <c r="A179" s="118" t="s">
        <v>14</v>
      </c>
      <c r="B179" s="203">
        <v>2022</v>
      </c>
      <c r="C179" s="119" t="s">
        <v>2</v>
      </c>
    </row>
    <row r="180" spans="1:3" ht="16.5" x14ac:dyDescent="0.6">
      <c r="A180" s="118" t="s">
        <v>14</v>
      </c>
      <c r="B180" s="203">
        <v>2022</v>
      </c>
      <c r="C180" s="119" t="s">
        <v>2</v>
      </c>
    </row>
    <row r="181" spans="1:3" ht="16.5" x14ac:dyDescent="0.6">
      <c r="A181" s="118" t="s">
        <v>14</v>
      </c>
      <c r="B181" s="203">
        <v>2023</v>
      </c>
      <c r="C181" s="119" t="s">
        <v>2</v>
      </c>
    </row>
    <row r="182" spans="1:3" ht="16.5" x14ac:dyDescent="0.6">
      <c r="A182" s="118" t="s">
        <v>14</v>
      </c>
      <c r="B182" s="203">
        <v>2023</v>
      </c>
      <c r="C182" s="119" t="s">
        <v>2</v>
      </c>
    </row>
    <row r="183" spans="1:3" ht="16.5" x14ac:dyDescent="0.6">
      <c r="A183" s="118" t="s">
        <v>14</v>
      </c>
      <c r="B183" s="203">
        <v>2023</v>
      </c>
      <c r="C183" s="119" t="s">
        <v>2</v>
      </c>
    </row>
    <row r="184" spans="1:3" ht="16.5" x14ac:dyDescent="0.6">
      <c r="A184" s="118" t="s">
        <v>14</v>
      </c>
      <c r="B184" s="203">
        <v>2023</v>
      </c>
      <c r="C184" s="119" t="s">
        <v>2</v>
      </c>
    </row>
    <row r="185" spans="1:3" ht="16.5" x14ac:dyDescent="0.6">
      <c r="A185" s="140" t="s">
        <v>14</v>
      </c>
      <c r="B185" s="203">
        <v>2024</v>
      </c>
      <c r="C185" s="140" t="s">
        <v>2</v>
      </c>
    </row>
    <row r="186" spans="1:3" ht="16.5" x14ac:dyDescent="0.6">
      <c r="A186" s="145" t="s">
        <v>14</v>
      </c>
      <c r="B186" s="203">
        <v>2024</v>
      </c>
      <c r="C186" s="119" t="s">
        <v>2</v>
      </c>
    </row>
    <row r="187" spans="1:3" ht="16.5" x14ac:dyDescent="0.6">
      <c r="A187" s="118" t="s">
        <v>10</v>
      </c>
      <c r="B187" s="203">
        <v>2015</v>
      </c>
      <c r="C187" s="119" t="s">
        <v>4</v>
      </c>
    </row>
    <row r="188" spans="1:3" ht="16.5" x14ac:dyDescent="0.6">
      <c r="A188" s="118" t="s">
        <v>10</v>
      </c>
      <c r="B188" s="203">
        <v>2016</v>
      </c>
      <c r="C188" s="119" t="s">
        <v>2</v>
      </c>
    </row>
    <row r="189" spans="1:3" ht="16.5" x14ac:dyDescent="0.6">
      <c r="A189" s="118" t="s">
        <v>10</v>
      </c>
      <c r="B189" s="203">
        <v>2016</v>
      </c>
      <c r="C189" s="119" t="s">
        <v>2</v>
      </c>
    </row>
    <row r="190" spans="1:3" ht="16.5" x14ac:dyDescent="0.6">
      <c r="A190" s="118" t="s">
        <v>10</v>
      </c>
      <c r="B190" s="203">
        <v>2016</v>
      </c>
      <c r="C190" s="119" t="s">
        <v>2</v>
      </c>
    </row>
    <row r="191" spans="1:3" ht="16.5" x14ac:dyDescent="0.6">
      <c r="A191" s="118" t="s">
        <v>10</v>
      </c>
      <c r="B191" s="203">
        <v>2016</v>
      </c>
      <c r="C191" s="119" t="s">
        <v>2</v>
      </c>
    </row>
    <row r="192" spans="1:3" ht="16.5" x14ac:dyDescent="0.6">
      <c r="A192" s="118" t="s">
        <v>10</v>
      </c>
      <c r="B192" s="203">
        <v>2017</v>
      </c>
      <c r="C192" s="119" t="s">
        <v>2</v>
      </c>
    </row>
    <row r="193" spans="1:3" ht="16.5" x14ac:dyDescent="0.6">
      <c r="A193" s="118" t="s">
        <v>10</v>
      </c>
      <c r="B193" s="203">
        <v>2017</v>
      </c>
      <c r="C193" s="119" t="s">
        <v>2</v>
      </c>
    </row>
    <row r="194" spans="1:3" ht="16.5" x14ac:dyDescent="0.6">
      <c r="A194" s="118" t="s">
        <v>10</v>
      </c>
      <c r="B194" s="203">
        <v>2017</v>
      </c>
      <c r="C194" s="119" t="s">
        <v>2</v>
      </c>
    </row>
    <row r="195" spans="1:3" ht="16.5" x14ac:dyDescent="0.6">
      <c r="A195" s="118" t="s">
        <v>10</v>
      </c>
      <c r="B195" s="203">
        <v>2017</v>
      </c>
      <c r="C195" s="119" t="s">
        <v>2</v>
      </c>
    </row>
    <row r="196" spans="1:3" ht="16.5" x14ac:dyDescent="0.6">
      <c r="A196" s="118" t="s">
        <v>10</v>
      </c>
      <c r="B196" s="203">
        <v>2018</v>
      </c>
      <c r="C196" s="119" t="s">
        <v>2</v>
      </c>
    </row>
    <row r="197" spans="1:3" ht="16.5" x14ac:dyDescent="0.6">
      <c r="A197" s="118" t="s">
        <v>10</v>
      </c>
      <c r="B197" s="203">
        <v>2018</v>
      </c>
      <c r="C197" s="119" t="s">
        <v>3</v>
      </c>
    </row>
    <row r="198" spans="1:3" ht="16.5" x14ac:dyDescent="0.6">
      <c r="A198" s="118" t="s">
        <v>10</v>
      </c>
      <c r="B198" s="203">
        <v>2018</v>
      </c>
      <c r="C198" s="119" t="s">
        <v>2</v>
      </c>
    </row>
    <row r="199" spans="1:3" ht="16.5" x14ac:dyDescent="0.6">
      <c r="A199" s="118" t="s">
        <v>10</v>
      </c>
      <c r="B199" s="203">
        <v>2019</v>
      </c>
      <c r="C199" s="119" t="s">
        <v>2</v>
      </c>
    </row>
    <row r="200" spans="1:3" ht="16.5" x14ac:dyDescent="0.6">
      <c r="A200" s="118" t="s">
        <v>10</v>
      </c>
      <c r="B200" s="203">
        <v>2019</v>
      </c>
      <c r="C200" s="119" t="s">
        <v>3</v>
      </c>
    </row>
    <row r="201" spans="1:3" ht="16.5" x14ac:dyDescent="0.6">
      <c r="A201" s="118" t="s">
        <v>10</v>
      </c>
      <c r="B201" s="203">
        <v>2020</v>
      </c>
      <c r="C201" s="119" t="s">
        <v>6</v>
      </c>
    </row>
    <row r="202" spans="1:3" ht="16.5" x14ac:dyDescent="0.6">
      <c r="A202" s="118" t="s">
        <v>10</v>
      </c>
      <c r="B202" s="203">
        <v>2022</v>
      </c>
      <c r="C202" s="119" t="s">
        <v>3</v>
      </c>
    </row>
    <row r="203" spans="1:3" ht="16.5" x14ac:dyDescent="0.6">
      <c r="A203" s="118" t="s">
        <v>10</v>
      </c>
      <c r="B203" s="203">
        <v>2022</v>
      </c>
      <c r="C203" s="119" t="s">
        <v>3</v>
      </c>
    </row>
    <row r="204" spans="1:3" ht="16.5" x14ac:dyDescent="0.6">
      <c r="A204" s="124" t="s">
        <v>17</v>
      </c>
      <c r="B204" s="203">
        <v>2014</v>
      </c>
      <c r="C204" s="124" t="s">
        <v>4</v>
      </c>
    </row>
    <row r="205" spans="1:3" ht="16.5" x14ac:dyDescent="0.6">
      <c r="A205" s="124" t="s">
        <v>17</v>
      </c>
      <c r="B205" s="203">
        <v>2015</v>
      </c>
      <c r="C205" s="123" t="s">
        <v>2</v>
      </c>
    </row>
    <row r="206" spans="1:3" ht="16.5" x14ac:dyDescent="0.6">
      <c r="A206" s="118" t="s">
        <v>17</v>
      </c>
      <c r="B206" s="203">
        <v>2016</v>
      </c>
      <c r="C206" s="123" t="s">
        <v>3</v>
      </c>
    </row>
    <row r="207" spans="1:3" ht="16.5" x14ac:dyDescent="0.6">
      <c r="A207" s="124" t="s">
        <v>17</v>
      </c>
      <c r="B207" s="203">
        <v>2016</v>
      </c>
      <c r="C207" s="123" t="s">
        <v>6</v>
      </c>
    </row>
    <row r="208" spans="1:3" ht="16.5" x14ac:dyDescent="0.6">
      <c r="A208" s="124" t="s">
        <v>17</v>
      </c>
      <c r="B208" s="203">
        <v>2017</v>
      </c>
      <c r="C208" s="123" t="s">
        <v>3</v>
      </c>
    </row>
    <row r="209" spans="1:3" ht="16.5" x14ac:dyDescent="0.6">
      <c r="A209" s="124" t="s">
        <v>17</v>
      </c>
      <c r="B209" s="203">
        <v>2017</v>
      </c>
      <c r="C209" s="123" t="s">
        <v>3</v>
      </c>
    </row>
    <row r="210" spans="1:3" ht="16.5" x14ac:dyDescent="0.6">
      <c r="A210" s="118" t="s">
        <v>17</v>
      </c>
      <c r="B210" s="203">
        <v>2018</v>
      </c>
      <c r="C210" s="123" t="s">
        <v>2</v>
      </c>
    </row>
    <row r="211" spans="1:3" ht="16.5" x14ac:dyDescent="0.6">
      <c r="A211" s="118" t="s">
        <v>17</v>
      </c>
      <c r="B211" s="203">
        <v>2018</v>
      </c>
      <c r="C211" s="123" t="s">
        <v>2</v>
      </c>
    </row>
    <row r="212" spans="1:3" ht="16.5" x14ac:dyDescent="0.6">
      <c r="A212" s="118" t="s">
        <v>17</v>
      </c>
      <c r="B212" s="203">
        <v>2018</v>
      </c>
      <c r="C212" s="123" t="s">
        <v>2</v>
      </c>
    </row>
    <row r="213" spans="1:3" ht="16.5" x14ac:dyDescent="0.6">
      <c r="A213" s="118" t="s">
        <v>17</v>
      </c>
      <c r="B213" s="203">
        <v>2018</v>
      </c>
      <c r="C213" s="123" t="s">
        <v>2</v>
      </c>
    </row>
    <row r="214" spans="1:3" ht="16.5" x14ac:dyDescent="0.6">
      <c r="A214" s="118" t="s">
        <v>17</v>
      </c>
      <c r="B214" s="203">
        <v>2019</v>
      </c>
      <c r="C214" s="123" t="s">
        <v>2</v>
      </c>
    </row>
    <row r="215" spans="1:3" ht="16.5" x14ac:dyDescent="0.6">
      <c r="A215" s="118" t="s">
        <v>17</v>
      </c>
      <c r="B215" s="203">
        <v>2019</v>
      </c>
      <c r="C215" s="123" t="s">
        <v>2</v>
      </c>
    </row>
    <row r="216" spans="1:3" ht="16.5" x14ac:dyDescent="0.6">
      <c r="A216" s="118" t="s">
        <v>17</v>
      </c>
      <c r="B216" s="203">
        <v>2019</v>
      </c>
      <c r="C216" s="123" t="s">
        <v>413</v>
      </c>
    </row>
    <row r="217" spans="1:3" ht="16.5" x14ac:dyDescent="0.6">
      <c r="A217" s="118" t="s">
        <v>17</v>
      </c>
      <c r="B217" s="203">
        <v>2019</v>
      </c>
      <c r="C217" s="123" t="s">
        <v>415</v>
      </c>
    </row>
    <row r="218" spans="1:3" ht="16.5" x14ac:dyDescent="0.6">
      <c r="A218" s="118" t="s">
        <v>17</v>
      </c>
      <c r="B218" s="203">
        <v>2020</v>
      </c>
      <c r="C218" s="123" t="s">
        <v>6</v>
      </c>
    </row>
    <row r="219" spans="1:3" ht="16.5" x14ac:dyDescent="0.6">
      <c r="A219" s="118" t="s">
        <v>17</v>
      </c>
      <c r="B219" s="203">
        <v>2021</v>
      </c>
      <c r="C219" s="123" t="s">
        <v>3</v>
      </c>
    </row>
    <row r="220" spans="1:3" ht="16.5" x14ac:dyDescent="0.6">
      <c r="A220" s="118" t="s">
        <v>17</v>
      </c>
      <c r="B220" s="203">
        <v>2022</v>
      </c>
      <c r="C220" s="123" t="s">
        <v>3</v>
      </c>
    </row>
    <row r="221" spans="1:3" ht="16.5" x14ac:dyDescent="0.6">
      <c r="A221" s="118" t="s">
        <v>80</v>
      </c>
      <c r="B221" s="203">
        <v>2015</v>
      </c>
      <c r="C221" s="119" t="s">
        <v>4</v>
      </c>
    </row>
    <row r="222" spans="1:3" ht="16.5" x14ac:dyDescent="0.6">
      <c r="A222" s="118" t="s">
        <v>80</v>
      </c>
      <c r="B222" s="203">
        <v>2016</v>
      </c>
      <c r="C222" s="119" t="s">
        <v>3</v>
      </c>
    </row>
    <row r="223" spans="1:3" ht="16.5" x14ac:dyDescent="0.6">
      <c r="A223" s="118" t="s">
        <v>80</v>
      </c>
      <c r="B223" s="203">
        <v>2017</v>
      </c>
      <c r="C223" s="119" t="s">
        <v>3</v>
      </c>
    </row>
    <row r="224" spans="1:3" ht="16.5" x14ac:dyDescent="0.6">
      <c r="A224" s="118" t="s">
        <v>80</v>
      </c>
      <c r="B224" s="203">
        <v>2018</v>
      </c>
      <c r="C224" s="119" t="s">
        <v>3</v>
      </c>
    </row>
    <row r="225" spans="1:3" ht="16.5" x14ac:dyDescent="0.6">
      <c r="A225" s="118" t="s">
        <v>80</v>
      </c>
      <c r="B225" s="203">
        <v>2019</v>
      </c>
      <c r="C225" s="119" t="s">
        <v>2</v>
      </c>
    </row>
    <row r="226" spans="1:3" ht="16.5" x14ac:dyDescent="0.6">
      <c r="A226" s="118" t="s">
        <v>80</v>
      </c>
      <c r="B226" s="203">
        <v>2019</v>
      </c>
      <c r="C226" s="119" t="s">
        <v>2</v>
      </c>
    </row>
    <row r="227" spans="1:3" ht="16.5" x14ac:dyDescent="0.6">
      <c r="A227" s="118" t="s">
        <v>80</v>
      </c>
      <c r="B227" s="203">
        <v>2019</v>
      </c>
      <c r="C227" s="119" t="s">
        <v>6</v>
      </c>
    </row>
    <row r="228" spans="1:3" ht="16.5" x14ac:dyDescent="0.6">
      <c r="A228" s="118" t="s">
        <v>80</v>
      </c>
      <c r="B228" s="203">
        <v>2019</v>
      </c>
      <c r="C228" s="119" t="s">
        <v>2</v>
      </c>
    </row>
    <row r="229" spans="1:3" ht="16.5" x14ac:dyDescent="0.6">
      <c r="A229" s="118" t="s">
        <v>80</v>
      </c>
      <c r="B229" s="203">
        <v>2020</v>
      </c>
      <c r="C229" s="119" t="s">
        <v>6</v>
      </c>
    </row>
    <row r="230" spans="1:3" ht="16.5" x14ac:dyDescent="0.6">
      <c r="A230" s="118" t="s">
        <v>80</v>
      </c>
      <c r="B230" s="203">
        <v>2021</v>
      </c>
      <c r="C230" s="119" t="s">
        <v>2</v>
      </c>
    </row>
    <row r="231" spans="1:3" ht="16.5" x14ac:dyDescent="0.6">
      <c r="A231" s="118" t="s">
        <v>80</v>
      </c>
      <c r="B231" s="203">
        <v>2023</v>
      </c>
      <c r="C231" s="122" t="s">
        <v>2</v>
      </c>
    </row>
    <row r="232" spans="1:3" ht="16.5" x14ac:dyDescent="0.6">
      <c r="A232" s="143" t="s">
        <v>80</v>
      </c>
      <c r="B232" s="203">
        <v>2024</v>
      </c>
      <c r="C232" s="143" t="s">
        <v>2</v>
      </c>
    </row>
    <row r="233" spans="1:3" ht="16.5" x14ac:dyDescent="0.6">
      <c r="A233" s="118" t="s">
        <v>31</v>
      </c>
      <c r="B233" s="203">
        <v>2015</v>
      </c>
      <c r="C233" s="119" t="s">
        <v>4</v>
      </c>
    </row>
    <row r="234" spans="1:3" ht="16.5" x14ac:dyDescent="0.6">
      <c r="A234" s="118" t="s">
        <v>31</v>
      </c>
      <c r="B234" s="203">
        <v>2016</v>
      </c>
      <c r="C234" s="119" t="s">
        <v>2</v>
      </c>
    </row>
    <row r="235" spans="1:3" ht="16.5" x14ac:dyDescent="0.6">
      <c r="A235" s="118" t="s">
        <v>31</v>
      </c>
      <c r="B235" s="203">
        <v>2016</v>
      </c>
      <c r="C235" s="119" t="s">
        <v>2</v>
      </c>
    </row>
    <row r="236" spans="1:3" ht="16.5" x14ac:dyDescent="0.6">
      <c r="A236" s="118" t="s">
        <v>31</v>
      </c>
      <c r="B236" s="203">
        <v>2017</v>
      </c>
      <c r="C236" s="119" t="s">
        <v>2</v>
      </c>
    </row>
    <row r="237" spans="1:3" ht="16.5" x14ac:dyDescent="0.6">
      <c r="A237" s="118" t="s">
        <v>31</v>
      </c>
      <c r="B237" s="203">
        <v>2017</v>
      </c>
      <c r="C237" s="119" t="s">
        <v>2</v>
      </c>
    </row>
    <row r="238" spans="1:3" ht="16.5" x14ac:dyDescent="0.6">
      <c r="A238" s="118" t="s">
        <v>31</v>
      </c>
      <c r="B238" s="203">
        <v>2018</v>
      </c>
      <c r="C238" s="119" t="s">
        <v>2</v>
      </c>
    </row>
    <row r="239" spans="1:3" ht="16.5" x14ac:dyDescent="0.6">
      <c r="A239" s="118" t="s">
        <v>31</v>
      </c>
      <c r="B239" s="203">
        <v>2018</v>
      </c>
      <c r="C239" s="119" t="s">
        <v>2</v>
      </c>
    </row>
    <row r="240" spans="1:3" ht="16.5" x14ac:dyDescent="0.6">
      <c r="A240" s="118" t="s">
        <v>31</v>
      </c>
      <c r="B240" s="203">
        <v>2019</v>
      </c>
      <c r="C240" s="119" t="s">
        <v>2</v>
      </c>
    </row>
    <row r="241" spans="1:3" ht="16.5" x14ac:dyDescent="0.6">
      <c r="A241" s="118" t="s">
        <v>31</v>
      </c>
      <c r="B241" s="203">
        <v>2019</v>
      </c>
      <c r="C241" s="119" t="s">
        <v>2</v>
      </c>
    </row>
    <row r="242" spans="1:3" ht="16.5" x14ac:dyDescent="0.6">
      <c r="A242" s="118" t="s">
        <v>31</v>
      </c>
      <c r="B242" s="203">
        <v>2020</v>
      </c>
      <c r="C242" s="119" t="s">
        <v>2</v>
      </c>
    </row>
    <row r="243" spans="1:3" ht="16.5" x14ac:dyDescent="0.6">
      <c r="A243" s="118" t="s">
        <v>31</v>
      </c>
      <c r="B243" s="203">
        <v>2020</v>
      </c>
      <c r="C243" s="119" t="s">
        <v>2</v>
      </c>
    </row>
    <row r="244" spans="1:3" ht="16.5" x14ac:dyDescent="0.6">
      <c r="A244" s="118" t="s">
        <v>31</v>
      </c>
      <c r="B244" s="203">
        <v>2021</v>
      </c>
      <c r="C244" s="119" t="s">
        <v>2</v>
      </c>
    </row>
    <row r="245" spans="1:3" ht="16.5" x14ac:dyDescent="0.6">
      <c r="A245" s="118" t="s">
        <v>31</v>
      </c>
      <c r="B245" s="203">
        <v>2021</v>
      </c>
      <c r="C245" s="119" t="s">
        <v>2</v>
      </c>
    </row>
    <row r="246" spans="1:3" ht="16.5" x14ac:dyDescent="0.6">
      <c r="A246" s="118" t="s">
        <v>31</v>
      </c>
      <c r="B246" s="203">
        <v>2022</v>
      </c>
      <c r="C246" s="119" t="s">
        <v>2</v>
      </c>
    </row>
    <row r="247" spans="1:3" ht="16.5" x14ac:dyDescent="0.6">
      <c r="A247" s="118" t="s">
        <v>31</v>
      </c>
      <c r="B247" s="203">
        <v>2022</v>
      </c>
      <c r="C247" s="119" t="s">
        <v>2</v>
      </c>
    </row>
    <row r="248" spans="1:3" ht="16.5" x14ac:dyDescent="0.6">
      <c r="A248" s="118" t="s">
        <v>31</v>
      </c>
      <c r="B248" s="203">
        <v>2023</v>
      </c>
      <c r="C248" s="119" t="s">
        <v>2</v>
      </c>
    </row>
    <row r="249" spans="1:3" ht="16.5" x14ac:dyDescent="0.6">
      <c r="A249" s="149" t="s">
        <v>565</v>
      </c>
      <c r="B249" s="203">
        <v>2022</v>
      </c>
      <c r="C249" s="156" t="s">
        <v>3</v>
      </c>
    </row>
    <row r="250" spans="1:3" ht="16.5" x14ac:dyDescent="0.6">
      <c r="A250" s="149" t="s">
        <v>565</v>
      </c>
      <c r="B250" s="203">
        <v>2022</v>
      </c>
      <c r="C250" s="156" t="s">
        <v>3</v>
      </c>
    </row>
    <row r="251" spans="1:3" ht="16.5" x14ac:dyDescent="0.6">
      <c r="A251" s="149" t="s">
        <v>565</v>
      </c>
      <c r="B251" s="203">
        <v>2023</v>
      </c>
      <c r="C251" s="156" t="s">
        <v>3</v>
      </c>
    </row>
    <row r="252" spans="1:3" ht="16.5" x14ac:dyDescent="0.6">
      <c r="A252" s="149" t="s">
        <v>565</v>
      </c>
      <c r="B252" s="203">
        <v>2024</v>
      </c>
      <c r="C252" s="182" t="s">
        <v>2</v>
      </c>
    </row>
    <row r="253" spans="1:3" ht="16.5" x14ac:dyDescent="0.6">
      <c r="A253" s="118" t="s">
        <v>30</v>
      </c>
      <c r="B253" s="203">
        <v>2015</v>
      </c>
      <c r="C253" s="119" t="s">
        <v>4</v>
      </c>
    </row>
    <row r="254" spans="1:3" ht="16.5" x14ac:dyDescent="0.6">
      <c r="A254" s="118" t="s">
        <v>30</v>
      </c>
      <c r="B254" s="203">
        <v>2015</v>
      </c>
      <c r="C254" s="119" t="s">
        <v>2</v>
      </c>
    </row>
    <row r="255" spans="1:3" ht="16.5" x14ac:dyDescent="0.6">
      <c r="A255" s="118" t="s">
        <v>30</v>
      </c>
      <c r="B255" s="203">
        <v>2016</v>
      </c>
      <c r="C255" s="119" t="s">
        <v>2</v>
      </c>
    </row>
    <row r="256" spans="1:3" ht="16.5" x14ac:dyDescent="0.6">
      <c r="A256" s="118" t="s">
        <v>30</v>
      </c>
      <c r="B256" s="203">
        <v>2017</v>
      </c>
      <c r="C256" s="119" t="s">
        <v>2</v>
      </c>
    </row>
    <row r="257" spans="1:3" ht="16.5" x14ac:dyDescent="0.6">
      <c r="A257" s="118" t="s">
        <v>30</v>
      </c>
      <c r="B257" s="203">
        <v>2018</v>
      </c>
      <c r="C257" s="119" t="s">
        <v>2</v>
      </c>
    </row>
    <row r="258" spans="1:3" ht="16.5" x14ac:dyDescent="0.6">
      <c r="A258" s="127" t="s">
        <v>30</v>
      </c>
      <c r="B258" s="203">
        <v>2023</v>
      </c>
      <c r="C258" s="119" t="s">
        <v>2</v>
      </c>
    </row>
    <row r="259" spans="1:3" ht="16.5" x14ac:dyDescent="0.6">
      <c r="A259" s="175" t="s">
        <v>12</v>
      </c>
      <c r="B259" s="203">
        <v>2015</v>
      </c>
      <c r="C259" s="176" t="s">
        <v>4</v>
      </c>
    </row>
    <row r="260" spans="1:3" ht="16.5" x14ac:dyDescent="0.6">
      <c r="A260" s="175" t="s">
        <v>12</v>
      </c>
      <c r="B260" s="203">
        <v>2016</v>
      </c>
      <c r="C260" s="176" t="s">
        <v>2</v>
      </c>
    </row>
    <row r="261" spans="1:3" ht="16.5" x14ac:dyDescent="0.6">
      <c r="A261" s="175" t="s">
        <v>12</v>
      </c>
      <c r="B261" s="203">
        <v>2016</v>
      </c>
      <c r="C261" s="176" t="s">
        <v>2</v>
      </c>
    </row>
    <row r="262" spans="1:3" ht="16.5" x14ac:dyDescent="0.6">
      <c r="A262" s="175" t="s">
        <v>12</v>
      </c>
      <c r="B262" s="203">
        <v>2016</v>
      </c>
      <c r="C262" s="176" t="s">
        <v>2</v>
      </c>
    </row>
    <row r="263" spans="1:3" ht="16.5" x14ac:dyDescent="0.6">
      <c r="A263" s="175" t="s">
        <v>12</v>
      </c>
      <c r="B263" s="203">
        <v>2016</v>
      </c>
      <c r="C263" s="176" t="s">
        <v>2</v>
      </c>
    </row>
    <row r="264" spans="1:3" ht="16.5" x14ac:dyDescent="0.6">
      <c r="A264" s="175" t="s">
        <v>12</v>
      </c>
      <c r="B264" s="203">
        <v>2017</v>
      </c>
      <c r="C264" s="176" t="s">
        <v>2</v>
      </c>
    </row>
    <row r="265" spans="1:3" ht="16.5" x14ac:dyDescent="0.6">
      <c r="A265" s="175" t="s">
        <v>12</v>
      </c>
      <c r="B265" s="203">
        <v>2017</v>
      </c>
      <c r="C265" s="176" t="s">
        <v>2</v>
      </c>
    </row>
    <row r="266" spans="1:3" ht="16.5" x14ac:dyDescent="0.6">
      <c r="A266" s="175" t="s">
        <v>12</v>
      </c>
      <c r="B266" s="203">
        <v>2017</v>
      </c>
      <c r="C266" s="176" t="s">
        <v>2</v>
      </c>
    </row>
    <row r="267" spans="1:3" ht="16.5" x14ac:dyDescent="0.6">
      <c r="A267" s="175" t="s">
        <v>12</v>
      </c>
      <c r="B267" s="203">
        <v>2017</v>
      </c>
      <c r="C267" s="176" t="s">
        <v>2</v>
      </c>
    </row>
    <row r="268" spans="1:3" ht="16.5" x14ac:dyDescent="0.6">
      <c r="A268" s="175" t="s">
        <v>12</v>
      </c>
      <c r="B268" s="203">
        <v>2018</v>
      </c>
      <c r="C268" s="176" t="s">
        <v>2</v>
      </c>
    </row>
    <row r="269" spans="1:3" ht="16.5" x14ac:dyDescent="0.6">
      <c r="A269" s="175" t="s">
        <v>12</v>
      </c>
      <c r="B269" s="203">
        <v>2018</v>
      </c>
      <c r="C269" s="176" t="s">
        <v>2</v>
      </c>
    </row>
    <row r="270" spans="1:3" ht="16.5" x14ac:dyDescent="0.6">
      <c r="A270" s="175" t="s">
        <v>12</v>
      </c>
      <c r="B270" s="203">
        <v>2018</v>
      </c>
      <c r="C270" s="176" t="s">
        <v>2</v>
      </c>
    </row>
    <row r="271" spans="1:3" ht="16.5" x14ac:dyDescent="0.6">
      <c r="A271" s="175" t="s">
        <v>12</v>
      </c>
      <c r="B271" s="203">
        <v>2018</v>
      </c>
      <c r="C271" s="176" t="s">
        <v>2</v>
      </c>
    </row>
    <row r="272" spans="1:3" ht="16.5" x14ac:dyDescent="0.6">
      <c r="A272" s="175" t="s">
        <v>12</v>
      </c>
      <c r="B272" s="203">
        <v>2019</v>
      </c>
      <c r="C272" s="176" t="s">
        <v>2</v>
      </c>
    </row>
    <row r="273" spans="1:3" ht="16.5" x14ac:dyDescent="0.6">
      <c r="A273" s="175" t="s">
        <v>12</v>
      </c>
      <c r="B273" s="203">
        <v>2019</v>
      </c>
      <c r="C273" s="176" t="s">
        <v>2</v>
      </c>
    </row>
    <row r="274" spans="1:3" ht="16.5" x14ac:dyDescent="0.6">
      <c r="A274" s="175" t="s">
        <v>12</v>
      </c>
      <c r="B274" s="203">
        <v>2019</v>
      </c>
      <c r="C274" s="176" t="s">
        <v>2</v>
      </c>
    </row>
    <row r="275" spans="1:3" ht="16.5" x14ac:dyDescent="0.6">
      <c r="A275" s="175" t="s">
        <v>12</v>
      </c>
      <c r="B275" s="203">
        <v>2019</v>
      </c>
      <c r="C275" s="176" t="s">
        <v>2</v>
      </c>
    </row>
    <row r="276" spans="1:3" ht="16.5" x14ac:dyDescent="0.6">
      <c r="A276" s="175" t="s">
        <v>12</v>
      </c>
      <c r="B276" s="203">
        <v>2020</v>
      </c>
      <c r="C276" s="176" t="s">
        <v>2</v>
      </c>
    </row>
    <row r="277" spans="1:3" ht="16.5" x14ac:dyDescent="0.6">
      <c r="A277" s="175" t="s">
        <v>12</v>
      </c>
      <c r="B277" s="203">
        <v>2020</v>
      </c>
      <c r="C277" s="176" t="s">
        <v>2</v>
      </c>
    </row>
    <row r="278" spans="1:3" ht="16.5" x14ac:dyDescent="0.6">
      <c r="A278" s="175" t="s">
        <v>12</v>
      </c>
      <c r="B278" s="203">
        <v>2020</v>
      </c>
      <c r="C278" s="176" t="s">
        <v>2</v>
      </c>
    </row>
    <row r="279" spans="1:3" ht="16.5" x14ac:dyDescent="0.6">
      <c r="A279" s="175" t="s">
        <v>12</v>
      </c>
      <c r="B279" s="203">
        <v>2020</v>
      </c>
      <c r="C279" s="176" t="s">
        <v>2</v>
      </c>
    </row>
    <row r="280" spans="1:3" ht="16.5" x14ac:dyDescent="0.6">
      <c r="A280" s="175" t="s">
        <v>12</v>
      </c>
      <c r="B280" s="203">
        <v>2021</v>
      </c>
      <c r="C280" s="176" t="s">
        <v>2</v>
      </c>
    </row>
    <row r="281" spans="1:3" ht="16.5" x14ac:dyDescent="0.6">
      <c r="A281" s="175" t="s">
        <v>12</v>
      </c>
      <c r="B281" s="203">
        <v>2021</v>
      </c>
      <c r="C281" s="176" t="s">
        <v>2</v>
      </c>
    </row>
    <row r="282" spans="1:3" ht="16.5" x14ac:dyDescent="0.6">
      <c r="A282" s="175" t="s">
        <v>12</v>
      </c>
      <c r="B282" s="203">
        <v>2021</v>
      </c>
      <c r="C282" s="176" t="s">
        <v>2</v>
      </c>
    </row>
    <row r="283" spans="1:3" ht="16.5" x14ac:dyDescent="0.6">
      <c r="A283" s="175" t="s">
        <v>12</v>
      </c>
      <c r="B283" s="203">
        <v>2021</v>
      </c>
      <c r="C283" s="176" t="s">
        <v>2</v>
      </c>
    </row>
    <row r="284" spans="1:3" ht="16.5" x14ac:dyDescent="0.6">
      <c r="A284" s="175" t="s">
        <v>12</v>
      </c>
      <c r="B284" s="203">
        <v>2022</v>
      </c>
      <c r="C284" s="176" t="s">
        <v>2</v>
      </c>
    </row>
    <row r="285" spans="1:3" ht="16.5" x14ac:dyDescent="0.6">
      <c r="A285" s="175" t="s">
        <v>12</v>
      </c>
      <c r="B285" s="203">
        <v>2022</v>
      </c>
      <c r="C285" s="176" t="s">
        <v>2</v>
      </c>
    </row>
    <row r="286" spans="1:3" ht="16.5" x14ac:dyDescent="0.6">
      <c r="A286" s="175" t="s">
        <v>12</v>
      </c>
      <c r="B286" s="203">
        <v>2022</v>
      </c>
      <c r="C286" s="176" t="s">
        <v>2</v>
      </c>
    </row>
    <row r="287" spans="1:3" ht="16.5" x14ac:dyDescent="0.6">
      <c r="A287" s="175" t="s">
        <v>12</v>
      </c>
      <c r="B287" s="203">
        <v>2022</v>
      </c>
      <c r="C287" s="176" t="s">
        <v>2</v>
      </c>
    </row>
    <row r="288" spans="1:3" ht="16.5" x14ac:dyDescent="0.6">
      <c r="A288" s="175" t="s">
        <v>12</v>
      </c>
      <c r="B288" s="203">
        <v>2023</v>
      </c>
      <c r="C288" s="176" t="s">
        <v>2</v>
      </c>
    </row>
    <row r="289" spans="1:3" ht="16.5" x14ac:dyDescent="0.6">
      <c r="A289" s="175" t="s">
        <v>12</v>
      </c>
      <c r="B289" s="203">
        <v>2023</v>
      </c>
      <c r="C289" s="176" t="s">
        <v>2</v>
      </c>
    </row>
    <row r="290" spans="1:3" ht="16.5" x14ac:dyDescent="0.6">
      <c r="A290" s="175" t="s">
        <v>12</v>
      </c>
      <c r="B290" s="203">
        <v>2023</v>
      </c>
      <c r="C290" s="176" t="s">
        <v>2</v>
      </c>
    </row>
    <row r="291" spans="1:3" ht="16.5" x14ac:dyDescent="0.6">
      <c r="A291" s="175" t="s">
        <v>12</v>
      </c>
      <c r="B291" s="203">
        <v>2023</v>
      </c>
      <c r="C291" s="176" t="s">
        <v>2</v>
      </c>
    </row>
    <row r="292" spans="1:3" ht="16.5" x14ac:dyDescent="0.6">
      <c r="A292" s="175" t="s">
        <v>12</v>
      </c>
      <c r="B292" s="203">
        <v>2024</v>
      </c>
      <c r="C292" s="176" t="s">
        <v>2</v>
      </c>
    </row>
    <row r="293" spans="1:3" ht="16.5" x14ac:dyDescent="0.6">
      <c r="A293" s="175" t="s">
        <v>12</v>
      </c>
      <c r="B293" s="203">
        <v>2024</v>
      </c>
      <c r="C293" s="176" t="s">
        <v>2</v>
      </c>
    </row>
    <row r="294" spans="1:3" ht="16.5" x14ac:dyDescent="0.6">
      <c r="A294" s="118" t="s">
        <v>34</v>
      </c>
      <c r="B294" s="203">
        <v>2016</v>
      </c>
      <c r="C294" s="119" t="s">
        <v>4</v>
      </c>
    </row>
    <row r="295" spans="1:3" ht="16.5" x14ac:dyDescent="0.6">
      <c r="A295" s="118" t="s">
        <v>35</v>
      </c>
      <c r="B295" s="203">
        <v>2016</v>
      </c>
      <c r="C295" s="119" t="s">
        <v>4</v>
      </c>
    </row>
    <row r="296" spans="1:3" ht="16.5" x14ac:dyDescent="0.6">
      <c r="A296" s="118" t="s">
        <v>35</v>
      </c>
      <c r="B296" s="203">
        <v>2023</v>
      </c>
      <c r="C296" s="119" t="s">
        <v>3</v>
      </c>
    </row>
    <row r="297" spans="1:3" ht="16.5" x14ac:dyDescent="0.6">
      <c r="A297" s="118" t="s">
        <v>7</v>
      </c>
      <c r="B297" s="203">
        <v>2015</v>
      </c>
      <c r="C297" s="119" t="s">
        <v>4</v>
      </c>
    </row>
    <row r="298" spans="1:3" ht="16.5" x14ac:dyDescent="0.6">
      <c r="A298" s="118" t="s">
        <v>7</v>
      </c>
      <c r="B298" s="203">
        <v>2016</v>
      </c>
      <c r="C298" s="119" t="s">
        <v>2</v>
      </c>
    </row>
    <row r="299" spans="1:3" ht="16.5" x14ac:dyDescent="0.6">
      <c r="A299" s="118" t="s">
        <v>7</v>
      </c>
      <c r="B299" s="203">
        <v>2016</v>
      </c>
      <c r="C299" s="119" t="s">
        <v>2</v>
      </c>
    </row>
    <row r="300" spans="1:3" ht="16.5" x14ac:dyDescent="0.6">
      <c r="A300" s="118" t="s">
        <v>7</v>
      </c>
      <c r="B300" s="203">
        <v>2016</v>
      </c>
      <c r="C300" s="119" t="s">
        <v>2</v>
      </c>
    </row>
    <row r="301" spans="1:3" ht="16.5" x14ac:dyDescent="0.6">
      <c r="A301" s="118" t="s">
        <v>7</v>
      </c>
      <c r="B301" s="203">
        <v>2016</v>
      </c>
      <c r="C301" s="119" t="s">
        <v>2</v>
      </c>
    </row>
    <row r="302" spans="1:3" ht="16.5" x14ac:dyDescent="0.6">
      <c r="A302" s="118" t="s">
        <v>7</v>
      </c>
      <c r="B302" s="203">
        <v>2017</v>
      </c>
      <c r="C302" s="119" t="s">
        <v>2</v>
      </c>
    </row>
    <row r="303" spans="1:3" ht="16.5" x14ac:dyDescent="0.6">
      <c r="A303" s="118" t="s">
        <v>7</v>
      </c>
      <c r="B303" s="203">
        <v>2017</v>
      </c>
      <c r="C303" s="119" t="s">
        <v>2</v>
      </c>
    </row>
    <row r="304" spans="1:3" ht="16.5" x14ac:dyDescent="0.6">
      <c r="A304" s="118" t="s">
        <v>7</v>
      </c>
      <c r="B304" s="203">
        <v>2017</v>
      </c>
      <c r="C304" s="119" t="s">
        <v>2</v>
      </c>
    </row>
    <row r="305" spans="1:3" ht="16.5" x14ac:dyDescent="0.6">
      <c r="A305" s="118" t="s">
        <v>7</v>
      </c>
      <c r="B305" s="203">
        <v>2017</v>
      </c>
      <c r="C305" s="119" t="s">
        <v>2</v>
      </c>
    </row>
    <row r="306" spans="1:3" ht="16.5" x14ac:dyDescent="0.6">
      <c r="A306" s="118" t="s">
        <v>7</v>
      </c>
      <c r="B306" s="203">
        <v>2018</v>
      </c>
      <c r="C306" s="119" t="s">
        <v>2</v>
      </c>
    </row>
    <row r="307" spans="1:3" ht="16.5" x14ac:dyDescent="0.6">
      <c r="A307" s="118" t="s">
        <v>7</v>
      </c>
      <c r="B307" s="203">
        <v>2018</v>
      </c>
      <c r="C307" s="119" t="s">
        <v>2</v>
      </c>
    </row>
    <row r="308" spans="1:3" ht="16.5" x14ac:dyDescent="0.6">
      <c r="A308" s="118" t="s">
        <v>7</v>
      </c>
      <c r="B308" s="203">
        <v>2018</v>
      </c>
      <c r="C308" s="119" t="s">
        <v>2</v>
      </c>
    </row>
    <row r="309" spans="1:3" ht="16.5" x14ac:dyDescent="0.6">
      <c r="A309" s="118" t="s">
        <v>7</v>
      </c>
      <c r="B309" s="203">
        <v>2018</v>
      </c>
      <c r="C309" s="119" t="s">
        <v>3</v>
      </c>
    </row>
    <row r="310" spans="1:3" ht="16.5" x14ac:dyDescent="0.6">
      <c r="A310" s="118" t="s">
        <v>7</v>
      </c>
      <c r="B310" s="203">
        <v>2019</v>
      </c>
      <c r="C310" s="119" t="s">
        <v>2</v>
      </c>
    </row>
    <row r="311" spans="1:3" ht="16.5" x14ac:dyDescent="0.6">
      <c r="A311" s="118" t="s">
        <v>7</v>
      </c>
      <c r="B311" s="203">
        <v>2019</v>
      </c>
      <c r="C311" s="119" t="s">
        <v>2</v>
      </c>
    </row>
    <row r="312" spans="1:3" ht="16.5" x14ac:dyDescent="0.6">
      <c r="A312" s="118" t="s">
        <v>7</v>
      </c>
      <c r="B312" s="203">
        <v>2019</v>
      </c>
      <c r="C312" s="119" t="s">
        <v>2</v>
      </c>
    </row>
    <row r="313" spans="1:3" ht="16.5" x14ac:dyDescent="0.6">
      <c r="A313" s="118" t="s">
        <v>7</v>
      </c>
      <c r="B313" s="203">
        <v>2019</v>
      </c>
      <c r="C313" s="119" t="s">
        <v>3</v>
      </c>
    </row>
    <row r="314" spans="1:3" ht="16.5" x14ac:dyDescent="0.6">
      <c r="A314" s="118" t="s">
        <v>7</v>
      </c>
      <c r="B314" s="203">
        <v>2020</v>
      </c>
      <c r="C314" s="119" t="s">
        <v>2</v>
      </c>
    </row>
    <row r="315" spans="1:3" ht="16.5" x14ac:dyDescent="0.6">
      <c r="A315" s="118" t="s">
        <v>7</v>
      </c>
      <c r="B315" s="203">
        <v>2020</v>
      </c>
      <c r="C315" s="119" t="s">
        <v>2</v>
      </c>
    </row>
    <row r="316" spans="1:3" ht="16.5" x14ac:dyDescent="0.6">
      <c r="A316" s="118" t="s">
        <v>7</v>
      </c>
      <c r="B316" s="203">
        <v>2020</v>
      </c>
      <c r="C316" s="119" t="s">
        <v>2</v>
      </c>
    </row>
    <row r="317" spans="1:3" ht="16.5" x14ac:dyDescent="0.6">
      <c r="A317" s="118" t="s">
        <v>7</v>
      </c>
      <c r="B317" s="203">
        <v>2020</v>
      </c>
      <c r="C317" s="119" t="s">
        <v>2</v>
      </c>
    </row>
    <row r="318" spans="1:3" ht="16.5" x14ac:dyDescent="0.6">
      <c r="A318" s="118" t="s">
        <v>7</v>
      </c>
      <c r="B318" s="203">
        <v>2021</v>
      </c>
      <c r="C318" s="119" t="s">
        <v>2</v>
      </c>
    </row>
    <row r="319" spans="1:3" ht="16.5" x14ac:dyDescent="0.6">
      <c r="A319" s="118" t="s">
        <v>7</v>
      </c>
      <c r="B319" s="203">
        <v>2021</v>
      </c>
      <c r="C319" s="119" t="s">
        <v>2</v>
      </c>
    </row>
    <row r="320" spans="1:3" ht="16.5" x14ac:dyDescent="0.6">
      <c r="A320" s="118" t="s">
        <v>7</v>
      </c>
      <c r="B320" s="203">
        <v>2022</v>
      </c>
      <c r="C320" s="119" t="s">
        <v>2</v>
      </c>
    </row>
    <row r="321" spans="1:3" ht="16.5" x14ac:dyDescent="0.6">
      <c r="A321" s="118" t="s">
        <v>7</v>
      </c>
      <c r="B321" s="203">
        <v>2022</v>
      </c>
      <c r="C321" s="119" t="s">
        <v>2</v>
      </c>
    </row>
    <row r="322" spans="1:3" ht="16.5" x14ac:dyDescent="0.6">
      <c r="A322" s="118" t="s">
        <v>7</v>
      </c>
      <c r="B322" s="203">
        <v>2022</v>
      </c>
      <c r="C322" s="119" t="s">
        <v>2</v>
      </c>
    </row>
    <row r="323" spans="1:3" ht="16.5" x14ac:dyDescent="0.6">
      <c r="A323" s="118" t="s">
        <v>7</v>
      </c>
      <c r="B323" s="203">
        <v>2023</v>
      </c>
      <c r="C323" s="119" t="s">
        <v>2</v>
      </c>
    </row>
    <row r="324" spans="1:3" ht="16.5" x14ac:dyDescent="0.6">
      <c r="A324" s="118" t="s">
        <v>7</v>
      </c>
      <c r="B324" s="203">
        <v>2023</v>
      </c>
      <c r="C324" s="119" t="s">
        <v>2</v>
      </c>
    </row>
    <row r="325" spans="1:3" ht="16.5" x14ac:dyDescent="0.6">
      <c r="A325" s="141" t="s">
        <v>7</v>
      </c>
      <c r="B325" s="203">
        <v>2024</v>
      </c>
      <c r="C325" s="119" t="s">
        <v>2</v>
      </c>
    </row>
    <row r="326" spans="1:3" ht="16.5" x14ac:dyDescent="0.6">
      <c r="A326" s="145" t="s">
        <v>7</v>
      </c>
      <c r="B326" s="203">
        <v>2024</v>
      </c>
      <c r="C326" s="119" t="s">
        <v>2</v>
      </c>
    </row>
    <row r="327" spans="1:3" ht="16.5" x14ac:dyDescent="0.6">
      <c r="A327" s="149" t="s">
        <v>562</v>
      </c>
      <c r="B327" s="203">
        <v>2015</v>
      </c>
      <c r="C327" s="156" t="s">
        <v>4</v>
      </c>
    </row>
    <row r="328" spans="1:3" ht="16.5" x14ac:dyDescent="0.6">
      <c r="A328" s="118" t="s">
        <v>38</v>
      </c>
      <c r="B328" s="203">
        <v>2016</v>
      </c>
      <c r="C328" s="119" t="s">
        <v>4</v>
      </c>
    </row>
    <row r="329" spans="1:3" ht="16.5" x14ac:dyDescent="0.6">
      <c r="A329" s="118" t="s">
        <v>8</v>
      </c>
      <c r="B329" s="203">
        <v>2015</v>
      </c>
      <c r="C329" s="119" t="s">
        <v>4</v>
      </c>
    </row>
    <row r="330" spans="1:3" ht="16.5" x14ac:dyDescent="0.6">
      <c r="A330" s="118" t="s">
        <v>8</v>
      </c>
      <c r="B330" s="203">
        <v>2016</v>
      </c>
      <c r="C330" s="119" t="s">
        <v>2</v>
      </c>
    </row>
    <row r="331" spans="1:3" ht="16.5" x14ac:dyDescent="0.6">
      <c r="A331" s="118" t="s">
        <v>8</v>
      </c>
      <c r="B331" s="203">
        <v>2016</v>
      </c>
      <c r="C331" s="119" t="s">
        <v>2</v>
      </c>
    </row>
    <row r="332" spans="1:3" ht="16.5" x14ac:dyDescent="0.6">
      <c r="A332" s="118" t="s">
        <v>8</v>
      </c>
      <c r="B332" s="203">
        <v>2016</v>
      </c>
      <c r="C332" s="119" t="s">
        <v>2</v>
      </c>
    </row>
    <row r="333" spans="1:3" ht="16.5" x14ac:dyDescent="0.6">
      <c r="A333" s="118" t="s">
        <v>8</v>
      </c>
      <c r="B333" s="203">
        <v>2017</v>
      </c>
      <c r="C333" s="119" t="s">
        <v>2</v>
      </c>
    </row>
    <row r="334" spans="1:3" ht="16.5" x14ac:dyDescent="0.6">
      <c r="A334" s="118" t="s">
        <v>8</v>
      </c>
      <c r="B334" s="203">
        <v>2017</v>
      </c>
      <c r="C334" s="119" t="s">
        <v>2</v>
      </c>
    </row>
    <row r="335" spans="1:3" ht="16.5" x14ac:dyDescent="0.6">
      <c r="A335" s="118" t="s">
        <v>8</v>
      </c>
      <c r="B335" s="203">
        <v>2017</v>
      </c>
      <c r="C335" s="119" t="s">
        <v>2</v>
      </c>
    </row>
    <row r="336" spans="1:3" ht="16.5" x14ac:dyDescent="0.6">
      <c r="A336" s="118" t="s">
        <v>8</v>
      </c>
      <c r="B336" s="203">
        <v>2017</v>
      </c>
      <c r="C336" s="119" t="s">
        <v>2</v>
      </c>
    </row>
    <row r="337" spans="1:3" ht="16.5" x14ac:dyDescent="0.6">
      <c r="A337" s="118" t="s">
        <v>8</v>
      </c>
      <c r="B337" s="203">
        <v>2018</v>
      </c>
      <c r="C337" s="119" t="s">
        <v>2</v>
      </c>
    </row>
    <row r="338" spans="1:3" ht="16.5" x14ac:dyDescent="0.6">
      <c r="A338" s="118" t="s">
        <v>8</v>
      </c>
      <c r="B338" s="203">
        <v>2018</v>
      </c>
      <c r="C338" s="119" t="s">
        <v>2</v>
      </c>
    </row>
    <row r="339" spans="1:3" ht="16.5" x14ac:dyDescent="0.6">
      <c r="A339" s="118" t="s">
        <v>8</v>
      </c>
      <c r="B339" s="203">
        <v>2018</v>
      </c>
      <c r="C339" s="119" t="s">
        <v>2</v>
      </c>
    </row>
    <row r="340" spans="1:3" ht="16.5" x14ac:dyDescent="0.6">
      <c r="A340" s="118" t="s">
        <v>8</v>
      </c>
      <c r="B340" s="203">
        <v>2018</v>
      </c>
      <c r="C340" s="119" t="s">
        <v>2</v>
      </c>
    </row>
    <row r="341" spans="1:3" ht="16.5" x14ac:dyDescent="0.6">
      <c r="A341" s="118" t="s">
        <v>8</v>
      </c>
      <c r="B341" s="203">
        <v>2019</v>
      </c>
      <c r="C341" s="119" t="s">
        <v>2</v>
      </c>
    </row>
    <row r="342" spans="1:3" ht="16.5" x14ac:dyDescent="0.6">
      <c r="A342" s="118" t="s">
        <v>8</v>
      </c>
      <c r="B342" s="203">
        <v>2022</v>
      </c>
      <c r="C342" s="119" t="s">
        <v>3</v>
      </c>
    </row>
    <row r="343" spans="1:3" ht="16.5" x14ac:dyDescent="0.6">
      <c r="A343" s="118" t="s">
        <v>8</v>
      </c>
      <c r="B343" s="203">
        <v>2023</v>
      </c>
      <c r="C343" s="119" t="s">
        <v>3</v>
      </c>
    </row>
    <row r="344" spans="1:3" ht="16.5" x14ac:dyDescent="0.6">
      <c r="A344" s="118" t="s">
        <v>46</v>
      </c>
      <c r="B344" s="203">
        <v>2013</v>
      </c>
      <c r="C344" s="119" t="s">
        <v>4</v>
      </c>
    </row>
    <row r="345" spans="1:3" ht="16.5" x14ac:dyDescent="0.6">
      <c r="A345" s="118" t="s">
        <v>46</v>
      </c>
      <c r="B345" s="203">
        <v>2014</v>
      </c>
      <c r="C345" s="119" t="s">
        <v>2</v>
      </c>
    </row>
    <row r="346" spans="1:3" ht="16.5" x14ac:dyDescent="0.6">
      <c r="A346" s="118" t="s">
        <v>46</v>
      </c>
      <c r="B346" s="203">
        <v>2014</v>
      </c>
      <c r="C346" s="119" t="s">
        <v>2</v>
      </c>
    </row>
    <row r="347" spans="1:3" ht="16.5" x14ac:dyDescent="0.6">
      <c r="A347" s="118" t="s">
        <v>46</v>
      </c>
      <c r="B347" s="203">
        <v>2014</v>
      </c>
      <c r="C347" s="119" t="s">
        <v>2</v>
      </c>
    </row>
    <row r="348" spans="1:3" ht="16.5" x14ac:dyDescent="0.6">
      <c r="A348" s="118" t="s">
        <v>46</v>
      </c>
      <c r="B348" s="203">
        <v>2014</v>
      </c>
      <c r="C348" s="119" t="s">
        <v>2</v>
      </c>
    </row>
    <row r="349" spans="1:3" ht="16.5" x14ac:dyDescent="0.6">
      <c r="A349" s="118" t="s">
        <v>46</v>
      </c>
      <c r="B349" s="203">
        <v>2015</v>
      </c>
      <c r="C349" s="119" t="s">
        <v>2</v>
      </c>
    </row>
    <row r="350" spans="1:3" ht="16.5" x14ac:dyDescent="0.6">
      <c r="A350" s="118" t="s">
        <v>46</v>
      </c>
      <c r="B350" s="203">
        <v>2015</v>
      </c>
      <c r="C350" s="119" t="s">
        <v>3</v>
      </c>
    </row>
    <row r="351" spans="1:3" ht="16.5" x14ac:dyDescent="0.6">
      <c r="A351" s="118" t="s">
        <v>46</v>
      </c>
      <c r="B351" s="203">
        <v>2015</v>
      </c>
      <c r="C351" s="119" t="s">
        <v>2</v>
      </c>
    </row>
    <row r="352" spans="1:3" ht="16.5" x14ac:dyDescent="0.6">
      <c r="A352" s="118" t="s">
        <v>46</v>
      </c>
      <c r="B352" s="203">
        <v>2015</v>
      </c>
      <c r="C352" s="119" t="s">
        <v>2</v>
      </c>
    </row>
    <row r="353" spans="1:3" ht="16.5" x14ac:dyDescent="0.6">
      <c r="A353" s="118" t="s">
        <v>46</v>
      </c>
      <c r="B353" s="203">
        <v>2016</v>
      </c>
      <c r="C353" s="119" t="s">
        <v>2</v>
      </c>
    </row>
    <row r="354" spans="1:3" ht="16.5" x14ac:dyDescent="0.6">
      <c r="A354" s="118" t="s">
        <v>46</v>
      </c>
      <c r="B354" s="203">
        <v>2016</v>
      </c>
      <c r="C354" s="119" t="s">
        <v>2</v>
      </c>
    </row>
    <row r="355" spans="1:3" ht="16.5" x14ac:dyDescent="0.6">
      <c r="A355" s="118" t="s">
        <v>46</v>
      </c>
      <c r="B355" s="203">
        <v>2016</v>
      </c>
      <c r="C355" s="119" t="s">
        <v>2</v>
      </c>
    </row>
    <row r="356" spans="1:3" ht="16.5" x14ac:dyDescent="0.6">
      <c r="A356" s="118" t="s">
        <v>46</v>
      </c>
      <c r="B356" s="203">
        <v>2016</v>
      </c>
      <c r="C356" s="119" t="s">
        <v>3</v>
      </c>
    </row>
    <row r="357" spans="1:3" ht="16.5" x14ac:dyDescent="0.6">
      <c r="A357" s="118" t="s">
        <v>46</v>
      </c>
      <c r="B357" s="203">
        <v>2017</v>
      </c>
      <c r="C357" s="119" t="s">
        <v>2</v>
      </c>
    </row>
    <row r="358" spans="1:3" ht="16.5" x14ac:dyDescent="0.6">
      <c r="A358" s="118" t="s">
        <v>46</v>
      </c>
      <c r="B358" s="203">
        <v>2017</v>
      </c>
      <c r="C358" s="119" t="s">
        <v>2</v>
      </c>
    </row>
    <row r="359" spans="1:3" ht="16.5" x14ac:dyDescent="0.6">
      <c r="A359" s="147" t="s">
        <v>46</v>
      </c>
      <c r="B359" s="203">
        <v>2017</v>
      </c>
      <c r="C359" s="155" t="s">
        <v>2</v>
      </c>
    </row>
    <row r="360" spans="1:3" ht="16.5" x14ac:dyDescent="0.6">
      <c r="A360" s="118" t="s">
        <v>46</v>
      </c>
      <c r="B360" s="203">
        <v>2017</v>
      </c>
      <c r="C360" s="119" t="s">
        <v>2</v>
      </c>
    </row>
    <row r="361" spans="1:3" ht="16.5" x14ac:dyDescent="0.6">
      <c r="A361" s="118" t="s">
        <v>46</v>
      </c>
      <c r="B361" s="203">
        <v>2018</v>
      </c>
      <c r="C361" s="119" t="s">
        <v>2</v>
      </c>
    </row>
    <row r="362" spans="1:3" ht="16.5" x14ac:dyDescent="0.6">
      <c r="A362" s="118" t="s">
        <v>46</v>
      </c>
      <c r="B362" s="203">
        <v>2018</v>
      </c>
      <c r="C362" s="119" t="s">
        <v>2</v>
      </c>
    </row>
    <row r="363" spans="1:3" ht="16.5" x14ac:dyDescent="0.6">
      <c r="A363" s="118" t="s">
        <v>46</v>
      </c>
      <c r="B363" s="203">
        <v>2018</v>
      </c>
      <c r="C363" s="119" t="s">
        <v>2</v>
      </c>
    </row>
    <row r="364" spans="1:3" ht="16.5" x14ac:dyDescent="0.6">
      <c r="A364" s="118" t="s">
        <v>46</v>
      </c>
      <c r="B364" s="203">
        <v>2018</v>
      </c>
      <c r="C364" s="119" t="s">
        <v>3</v>
      </c>
    </row>
    <row r="365" spans="1:3" ht="16.5" x14ac:dyDescent="0.6">
      <c r="A365" s="118" t="s">
        <v>46</v>
      </c>
      <c r="B365" s="203">
        <v>2020</v>
      </c>
      <c r="C365" s="119" t="s">
        <v>6</v>
      </c>
    </row>
    <row r="366" spans="1:3" ht="16.5" x14ac:dyDescent="0.6">
      <c r="A366" s="118" t="s">
        <v>46</v>
      </c>
      <c r="B366" s="203">
        <v>2021</v>
      </c>
      <c r="C366" s="119" t="s">
        <v>3</v>
      </c>
    </row>
    <row r="367" spans="1:3" ht="16.5" x14ac:dyDescent="0.6">
      <c r="A367" s="118" t="s">
        <v>46</v>
      </c>
      <c r="B367" s="203">
        <v>2021</v>
      </c>
      <c r="C367" s="119" t="s">
        <v>3</v>
      </c>
    </row>
    <row r="368" spans="1:3" ht="16.5" x14ac:dyDescent="0.6">
      <c r="A368" s="118" t="s">
        <v>46</v>
      </c>
      <c r="B368" s="203">
        <v>2022</v>
      </c>
      <c r="C368" s="119" t="s">
        <v>3</v>
      </c>
    </row>
    <row r="369" spans="1:3" ht="16.5" x14ac:dyDescent="0.6">
      <c r="A369" s="118" t="s">
        <v>46</v>
      </c>
      <c r="B369" s="203">
        <v>2022</v>
      </c>
      <c r="C369" s="119" t="s">
        <v>2</v>
      </c>
    </row>
    <row r="370" spans="1:3" ht="16.5" x14ac:dyDescent="0.6">
      <c r="A370" s="118" t="s">
        <v>46</v>
      </c>
      <c r="B370" s="203">
        <v>2022</v>
      </c>
      <c r="C370" s="119" t="s">
        <v>2</v>
      </c>
    </row>
    <row r="371" spans="1:3" ht="16.5" x14ac:dyDescent="0.6">
      <c r="A371" s="147" t="s">
        <v>46</v>
      </c>
      <c r="B371" s="203">
        <v>2022</v>
      </c>
      <c r="C371" s="155" t="s">
        <v>2</v>
      </c>
    </row>
    <row r="372" spans="1:3" ht="16.5" x14ac:dyDescent="0.6">
      <c r="A372" s="118" t="s">
        <v>46</v>
      </c>
      <c r="B372" s="203">
        <v>2023</v>
      </c>
      <c r="C372" s="119" t="s">
        <v>2</v>
      </c>
    </row>
    <row r="373" spans="1:3" ht="16.5" x14ac:dyDescent="0.6">
      <c r="A373" s="118" t="s">
        <v>46</v>
      </c>
      <c r="B373" s="203">
        <v>2023</v>
      </c>
      <c r="C373" s="119" t="s">
        <v>2</v>
      </c>
    </row>
    <row r="374" spans="1:3" ht="16.5" x14ac:dyDescent="0.6">
      <c r="A374" s="118" t="s">
        <v>46</v>
      </c>
      <c r="B374" s="203">
        <v>2023</v>
      </c>
      <c r="C374" s="119" t="s">
        <v>2</v>
      </c>
    </row>
    <row r="375" spans="1:3" ht="16.5" x14ac:dyDescent="0.6">
      <c r="A375" s="183" t="s">
        <v>518</v>
      </c>
      <c r="B375" s="203">
        <v>2018</v>
      </c>
      <c r="C375" s="186" t="s">
        <v>4</v>
      </c>
    </row>
    <row r="376" spans="1:3" ht="16.5" x14ac:dyDescent="0.6">
      <c r="A376" s="147" t="s">
        <v>39</v>
      </c>
      <c r="B376" s="203">
        <v>2015</v>
      </c>
      <c r="C376" s="155" t="s">
        <v>4</v>
      </c>
    </row>
    <row r="377" spans="1:3" ht="16.5" x14ac:dyDescent="0.6">
      <c r="A377" s="147" t="s">
        <v>39</v>
      </c>
      <c r="B377" s="203">
        <v>2016</v>
      </c>
      <c r="C377" s="155" t="s">
        <v>2</v>
      </c>
    </row>
    <row r="378" spans="1:3" ht="16.5" x14ac:dyDescent="0.6">
      <c r="A378" s="147" t="s">
        <v>39</v>
      </c>
      <c r="B378" s="203">
        <v>2016</v>
      </c>
      <c r="C378" s="155" t="s">
        <v>2</v>
      </c>
    </row>
    <row r="379" spans="1:3" ht="16.5" x14ac:dyDescent="0.6">
      <c r="A379" s="118" t="s">
        <v>39</v>
      </c>
      <c r="B379" s="203">
        <v>2016</v>
      </c>
      <c r="C379" s="119" t="s">
        <v>2</v>
      </c>
    </row>
    <row r="380" spans="1:3" ht="16.5" x14ac:dyDescent="0.6">
      <c r="A380" s="118" t="s">
        <v>39</v>
      </c>
      <c r="B380" s="203">
        <v>2016</v>
      </c>
      <c r="C380" s="119" t="s">
        <v>2</v>
      </c>
    </row>
    <row r="381" spans="1:3" ht="16.5" x14ac:dyDescent="0.6">
      <c r="A381" s="118" t="s">
        <v>39</v>
      </c>
      <c r="B381" s="203">
        <v>2017</v>
      </c>
      <c r="C381" s="119" t="s">
        <v>2</v>
      </c>
    </row>
    <row r="382" spans="1:3" ht="16.5" x14ac:dyDescent="0.6">
      <c r="A382" s="118" t="s">
        <v>39</v>
      </c>
      <c r="B382" s="203">
        <v>2017</v>
      </c>
      <c r="C382" s="119" t="s">
        <v>2</v>
      </c>
    </row>
    <row r="383" spans="1:3" ht="16.5" x14ac:dyDescent="0.6">
      <c r="A383" s="118" t="s">
        <v>39</v>
      </c>
      <c r="B383" s="203">
        <v>2017</v>
      </c>
      <c r="C383" s="119" t="s">
        <v>2</v>
      </c>
    </row>
    <row r="384" spans="1:3" ht="16.5" x14ac:dyDescent="0.6">
      <c r="A384" s="118" t="s">
        <v>39</v>
      </c>
      <c r="B384" s="203">
        <v>2017</v>
      </c>
      <c r="C384" s="119" t="s">
        <v>2</v>
      </c>
    </row>
    <row r="385" spans="1:3" ht="16.5" x14ac:dyDescent="0.6">
      <c r="A385" s="118" t="s">
        <v>39</v>
      </c>
      <c r="B385" s="203">
        <v>2018</v>
      </c>
      <c r="C385" s="119" t="s">
        <v>2</v>
      </c>
    </row>
    <row r="386" spans="1:3" ht="16.5" x14ac:dyDescent="0.6">
      <c r="A386" s="118" t="s">
        <v>39</v>
      </c>
      <c r="B386" s="203">
        <v>2018</v>
      </c>
      <c r="C386" s="119" t="s">
        <v>2</v>
      </c>
    </row>
    <row r="387" spans="1:3" ht="16.5" x14ac:dyDescent="0.6">
      <c r="A387" s="118" t="s">
        <v>39</v>
      </c>
      <c r="B387" s="203">
        <v>2018</v>
      </c>
      <c r="C387" s="119" t="s">
        <v>2</v>
      </c>
    </row>
    <row r="388" spans="1:3" ht="16.5" x14ac:dyDescent="0.6">
      <c r="A388" s="118" t="s">
        <v>39</v>
      </c>
      <c r="B388" s="203">
        <v>2019</v>
      </c>
      <c r="C388" s="119" t="s">
        <v>2</v>
      </c>
    </row>
    <row r="389" spans="1:3" ht="16.5" x14ac:dyDescent="0.6">
      <c r="A389" s="118" t="s">
        <v>39</v>
      </c>
      <c r="B389" s="203">
        <v>2019</v>
      </c>
      <c r="C389" s="119" t="s">
        <v>2</v>
      </c>
    </row>
    <row r="390" spans="1:3" ht="16.5" x14ac:dyDescent="0.6">
      <c r="A390" s="118" t="s">
        <v>39</v>
      </c>
      <c r="B390" s="203">
        <v>2020</v>
      </c>
      <c r="C390" s="119" t="s">
        <v>2</v>
      </c>
    </row>
    <row r="391" spans="1:3" ht="16.5" x14ac:dyDescent="0.6">
      <c r="A391" s="118" t="s">
        <v>39</v>
      </c>
      <c r="B391" s="203">
        <v>2020</v>
      </c>
      <c r="C391" s="119" t="s">
        <v>2</v>
      </c>
    </row>
    <row r="392" spans="1:3" ht="16.5" x14ac:dyDescent="0.6">
      <c r="A392" s="118" t="s">
        <v>39</v>
      </c>
      <c r="B392" s="203">
        <v>2020</v>
      </c>
      <c r="C392" s="119" t="s">
        <v>2</v>
      </c>
    </row>
    <row r="393" spans="1:3" ht="16.5" x14ac:dyDescent="0.6">
      <c r="A393" s="118" t="s">
        <v>39</v>
      </c>
      <c r="B393" s="203">
        <v>2021</v>
      </c>
      <c r="C393" s="119" t="s">
        <v>2</v>
      </c>
    </row>
    <row r="394" spans="1:3" ht="16.5" x14ac:dyDescent="0.6">
      <c r="A394" s="118" t="s">
        <v>39</v>
      </c>
      <c r="B394" s="203">
        <v>2021</v>
      </c>
      <c r="C394" s="119" t="s">
        <v>2</v>
      </c>
    </row>
    <row r="395" spans="1:3" ht="16.5" x14ac:dyDescent="0.6">
      <c r="A395" s="118" t="s">
        <v>40</v>
      </c>
      <c r="B395" s="203">
        <v>2016</v>
      </c>
      <c r="C395" s="119" t="s">
        <v>4</v>
      </c>
    </row>
    <row r="396" spans="1:3" ht="16.5" x14ac:dyDescent="0.6">
      <c r="A396" s="118" t="s">
        <v>9</v>
      </c>
      <c r="B396" s="203">
        <v>2014</v>
      </c>
      <c r="C396" s="119" t="s">
        <v>4</v>
      </c>
    </row>
    <row r="397" spans="1:3" ht="16.5" x14ac:dyDescent="0.6">
      <c r="A397" s="118" t="s">
        <v>9</v>
      </c>
      <c r="B397" s="203">
        <v>2015</v>
      </c>
      <c r="C397" s="119" t="s">
        <v>3</v>
      </c>
    </row>
    <row r="398" spans="1:3" ht="16.5" x14ac:dyDescent="0.6">
      <c r="A398" s="118" t="s">
        <v>9</v>
      </c>
      <c r="B398" s="203">
        <v>2016</v>
      </c>
      <c r="C398" s="119" t="s">
        <v>3</v>
      </c>
    </row>
    <row r="399" spans="1:3" ht="16.5" x14ac:dyDescent="0.6">
      <c r="A399" s="118" t="s">
        <v>9</v>
      </c>
      <c r="B399" s="203">
        <v>2018</v>
      </c>
      <c r="C399" s="119" t="s">
        <v>3</v>
      </c>
    </row>
    <row r="400" spans="1:3" ht="16.5" x14ac:dyDescent="0.6">
      <c r="A400" s="118" t="s">
        <v>9</v>
      </c>
      <c r="B400" s="203">
        <v>2020</v>
      </c>
      <c r="C400" s="119" t="s">
        <v>6</v>
      </c>
    </row>
    <row r="401" spans="1:3" ht="16.5" x14ac:dyDescent="0.6">
      <c r="A401" s="118" t="s">
        <v>9</v>
      </c>
      <c r="B401" s="203">
        <v>2021</v>
      </c>
      <c r="C401" s="119" t="s">
        <v>3</v>
      </c>
    </row>
    <row r="402" spans="1:3" ht="16.5" x14ac:dyDescent="0.6">
      <c r="A402" s="118" t="s">
        <v>9</v>
      </c>
      <c r="B402" s="203">
        <v>2022</v>
      </c>
      <c r="C402" s="119" t="s">
        <v>3</v>
      </c>
    </row>
    <row r="403" spans="1:3" ht="16.5" x14ac:dyDescent="0.6">
      <c r="A403" s="139" t="s">
        <v>9</v>
      </c>
      <c r="B403" s="203">
        <v>2024</v>
      </c>
      <c r="C403" s="139" t="s">
        <v>2</v>
      </c>
    </row>
    <row r="404" spans="1:3" ht="16.5" x14ac:dyDescent="0.6">
      <c r="A404" s="145" t="s">
        <v>9</v>
      </c>
      <c r="B404" s="203">
        <v>2024</v>
      </c>
      <c r="C404" s="139" t="s">
        <v>2</v>
      </c>
    </row>
    <row r="405" spans="1:3" ht="16.5" x14ac:dyDescent="0.6">
      <c r="A405" s="118" t="s">
        <v>41</v>
      </c>
      <c r="B405" s="203">
        <v>2015</v>
      </c>
      <c r="C405" s="119" t="s">
        <v>4</v>
      </c>
    </row>
    <row r="406" spans="1:3" ht="16.5" x14ac:dyDescent="0.6">
      <c r="A406" s="118" t="s">
        <v>41</v>
      </c>
      <c r="B406" s="203">
        <v>2016</v>
      </c>
      <c r="C406" s="119" t="s">
        <v>2</v>
      </c>
    </row>
    <row r="407" spans="1:3" ht="16.5" x14ac:dyDescent="0.6">
      <c r="A407" s="118" t="s">
        <v>41</v>
      </c>
      <c r="B407" s="203">
        <v>2017</v>
      </c>
      <c r="C407" s="119" t="s">
        <v>2</v>
      </c>
    </row>
    <row r="408" spans="1:3" ht="16.5" x14ac:dyDescent="0.6">
      <c r="A408" s="118" t="s">
        <v>41</v>
      </c>
      <c r="B408" s="203">
        <v>2018</v>
      </c>
      <c r="C408" s="119" t="s">
        <v>2</v>
      </c>
    </row>
    <row r="409" spans="1:3" ht="16.5" x14ac:dyDescent="0.6">
      <c r="A409" s="118" t="s">
        <v>41</v>
      </c>
      <c r="B409" s="203">
        <v>2019</v>
      </c>
      <c r="C409" s="119" t="s">
        <v>2</v>
      </c>
    </row>
    <row r="410" spans="1:3" ht="16.5" x14ac:dyDescent="0.6">
      <c r="A410" s="118" t="s">
        <v>41</v>
      </c>
      <c r="B410" s="203">
        <v>2020</v>
      </c>
      <c r="C410" s="119" t="s">
        <v>2</v>
      </c>
    </row>
    <row r="411" spans="1:3" ht="16.5" x14ac:dyDescent="0.6">
      <c r="A411" s="118" t="s">
        <v>342</v>
      </c>
      <c r="B411" s="203">
        <v>2015</v>
      </c>
      <c r="C411" s="119" t="s">
        <v>4</v>
      </c>
    </row>
    <row r="412" spans="1:3" ht="16.5" x14ac:dyDescent="0.6">
      <c r="A412" s="118" t="s">
        <v>45</v>
      </c>
      <c r="B412" s="203">
        <v>2016</v>
      </c>
      <c r="C412" s="119" t="s">
        <v>4</v>
      </c>
    </row>
    <row r="413" spans="1:3" ht="16.5" x14ac:dyDescent="0.6">
      <c r="A413" s="118" t="s">
        <v>45</v>
      </c>
      <c r="B413" s="203">
        <v>2017</v>
      </c>
      <c r="C413" s="119" t="s">
        <v>2</v>
      </c>
    </row>
    <row r="414" spans="1:3" ht="16.5" x14ac:dyDescent="0.6">
      <c r="A414" s="118" t="s">
        <v>45</v>
      </c>
      <c r="B414" s="203">
        <v>2019</v>
      </c>
      <c r="C414" s="119" t="s">
        <v>2</v>
      </c>
    </row>
    <row r="415" spans="1:3" ht="16.5" x14ac:dyDescent="0.6">
      <c r="A415" s="118" t="s">
        <v>42</v>
      </c>
      <c r="B415" s="203">
        <v>2015</v>
      </c>
      <c r="C415" s="119" t="s">
        <v>4</v>
      </c>
    </row>
    <row r="416" spans="1:3" ht="16.5" x14ac:dyDescent="0.6">
      <c r="A416" s="118" t="s">
        <v>42</v>
      </c>
      <c r="B416" s="203">
        <v>2017</v>
      </c>
      <c r="C416" s="119" t="s">
        <v>2</v>
      </c>
    </row>
    <row r="417" spans="1:3" ht="16.5" x14ac:dyDescent="0.6">
      <c r="A417" s="118" t="s">
        <v>42</v>
      </c>
      <c r="B417" s="203">
        <v>2017</v>
      </c>
      <c r="C417" s="119" t="s">
        <v>2</v>
      </c>
    </row>
    <row r="418" spans="1:3" ht="16.5" x14ac:dyDescent="0.6">
      <c r="A418" s="118" t="s">
        <v>42</v>
      </c>
      <c r="B418" s="203">
        <v>2018</v>
      </c>
      <c r="C418" s="119" t="s">
        <v>2</v>
      </c>
    </row>
    <row r="419" spans="1:3" ht="16.5" x14ac:dyDescent="0.6">
      <c r="A419" s="188" t="s">
        <v>14</v>
      </c>
      <c r="B419" s="203">
        <v>2024</v>
      </c>
      <c r="C419" s="188" t="s">
        <v>3</v>
      </c>
    </row>
    <row r="420" spans="1:3" ht="16.5" x14ac:dyDescent="0.6">
      <c r="A420" s="188" t="s">
        <v>9</v>
      </c>
      <c r="B420" s="203">
        <v>2024</v>
      </c>
      <c r="C420" s="188" t="s">
        <v>2</v>
      </c>
    </row>
    <row r="421" spans="1:3" ht="16.5" x14ac:dyDescent="0.6">
      <c r="A421" s="196" t="s">
        <v>80</v>
      </c>
      <c r="B421" s="203">
        <v>2024</v>
      </c>
      <c r="C421" s="196" t="s">
        <v>6</v>
      </c>
    </row>
  </sheetData>
  <dataValidations count="1">
    <dataValidation allowBlank="1" errorTitle="Error" error="Please insert date in dd/yy/yyyy format, eg 21/03/2023" promptTitle="Date decision was announced" prompt="Please insert the date in dd/mm/yyyy format" sqref="B2:B421" xr:uid="{0AF8DC0A-46F4-43A1-BDAC-39761B898C04}"/>
  </dataValidation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DFD6-8DFC-4F6C-B628-E6B4304D71D8}">
  <dimension ref="A1:AQ421"/>
  <sheetViews>
    <sheetView workbookViewId="0">
      <selection activeCell="G2" sqref="G2:AQ16"/>
      <pivotSelection pane="bottomRight" showHeader="1" activeRow="1" activeCol="6" previousRow="1" previousCol="6" click="1" r:id="rId1">
        <pivotArea type="all" dataOnly="0" outline="0" fieldPosition="0"/>
      </pivotSelection>
    </sheetView>
  </sheetViews>
  <sheetFormatPr defaultRowHeight="14.25" x14ac:dyDescent="0.45"/>
  <cols>
    <col min="1" max="1" width="14.73046875" bestFit="1" customWidth="1"/>
    <col min="2" max="2" width="5" bestFit="1" customWidth="1"/>
    <col min="3" max="3" width="15" bestFit="1" customWidth="1"/>
    <col min="7" max="7" width="17.86328125" bestFit="1" customWidth="1"/>
    <col min="8" max="8" width="14.73046875" bestFit="1" customWidth="1"/>
    <col min="9" max="11" width="11.73046875" bestFit="1" customWidth="1"/>
    <col min="12" max="12" width="5.1328125" bestFit="1" customWidth="1"/>
    <col min="13" max="13" width="6.6640625" bestFit="1" customWidth="1"/>
    <col min="14" max="14" width="6.73046875" bestFit="1" customWidth="1"/>
    <col min="15" max="15" width="5.265625" bestFit="1" customWidth="1"/>
    <col min="16" max="16" width="12.9296875" bestFit="1" customWidth="1"/>
    <col min="17" max="18" width="11.73046875" bestFit="1" customWidth="1"/>
    <col min="19" max="19" width="9.73046875" bestFit="1" customWidth="1"/>
    <col min="20" max="20" width="13.33203125" bestFit="1" customWidth="1"/>
    <col min="21" max="21" width="4.796875" bestFit="1" customWidth="1"/>
    <col min="22" max="22" width="8.73046875" bestFit="1" customWidth="1"/>
    <col min="23" max="23" width="7.73046875" bestFit="1" customWidth="1"/>
    <col min="24" max="24" width="4.265625" bestFit="1" customWidth="1"/>
    <col min="25" max="25" width="5.3984375" bestFit="1" customWidth="1"/>
    <col min="26" max="26" width="5.73046875" bestFit="1" customWidth="1"/>
    <col min="27" max="27" width="11.73046875" bestFit="1" customWidth="1"/>
    <col min="28" max="28" width="5.3984375" bestFit="1" customWidth="1"/>
    <col min="29" max="29" width="6.59765625" bestFit="1" customWidth="1"/>
    <col min="30" max="30" width="10.73046875" bestFit="1" customWidth="1"/>
    <col min="31" max="31" width="11.73046875" bestFit="1" customWidth="1"/>
    <col min="32" max="32" width="9.6640625" bestFit="1" customWidth="1"/>
    <col min="33" max="33" width="5.86328125" bestFit="1" customWidth="1"/>
    <col min="34" max="34" width="10.9296875" bestFit="1" customWidth="1"/>
    <col min="35" max="35" width="8.86328125" bestFit="1" customWidth="1"/>
    <col min="36" max="36" width="10.6640625" bestFit="1" customWidth="1"/>
    <col min="37" max="37" width="11.73046875" bestFit="1" customWidth="1"/>
    <col min="38" max="38" width="7.265625" bestFit="1" customWidth="1"/>
    <col min="39" max="39" width="10.265625" bestFit="1" customWidth="1"/>
    <col min="40" max="40" width="6.73046875" bestFit="1" customWidth="1"/>
    <col min="41" max="41" width="14.06640625" bestFit="1" customWidth="1"/>
    <col min="42" max="43" width="11.73046875" bestFit="1" customWidth="1"/>
  </cols>
  <sheetData>
    <row r="1" spans="1:43" ht="33" x14ac:dyDescent="0.6">
      <c r="A1" s="112" t="s">
        <v>15</v>
      </c>
      <c r="B1" s="201" t="s">
        <v>606</v>
      </c>
      <c r="C1" s="114" t="s">
        <v>0</v>
      </c>
      <c r="D1" s="112" t="s">
        <v>1</v>
      </c>
    </row>
    <row r="2" spans="1:43" ht="16.5" x14ac:dyDescent="0.6">
      <c r="A2" s="118" t="s">
        <v>489</v>
      </c>
      <c r="B2" s="203">
        <v>2019</v>
      </c>
      <c r="C2" s="85">
        <v>0</v>
      </c>
      <c r="D2" s="119" t="s">
        <v>4</v>
      </c>
      <c r="G2" s="199" t="s">
        <v>605</v>
      </c>
      <c r="H2" s="199" t="s">
        <v>604</v>
      </c>
    </row>
    <row r="3" spans="1:43" ht="16.5" x14ac:dyDescent="0.6">
      <c r="A3" s="118" t="s">
        <v>489</v>
      </c>
      <c r="B3" s="203">
        <v>2019</v>
      </c>
      <c r="C3" s="85">
        <v>0</v>
      </c>
      <c r="D3" s="119" t="s">
        <v>2</v>
      </c>
      <c r="G3" s="199" t="s">
        <v>602</v>
      </c>
      <c r="H3" t="s">
        <v>21</v>
      </c>
      <c r="I3" t="s">
        <v>489</v>
      </c>
      <c r="J3" t="s">
        <v>23</v>
      </c>
      <c r="K3" t="s">
        <v>5</v>
      </c>
      <c r="L3" t="s">
        <v>74</v>
      </c>
      <c r="M3" t="s">
        <v>26</v>
      </c>
      <c r="N3" t="s">
        <v>526</v>
      </c>
      <c r="O3" t="s">
        <v>28</v>
      </c>
      <c r="P3" t="s">
        <v>421</v>
      </c>
      <c r="Q3" t="s">
        <v>467</v>
      </c>
      <c r="R3" t="s">
        <v>10</v>
      </c>
      <c r="S3" t="s">
        <v>11</v>
      </c>
      <c r="T3" t="s">
        <v>80</v>
      </c>
      <c r="U3" t="s">
        <v>30</v>
      </c>
      <c r="V3" t="s">
        <v>31</v>
      </c>
      <c r="W3" t="s">
        <v>565</v>
      </c>
      <c r="X3" t="s">
        <v>12</v>
      </c>
      <c r="Y3" t="s">
        <v>34</v>
      </c>
      <c r="Z3" t="s">
        <v>35</v>
      </c>
      <c r="AA3" t="s">
        <v>7</v>
      </c>
      <c r="AB3" t="s">
        <v>562</v>
      </c>
      <c r="AC3" t="s">
        <v>38</v>
      </c>
      <c r="AD3" t="s">
        <v>8</v>
      </c>
      <c r="AE3" t="s">
        <v>46</v>
      </c>
      <c r="AF3" t="s">
        <v>518</v>
      </c>
      <c r="AG3" t="s">
        <v>39</v>
      </c>
      <c r="AH3" t="s">
        <v>40</v>
      </c>
      <c r="AI3" t="s">
        <v>41</v>
      </c>
      <c r="AJ3" t="s">
        <v>42</v>
      </c>
      <c r="AK3" t="s">
        <v>14</v>
      </c>
      <c r="AL3" t="s">
        <v>9</v>
      </c>
      <c r="AM3" t="s">
        <v>43</v>
      </c>
      <c r="AN3" t="s">
        <v>342</v>
      </c>
      <c r="AO3" t="s">
        <v>17</v>
      </c>
      <c r="AP3" t="s">
        <v>45</v>
      </c>
      <c r="AQ3" t="s">
        <v>603</v>
      </c>
    </row>
    <row r="4" spans="1:43" ht="16.5" x14ac:dyDescent="0.6">
      <c r="A4" s="118" t="s">
        <v>489</v>
      </c>
      <c r="B4" s="203">
        <v>2020</v>
      </c>
      <c r="C4" s="85">
        <v>0</v>
      </c>
      <c r="D4" s="119" t="s">
        <v>2</v>
      </c>
      <c r="G4" s="205">
        <v>2013</v>
      </c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>
        <v>0.01</v>
      </c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>
        <v>0.01</v>
      </c>
    </row>
    <row r="5" spans="1:43" ht="16.5" x14ac:dyDescent="0.6">
      <c r="A5" s="118" t="s">
        <v>489</v>
      </c>
      <c r="B5" s="203">
        <v>2020</v>
      </c>
      <c r="C5" s="85">
        <v>0</v>
      </c>
      <c r="D5" s="119" t="s">
        <v>2</v>
      </c>
      <c r="G5" s="205">
        <v>2014</v>
      </c>
      <c r="H5" s="200"/>
      <c r="I5" s="200"/>
      <c r="J5" s="200"/>
      <c r="K5" s="200"/>
      <c r="L5" s="200"/>
      <c r="M5" s="200"/>
      <c r="N5" s="200"/>
      <c r="O5" s="200"/>
      <c r="P5" s="200">
        <v>0</v>
      </c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>
        <v>0.01</v>
      </c>
      <c r="AF5" s="200"/>
      <c r="AG5" s="200"/>
      <c r="AH5" s="200"/>
      <c r="AI5" s="200"/>
      <c r="AJ5" s="200"/>
      <c r="AK5" s="200"/>
      <c r="AL5" s="200">
        <v>0.01</v>
      </c>
      <c r="AM5" s="200"/>
      <c r="AN5" s="200"/>
      <c r="AO5" s="200">
        <v>0</v>
      </c>
      <c r="AP5" s="200"/>
      <c r="AQ5" s="200">
        <v>6.2500000000000003E-3</v>
      </c>
    </row>
    <row r="6" spans="1:43" ht="16.5" x14ac:dyDescent="0.6">
      <c r="A6" s="118" t="s">
        <v>489</v>
      </c>
      <c r="B6" s="203">
        <v>2020</v>
      </c>
      <c r="C6" s="85">
        <v>0</v>
      </c>
      <c r="D6" s="119" t="s">
        <v>2</v>
      </c>
      <c r="G6" s="205">
        <v>2015</v>
      </c>
      <c r="H6" s="200"/>
      <c r="I6" s="200"/>
      <c r="J6" s="200">
        <v>0</v>
      </c>
      <c r="K6" s="200">
        <v>0</v>
      </c>
      <c r="L6" s="200">
        <v>0</v>
      </c>
      <c r="M6" s="200"/>
      <c r="N6" s="200"/>
      <c r="O6" s="200"/>
      <c r="P6" s="200">
        <v>1.25E-3</v>
      </c>
      <c r="Q6" s="200">
        <v>0</v>
      </c>
      <c r="R6" s="200">
        <v>0</v>
      </c>
      <c r="S6" s="200">
        <v>0</v>
      </c>
      <c r="T6" s="200">
        <v>6.2500000000000003E-3</v>
      </c>
      <c r="U6" s="200">
        <v>0</v>
      </c>
      <c r="V6" s="200">
        <v>0</v>
      </c>
      <c r="W6" s="200"/>
      <c r="X6" s="200">
        <v>0</v>
      </c>
      <c r="Y6" s="200"/>
      <c r="Z6" s="200"/>
      <c r="AA6" s="200">
        <v>0</v>
      </c>
      <c r="AB6" s="200">
        <v>0</v>
      </c>
      <c r="AC6" s="200"/>
      <c r="AD6" s="200">
        <v>0</v>
      </c>
      <c r="AE6" s="200">
        <v>1.375E-2</v>
      </c>
      <c r="AF6" s="200"/>
      <c r="AG6" s="200">
        <v>0</v>
      </c>
      <c r="AH6" s="200"/>
      <c r="AI6" s="200">
        <v>0</v>
      </c>
      <c r="AJ6" s="200">
        <v>0</v>
      </c>
      <c r="AK6" s="200">
        <v>0</v>
      </c>
      <c r="AL6" s="200">
        <v>1.4999999999999999E-2</v>
      </c>
      <c r="AM6" s="200"/>
      <c r="AN6" s="200">
        <v>0</v>
      </c>
      <c r="AO6" s="200">
        <v>0</v>
      </c>
      <c r="AP6" s="200"/>
      <c r="AQ6" s="200">
        <v>2.5390625000000001E-3</v>
      </c>
    </row>
    <row r="7" spans="1:43" ht="16.5" x14ac:dyDescent="0.6">
      <c r="A7" s="118" t="s">
        <v>489</v>
      </c>
      <c r="B7" s="203">
        <v>2020</v>
      </c>
      <c r="C7" s="85">
        <v>0</v>
      </c>
      <c r="D7" s="119" t="s">
        <v>2</v>
      </c>
      <c r="G7" s="205">
        <v>2016</v>
      </c>
      <c r="H7" s="200">
        <v>0</v>
      </c>
      <c r="I7" s="200"/>
      <c r="J7" s="200"/>
      <c r="K7" s="200">
        <v>0</v>
      </c>
      <c r="L7" s="200"/>
      <c r="M7" s="200"/>
      <c r="N7" s="200"/>
      <c r="O7" s="200"/>
      <c r="P7" s="200">
        <v>5.0000000000000001E-3</v>
      </c>
      <c r="Q7" s="200">
        <v>0</v>
      </c>
      <c r="R7" s="200">
        <v>0</v>
      </c>
      <c r="S7" s="200">
        <v>0</v>
      </c>
      <c r="T7" s="200">
        <v>1.2500000000000001E-2</v>
      </c>
      <c r="U7" s="200">
        <v>0</v>
      </c>
      <c r="V7" s="200">
        <v>0</v>
      </c>
      <c r="W7" s="200"/>
      <c r="X7" s="200">
        <v>0</v>
      </c>
      <c r="Y7" s="200">
        <v>0</v>
      </c>
      <c r="Z7" s="200">
        <v>0</v>
      </c>
      <c r="AA7" s="200">
        <v>0</v>
      </c>
      <c r="AB7" s="200"/>
      <c r="AC7" s="200">
        <v>0</v>
      </c>
      <c r="AD7" s="200">
        <v>0</v>
      </c>
      <c r="AE7" s="200">
        <v>1.6250000000000001E-2</v>
      </c>
      <c r="AF7" s="200"/>
      <c r="AG7" s="200">
        <v>0</v>
      </c>
      <c r="AH7" s="200">
        <v>0</v>
      </c>
      <c r="AI7" s="200">
        <v>0</v>
      </c>
      <c r="AJ7" s="200"/>
      <c r="AK7" s="200">
        <v>0</v>
      </c>
      <c r="AL7" s="200">
        <v>0.02</v>
      </c>
      <c r="AM7" s="200">
        <v>0</v>
      </c>
      <c r="AN7" s="200"/>
      <c r="AO7" s="200">
        <v>2.5000000000000001E-3</v>
      </c>
      <c r="AP7" s="200">
        <v>0</v>
      </c>
      <c r="AQ7" s="200">
        <v>2.2685185185185187E-3</v>
      </c>
    </row>
    <row r="8" spans="1:43" ht="16.5" x14ac:dyDescent="0.6">
      <c r="A8" s="118" t="s">
        <v>489</v>
      </c>
      <c r="B8" s="203">
        <v>2021</v>
      </c>
      <c r="C8" s="85">
        <v>0</v>
      </c>
      <c r="D8" s="119" t="s">
        <v>2</v>
      </c>
      <c r="G8" s="205">
        <v>2017</v>
      </c>
      <c r="H8" s="200"/>
      <c r="I8" s="200"/>
      <c r="J8" s="200">
        <v>0</v>
      </c>
      <c r="K8" s="200">
        <v>0</v>
      </c>
      <c r="L8" s="200">
        <v>0</v>
      </c>
      <c r="M8" s="200">
        <v>0</v>
      </c>
      <c r="N8" s="200"/>
      <c r="O8" s="200"/>
      <c r="P8" s="200">
        <v>9.3750000000000014E-3</v>
      </c>
      <c r="Q8" s="200">
        <v>0</v>
      </c>
      <c r="R8" s="200">
        <v>0</v>
      </c>
      <c r="S8" s="200">
        <v>0</v>
      </c>
      <c r="T8" s="200">
        <v>1.8749999999999999E-2</v>
      </c>
      <c r="U8" s="200">
        <v>0</v>
      </c>
      <c r="V8" s="200">
        <v>0</v>
      </c>
      <c r="W8" s="200"/>
      <c r="X8" s="200">
        <v>0</v>
      </c>
      <c r="Y8" s="200"/>
      <c r="Z8" s="200"/>
      <c r="AA8" s="200">
        <v>0</v>
      </c>
      <c r="AB8" s="200"/>
      <c r="AC8" s="200"/>
      <c r="AD8" s="200">
        <v>0</v>
      </c>
      <c r="AE8" s="200">
        <v>0.02</v>
      </c>
      <c r="AF8" s="200"/>
      <c r="AG8" s="200">
        <v>0</v>
      </c>
      <c r="AH8" s="200"/>
      <c r="AI8" s="200">
        <v>0</v>
      </c>
      <c r="AJ8" s="200">
        <v>0</v>
      </c>
      <c r="AK8" s="200">
        <v>0</v>
      </c>
      <c r="AL8" s="200"/>
      <c r="AM8" s="200">
        <v>0</v>
      </c>
      <c r="AN8" s="200"/>
      <c r="AO8" s="200">
        <v>7.4999999999999997E-3</v>
      </c>
      <c r="AP8" s="200">
        <v>0</v>
      </c>
      <c r="AQ8" s="200">
        <v>2.5635593220338987E-3</v>
      </c>
    </row>
    <row r="9" spans="1:43" ht="16.5" x14ac:dyDescent="0.6">
      <c r="A9" s="118" t="s">
        <v>489</v>
      </c>
      <c r="B9" s="203">
        <v>2021</v>
      </c>
      <c r="C9" s="85">
        <v>0</v>
      </c>
      <c r="D9" s="119" t="s">
        <v>2</v>
      </c>
      <c r="G9" s="205">
        <v>2018</v>
      </c>
      <c r="H9" s="200"/>
      <c r="I9" s="200"/>
      <c r="J9" s="200"/>
      <c r="K9" s="200">
        <v>0</v>
      </c>
      <c r="L9" s="200">
        <v>0</v>
      </c>
      <c r="M9" s="200"/>
      <c r="N9" s="200"/>
      <c r="O9" s="200"/>
      <c r="P9" s="200">
        <v>1.4999999999999999E-2</v>
      </c>
      <c r="Q9" s="200">
        <v>7.4999999999999997E-3</v>
      </c>
      <c r="R9" s="200">
        <v>1.6666666666666668E-3</v>
      </c>
      <c r="S9" s="200">
        <v>0</v>
      </c>
      <c r="T9" s="200">
        <v>2.5000000000000001E-2</v>
      </c>
      <c r="U9" s="200">
        <v>0</v>
      </c>
      <c r="V9" s="200">
        <v>0</v>
      </c>
      <c r="W9" s="200"/>
      <c r="X9" s="200">
        <v>0</v>
      </c>
      <c r="Y9" s="200"/>
      <c r="Z9" s="200"/>
      <c r="AA9" s="200">
        <v>6.2500000000000001E-4</v>
      </c>
      <c r="AB9" s="200"/>
      <c r="AC9" s="200"/>
      <c r="AD9" s="200">
        <v>0</v>
      </c>
      <c r="AE9" s="200">
        <v>2.1249999999999998E-2</v>
      </c>
      <c r="AF9" s="200">
        <v>0</v>
      </c>
      <c r="AG9" s="200">
        <v>0</v>
      </c>
      <c r="AH9" s="200"/>
      <c r="AI9" s="200">
        <v>0</v>
      </c>
      <c r="AJ9" s="200">
        <v>0</v>
      </c>
      <c r="AK9" s="200">
        <v>0</v>
      </c>
      <c r="AL9" s="200">
        <v>2.5000000000000001E-2</v>
      </c>
      <c r="AM9" s="200">
        <v>0</v>
      </c>
      <c r="AN9" s="200"/>
      <c r="AO9" s="200">
        <v>0.01</v>
      </c>
      <c r="AP9" s="200"/>
      <c r="AQ9" s="200">
        <v>4.8660714285714279E-3</v>
      </c>
    </row>
    <row r="10" spans="1:43" ht="16.5" x14ac:dyDescent="0.6">
      <c r="A10" s="118" t="s">
        <v>489</v>
      </c>
      <c r="B10" s="203">
        <v>2021</v>
      </c>
      <c r="C10" s="85">
        <v>0</v>
      </c>
      <c r="D10" s="119" t="s">
        <v>2</v>
      </c>
      <c r="G10" s="205">
        <v>2019</v>
      </c>
      <c r="H10" s="200"/>
      <c r="I10" s="200">
        <v>0</v>
      </c>
      <c r="J10" s="200">
        <v>0</v>
      </c>
      <c r="K10" s="200">
        <v>3.3333333333333335E-3</v>
      </c>
      <c r="L10" s="200"/>
      <c r="M10" s="200"/>
      <c r="N10" s="200">
        <v>0</v>
      </c>
      <c r="O10" s="200"/>
      <c r="P10" s="200">
        <v>1.9375000000000003E-2</v>
      </c>
      <c r="Q10" s="200">
        <v>1.4999999999999999E-2</v>
      </c>
      <c r="R10" s="200">
        <v>3.7499999999999999E-3</v>
      </c>
      <c r="S10" s="200">
        <v>2.5000000000000001E-3</v>
      </c>
      <c r="T10" s="200">
        <v>2.2500000000000003E-2</v>
      </c>
      <c r="U10" s="200"/>
      <c r="V10" s="200">
        <v>0</v>
      </c>
      <c r="W10" s="200"/>
      <c r="X10" s="200">
        <v>0</v>
      </c>
      <c r="Y10" s="200"/>
      <c r="Z10" s="200"/>
      <c r="AA10" s="200">
        <v>3.1250000000000002E-3</v>
      </c>
      <c r="AB10" s="200"/>
      <c r="AC10" s="200"/>
      <c r="AD10" s="200">
        <v>0</v>
      </c>
      <c r="AE10" s="200"/>
      <c r="AF10" s="200"/>
      <c r="AG10" s="200">
        <v>0</v>
      </c>
      <c r="AH10" s="200"/>
      <c r="AI10" s="200">
        <v>0</v>
      </c>
      <c r="AJ10" s="200"/>
      <c r="AK10" s="200">
        <v>0</v>
      </c>
      <c r="AL10" s="200"/>
      <c r="AM10" s="200">
        <v>0</v>
      </c>
      <c r="AN10" s="200"/>
      <c r="AO10" s="200">
        <v>1.2500000000000001E-2</v>
      </c>
      <c r="AP10" s="200">
        <v>0</v>
      </c>
      <c r="AQ10" s="200">
        <v>6.648936170212766E-3</v>
      </c>
    </row>
    <row r="11" spans="1:43" ht="16.5" x14ac:dyDescent="0.6">
      <c r="A11" s="118" t="s">
        <v>489</v>
      </c>
      <c r="B11" s="203">
        <v>2021</v>
      </c>
      <c r="C11" s="85">
        <v>0</v>
      </c>
      <c r="D11" s="119" t="s">
        <v>2</v>
      </c>
      <c r="G11" s="205">
        <v>2020</v>
      </c>
      <c r="H11" s="200"/>
      <c r="I11" s="200">
        <v>0</v>
      </c>
      <c r="J11" s="200"/>
      <c r="K11" s="200">
        <v>0</v>
      </c>
      <c r="L11" s="200"/>
      <c r="M11" s="200"/>
      <c r="N11" s="200"/>
      <c r="O11" s="200">
        <v>0</v>
      </c>
      <c r="P11" s="200">
        <v>1.0416666666666666E-2</v>
      </c>
      <c r="Q11" s="200">
        <v>0</v>
      </c>
      <c r="R11" s="200">
        <v>0</v>
      </c>
      <c r="S11" s="200">
        <v>0</v>
      </c>
      <c r="T11" s="200">
        <v>0.01</v>
      </c>
      <c r="U11" s="200"/>
      <c r="V11" s="200">
        <v>0</v>
      </c>
      <c r="W11" s="200"/>
      <c r="X11" s="200">
        <v>0</v>
      </c>
      <c r="Y11" s="200"/>
      <c r="Z11" s="200"/>
      <c r="AA11" s="200">
        <v>5.0000000000000001E-3</v>
      </c>
      <c r="AB11" s="200"/>
      <c r="AC11" s="200"/>
      <c r="AD11" s="200"/>
      <c r="AE11" s="200">
        <v>0.01</v>
      </c>
      <c r="AF11" s="200"/>
      <c r="AG11" s="200">
        <v>0</v>
      </c>
      <c r="AH11" s="200"/>
      <c r="AI11" s="200">
        <v>0</v>
      </c>
      <c r="AJ11" s="200"/>
      <c r="AK11" s="200">
        <v>0</v>
      </c>
      <c r="AL11" s="200">
        <v>0</v>
      </c>
      <c r="AM11" s="200">
        <v>0</v>
      </c>
      <c r="AN11" s="200"/>
      <c r="AO11" s="200">
        <v>0</v>
      </c>
      <c r="AP11" s="200"/>
      <c r="AQ11" s="200">
        <v>2.2282608695652177E-3</v>
      </c>
    </row>
    <row r="12" spans="1:43" ht="16.5" x14ac:dyDescent="0.6">
      <c r="A12" s="118" t="s">
        <v>489</v>
      </c>
      <c r="B12" s="203">
        <v>2022</v>
      </c>
      <c r="C12" s="85">
        <v>0</v>
      </c>
      <c r="D12" s="119" t="s">
        <v>2</v>
      </c>
      <c r="G12" s="205">
        <v>2021</v>
      </c>
      <c r="H12" s="200"/>
      <c r="I12" s="200">
        <v>0</v>
      </c>
      <c r="J12" s="200">
        <v>0.01</v>
      </c>
      <c r="K12" s="200"/>
      <c r="L12" s="200"/>
      <c r="M12" s="200"/>
      <c r="N12" s="200"/>
      <c r="O12" s="200"/>
      <c r="P12" s="200">
        <v>1.2500000000000001E-2</v>
      </c>
      <c r="Q12" s="200">
        <v>1.4999999999999999E-2</v>
      </c>
      <c r="R12" s="200"/>
      <c r="S12" s="200"/>
      <c r="T12" s="200">
        <v>0.01</v>
      </c>
      <c r="U12" s="200"/>
      <c r="V12" s="200">
        <v>0</v>
      </c>
      <c r="W12" s="200"/>
      <c r="X12" s="200">
        <v>0</v>
      </c>
      <c r="Y12" s="200"/>
      <c r="Z12" s="200"/>
      <c r="AA12" s="200">
        <v>5.0000000000000001E-3</v>
      </c>
      <c r="AB12" s="200"/>
      <c r="AC12" s="200"/>
      <c r="AD12" s="200"/>
      <c r="AE12" s="200">
        <v>1.7500000000000002E-2</v>
      </c>
      <c r="AF12" s="200"/>
      <c r="AG12" s="200">
        <v>0</v>
      </c>
      <c r="AH12" s="200"/>
      <c r="AI12" s="200"/>
      <c r="AJ12" s="200"/>
      <c r="AK12" s="200">
        <v>0</v>
      </c>
      <c r="AL12" s="200">
        <v>0.01</v>
      </c>
      <c r="AM12" s="200"/>
      <c r="AN12" s="200"/>
      <c r="AO12" s="200">
        <v>0.01</v>
      </c>
      <c r="AP12" s="200"/>
      <c r="AQ12" s="200">
        <v>5.8928571428571433E-3</v>
      </c>
    </row>
    <row r="13" spans="1:43" ht="16.5" x14ac:dyDescent="0.6">
      <c r="A13" s="118" t="s">
        <v>489</v>
      </c>
      <c r="B13" s="203">
        <v>2022</v>
      </c>
      <c r="C13" s="85">
        <v>0</v>
      </c>
      <c r="D13" s="119" t="s">
        <v>2</v>
      </c>
      <c r="G13" s="205">
        <v>2022</v>
      </c>
      <c r="H13" s="200"/>
      <c r="I13" s="200">
        <v>2.5000000000000001E-3</v>
      </c>
      <c r="J13" s="200">
        <v>0.01</v>
      </c>
      <c r="K13" s="200"/>
      <c r="L13" s="200"/>
      <c r="M13" s="200"/>
      <c r="N13" s="200">
        <v>0</v>
      </c>
      <c r="O13" s="200"/>
      <c r="P13" s="200">
        <v>2.5000000000000001E-2</v>
      </c>
      <c r="Q13" s="200">
        <v>2.5000000000000001E-2</v>
      </c>
      <c r="R13" s="200">
        <v>7.4999999999999997E-3</v>
      </c>
      <c r="S13" s="200">
        <v>7.4999999999999997E-3</v>
      </c>
      <c r="T13" s="200"/>
      <c r="U13" s="200"/>
      <c r="V13" s="200">
        <v>0</v>
      </c>
      <c r="W13" s="200">
        <v>7.4999999999999997E-3</v>
      </c>
      <c r="X13" s="200">
        <v>0</v>
      </c>
      <c r="Y13" s="200"/>
      <c r="Z13" s="200"/>
      <c r="AA13" s="200">
        <v>5.0000000000000001E-3</v>
      </c>
      <c r="AB13" s="200"/>
      <c r="AC13" s="200"/>
      <c r="AD13" s="200">
        <v>0.01</v>
      </c>
      <c r="AE13" s="200">
        <v>2.5000000000000001E-2</v>
      </c>
      <c r="AF13" s="200"/>
      <c r="AG13" s="200"/>
      <c r="AH13" s="200"/>
      <c r="AI13" s="200"/>
      <c r="AJ13" s="200"/>
      <c r="AK13" s="200">
        <v>0</v>
      </c>
      <c r="AL13" s="200">
        <v>0.02</v>
      </c>
      <c r="AM13" s="200"/>
      <c r="AN13" s="200"/>
      <c r="AO13" s="200">
        <v>0.02</v>
      </c>
      <c r="AP13" s="200"/>
      <c r="AQ13" s="200">
        <v>9.3918918918918966E-3</v>
      </c>
    </row>
    <row r="14" spans="1:43" ht="16.5" x14ac:dyDescent="0.6">
      <c r="A14" s="118" t="s">
        <v>489</v>
      </c>
      <c r="B14" s="203">
        <v>2022</v>
      </c>
      <c r="C14" s="85">
        <v>0</v>
      </c>
      <c r="D14" s="119" t="s">
        <v>2</v>
      </c>
      <c r="G14" s="205">
        <v>2023</v>
      </c>
      <c r="H14" s="200"/>
      <c r="I14" s="200">
        <v>1.4999999999999999E-2</v>
      </c>
      <c r="J14" s="200"/>
      <c r="K14" s="200">
        <v>7.4999999999999997E-3</v>
      </c>
      <c r="L14" s="200"/>
      <c r="M14" s="200"/>
      <c r="N14" s="200">
        <v>5.0000000000000001E-3</v>
      </c>
      <c r="O14" s="200"/>
      <c r="P14" s="200">
        <v>2.1875000000000002E-2</v>
      </c>
      <c r="Q14" s="200"/>
      <c r="R14" s="200"/>
      <c r="S14" s="200"/>
      <c r="T14" s="200">
        <v>0.01</v>
      </c>
      <c r="U14" s="200">
        <v>0</v>
      </c>
      <c r="V14" s="200">
        <v>0</v>
      </c>
      <c r="W14" s="200">
        <v>1.4999999999999999E-2</v>
      </c>
      <c r="X14" s="200">
        <v>0</v>
      </c>
      <c r="Y14" s="200"/>
      <c r="Z14" s="200">
        <v>0.01</v>
      </c>
      <c r="AA14" s="200">
        <v>5.0000000000000001E-3</v>
      </c>
      <c r="AB14" s="200"/>
      <c r="AC14" s="200"/>
      <c r="AD14" s="200">
        <v>0.02</v>
      </c>
      <c r="AE14" s="200">
        <v>2.5000000000000005E-2</v>
      </c>
      <c r="AF14" s="200"/>
      <c r="AG14" s="200"/>
      <c r="AH14" s="200"/>
      <c r="AI14" s="200"/>
      <c r="AJ14" s="200"/>
      <c r="AK14" s="200">
        <v>0</v>
      </c>
      <c r="AL14" s="200"/>
      <c r="AM14" s="200">
        <v>0</v>
      </c>
      <c r="AN14" s="200"/>
      <c r="AO14" s="200"/>
      <c r="AP14" s="200"/>
      <c r="AQ14" s="200">
        <v>9.7656250000000017E-3</v>
      </c>
    </row>
    <row r="15" spans="1:43" ht="16.5" x14ac:dyDescent="0.6">
      <c r="A15" s="118" t="s">
        <v>489</v>
      </c>
      <c r="B15" s="203">
        <v>2022</v>
      </c>
      <c r="C15" s="85">
        <v>0.01</v>
      </c>
      <c r="D15" s="119" t="s">
        <v>3</v>
      </c>
      <c r="G15" s="205">
        <v>2024</v>
      </c>
      <c r="H15" s="200"/>
      <c r="I15" s="200">
        <v>1.4999999999999999E-2</v>
      </c>
      <c r="J15" s="200"/>
      <c r="K15" s="200">
        <v>0.01</v>
      </c>
      <c r="L15" s="200"/>
      <c r="M15" s="200"/>
      <c r="N15" s="200">
        <v>5.0000000000000001E-3</v>
      </c>
      <c r="O15" s="200"/>
      <c r="P15" s="200">
        <v>1.5000000000000001E-2</v>
      </c>
      <c r="Q15" s="200">
        <v>2.5000000000000001E-2</v>
      </c>
      <c r="R15" s="200"/>
      <c r="S15" s="200"/>
      <c r="T15" s="200">
        <v>7.4999999999999997E-3</v>
      </c>
      <c r="U15" s="200"/>
      <c r="V15" s="200"/>
      <c r="W15" s="200">
        <v>1.4999999999999999E-2</v>
      </c>
      <c r="X15" s="200">
        <v>0</v>
      </c>
      <c r="Y15" s="200"/>
      <c r="Z15" s="200"/>
      <c r="AA15" s="200">
        <v>5.0000000000000001E-3</v>
      </c>
      <c r="AB15" s="200"/>
      <c r="AC15" s="200"/>
      <c r="AD15" s="200"/>
      <c r="AE15" s="200"/>
      <c r="AF15" s="200"/>
      <c r="AG15" s="200"/>
      <c r="AH15" s="200"/>
      <c r="AI15" s="200"/>
      <c r="AJ15" s="200"/>
      <c r="AK15" s="200">
        <v>1.6666666666666668E-3</v>
      </c>
      <c r="AL15" s="200">
        <v>0.02</v>
      </c>
      <c r="AM15" s="200">
        <v>0</v>
      </c>
      <c r="AN15" s="200"/>
      <c r="AO15" s="200"/>
      <c r="AP15" s="200"/>
      <c r="AQ15" s="200">
        <v>9.499999999999998E-3</v>
      </c>
    </row>
    <row r="16" spans="1:43" ht="16.5" x14ac:dyDescent="0.6">
      <c r="A16" s="118" t="s">
        <v>489</v>
      </c>
      <c r="B16" s="203">
        <v>2023</v>
      </c>
      <c r="C16" s="85">
        <v>1.4999999999999999E-2</v>
      </c>
      <c r="D16" s="119" t="s">
        <v>3</v>
      </c>
      <c r="G16" s="205" t="s">
        <v>603</v>
      </c>
      <c r="H16" s="200">
        <v>0</v>
      </c>
      <c r="I16" s="200">
        <v>4.4736842105263163E-3</v>
      </c>
      <c r="J16" s="200">
        <v>3.3333333333333335E-3</v>
      </c>
      <c r="K16" s="200">
        <v>1.590909090909091E-3</v>
      </c>
      <c r="L16" s="200">
        <v>0</v>
      </c>
      <c r="M16" s="200">
        <v>0</v>
      </c>
      <c r="N16" s="200">
        <v>2.5000000000000001E-3</v>
      </c>
      <c r="O16" s="200">
        <v>0</v>
      </c>
      <c r="P16" s="200">
        <v>1.2619047619047622E-2</v>
      </c>
      <c r="Q16" s="200">
        <v>6.0714285714285722E-3</v>
      </c>
      <c r="R16" s="200">
        <v>1.6176470588235296E-3</v>
      </c>
      <c r="S16" s="200">
        <v>1.5625000000000001E-3</v>
      </c>
      <c r="T16" s="200">
        <v>1.5192307692307692E-2</v>
      </c>
      <c r="U16" s="200">
        <v>0</v>
      </c>
      <c r="V16" s="200">
        <v>0</v>
      </c>
      <c r="W16" s="200">
        <v>1.125E-2</v>
      </c>
      <c r="X16" s="200">
        <v>0</v>
      </c>
      <c r="Y16" s="200">
        <v>0</v>
      </c>
      <c r="Z16" s="200">
        <v>5.0000000000000001E-3</v>
      </c>
      <c r="AA16" s="200">
        <v>2.6666666666666666E-3</v>
      </c>
      <c r="AB16" s="200">
        <v>0</v>
      </c>
      <c r="AC16" s="200">
        <v>0</v>
      </c>
      <c r="AD16" s="200">
        <v>2E-3</v>
      </c>
      <c r="AE16" s="200">
        <v>1.7903225806451619E-2</v>
      </c>
      <c r="AF16" s="200">
        <v>0</v>
      </c>
      <c r="AG16" s="200">
        <v>0</v>
      </c>
      <c r="AH16" s="200">
        <v>0</v>
      </c>
      <c r="AI16" s="200">
        <v>0</v>
      </c>
      <c r="AJ16" s="200">
        <v>0</v>
      </c>
      <c r="AK16" s="200">
        <v>1.3888888888888889E-4</v>
      </c>
      <c r="AL16" s="200">
        <v>1.6E-2</v>
      </c>
      <c r="AM16" s="200">
        <v>0</v>
      </c>
      <c r="AN16" s="200">
        <v>0</v>
      </c>
      <c r="AO16" s="200">
        <v>8.2352941176470577E-3</v>
      </c>
      <c r="AP16" s="200">
        <v>0</v>
      </c>
      <c r="AQ16" s="200">
        <v>5.0416666666666674E-3</v>
      </c>
    </row>
    <row r="17" spans="1:4" ht="16.5" x14ac:dyDescent="0.6">
      <c r="A17" s="118" t="s">
        <v>489</v>
      </c>
      <c r="B17" s="203">
        <v>2023</v>
      </c>
      <c r="C17" s="85">
        <v>1.4999999999999999E-2</v>
      </c>
      <c r="D17" s="119" t="s">
        <v>2</v>
      </c>
    </row>
    <row r="18" spans="1:4" ht="16.5" x14ac:dyDescent="0.6">
      <c r="A18" s="118" t="s">
        <v>489</v>
      </c>
      <c r="B18" s="203">
        <v>2023</v>
      </c>
      <c r="C18" s="85">
        <v>1.4999999999999999E-2</v>
      </c>
      <c r="D18" s="119" t="s">
        <v>2</v>
      </c>
    </row>
    <row r="19" spans="1:4" ht="16.5" x14ac:dyDescent="0.6">
      <c r="A19" s="118" t="s">
        <v>489</v>
      </c>
      <c r="B19" s="203">
        <v>2023</v>
      </c>
      <c r="C19" s="109">
        <v>1.4999999999999999E-2</v>
      </c>
      <c r="D19" s="119" t="s">
        <v>2</v>
      </c>
    </row>
    <row r="20" spans="1:4" ht="16.5" x14ac:dyDescent="0.6">
      <c r="A20" s="118" t="s">
        <v>489</v>
      </c>
      <c r="B20" s="203">
        <v>2024</v>
      </c>
      <c r="C20" s="109">
        <v>1.4999999999999999E-2</v>
      </c>
      <c r="D20" s="119" t="s">
        <v>2</v>
      </c>
    </row>
    <row r="21" spans="1:4" ht="16.5" x14ac:dyDescent="0.6">
      <c r="A21" s="118" t="s">
        <v>21</v>
      </c>
      <c r="B21" s="203">
        <v>2016</v>
      </c>
      <c r="C21" s="85">
        <v>0</v>
      </c>
      <c r="D21" s="119" t="s">
        <v>4</v>
      </c>
    </row>
    <row r="22" spans="1:4" ht="16.5" x14ac:dyDescent="0.6">
      <c r="A22" s="118" t="s">
        <v>23</v>
      </c>
      <c r="B22" s="203">
        <v>2015</v>
      </c>
      <c r="C22" s="85">
        <v>0</v>
      </c>
      <c r="D22" s="119" t="s">
        <v>4</v>
      </c>
    </row>
    <row r="23" spans="1:4" ht="16.5" x14ac:dyDescent="0.6">
      <c r="A23" s="118" t="s">
        <v>23</v>
      </c>
      <c r="B23" s="203">
        <v>2017</v>
      </c>
      <c r="C23" s="85">
        <v>0</v>
      </c>
      <c r="D23" s="119" t="s">
        <v>2</v>
      </c>
    </row>
    <row r="24" spans="1:4" ht="16.5" x14ac:dyDescent="0.6">
      <c r="A24" s="118" t="s">
        <v>23</v>
      </c>
      <c r="B24" s="203">
        <v>2017</v>
      </c>
      <c r="C24" s="85">
        <v>0</v>
      </c>
      <c r="D24" s="119" t="s">
        <v>2</v>
      </c>
    </row>
    <row r="25" spans="1:4" ht="16.5" x14ac:dyDescent="0.6">
      <c r="A25" s="118" t="s">
        <v>23</v>
      </c>
      <c r="B25" s="203">
        <v>2019</v>
      </c>
      <c r="C25" s="85">
        <v>0</v>
      </c>
      <c r="D25" s="119" t="s">
        <v>2</v>
      </c>
    </row>
    <row r="26" spans="1:4" ht="16.5" x14ac:dyDescent="0.6">
      <c r="A26" s="118" t="s">
        <v>23</v>
      </c>
      <c r="B26" s="203">
        <v>2021</v>
      </c>
      <c r="C26" s="85">
        <v>0.01</v>
      </c>
      <c r="D26" s="119" t="s">
        <v>3</v>
      </c>
    </row>
    <row r="27" spans="1:4" ht="16.5" x14ac:dyDescent="0.6">
      <c r="A27" s="118" t="s">
        <v>23</v>
      </c>
      <c r="B27" s="203">
        <v>2022</v>
      </c>
      <c r="C27" s="85">
        <v>0.01</v>
      </c>
      <c r="D27" s="119" t="s">
        <v>2</v>
      </c>
    </row>
    <row r="28" spans="1:4" ht="16.5" x14ac:dyDescent="0.6">
      <c r="A28" s="118" t="s">
        <v>5</v>
      </c>
      <c r="B28" s="203">
        <v>2015</v>
      </c>
      <c r="C28" s="85">
        <v>0</v>
      </c>
      <c r="D28" s="119" t="s">
        <v>4</v>
      </c>
    </row>
    <row r="29" spans="1:4" ht="16.5" x14ac:dyDescent="0.6">
      <c r="A29" s="118" t="s">
        <v>5</v>
      </c>
      <c r="B29" s="203">
        <v>2016</v>
      </c>
      <c r="C29" s="85">
        <v>0</v>
      </c>
      <c r="D29" s="119" t="s">
        <v>2</v>
      </c>
    </row>
    <row r="30" spans="1:4" ht="16.5" x14ac:dyDescent="0.6">
      <c r="A30" s="118" t="s">
        <v>5</v>
      </c>
      <c r="B30" s="203">
        <v>2016</v>
      </c>
      <c r="C30" s="85">
        <v>0</v>
      </c>
      <c r="D30" s="119" t="s">
        <v>2</v>
      </c>
    </row>
    <row r="31" spans="1:4" ht="16.5" x14ac:dyDescent="0.6">
      <c r="A31" s="118" t="s">
        <v>5</v>
      </c>
      <c r="B31" s="203">
        <v>2016</v>
      </c>
      <c r="C31" s="85">
        <v>0</v>
      </c>
      <c r="D31" s="119" t="s">
        <v>2</v>
      </c>
    </row>
    <row r="32" spans="1:4" ht="16.5" x14ac:dyDescent="0.6">
      <c r="A32" s="118" t="s">
        <v>5</v>
      </c>
      <c r="B32" s="203">
        <v>2017</v>
      </c>
      <c r="C32" s="85">
        <v>0</v>
      </c>
      <c r="D32" s="119" t="s">
        <v>2</v>
      </c>
    </row>
    <row r="33" spans="1:4" ht="16.5" x14ac:dyDescent="0.6">
      <c r="A33" s="118" t="s">
        <v>5</v>
      </c>
      <c r="B33" s="203">
        <v>2017</v>
      </c>
      <c r="C33" s="85">
        <v>0</v>
      </c>
      <c r="D33" s="119" t="s">
        <v>2</v>
      </c>
    </row>
    <row r="34" spans="1:4" ht="16.5" x14ac:dyDescent="0.6">
      <c r="A34" s="118" t="s">
        <v>5</v>
      </c>
      <c r="B34" s="203">
        <v>2017</v>
      </c>
      <c r="C34" s="85">
        <v>0</v>
      </c>
      <c r="D34" s="119" t="s">
        <v>2</v>
      </c>
    </row>
    <row r="35" spans="1:4" ht="16.5" x14ac:dyDescent="0.6">
      <c r="A35" s="118" t="s">
        <v>5</v>
      </c>
      <c r="B35" s="203">
        <v>2017</v>
      </c>
      <c r="C35" s="85">
        <v>0</v>
      </c>
      <c r="D35" s="119" t="s">
        <v>2</v>
      </c>
    </row>
    <row r="36" spans="1:4" ht="16.5" x14ac:dyDescent="0.6">
      <c r="A36" s="118" t="s">
        <v>5</v>
      </c>
      <c r="B36" s="203">
        <v>2018</v>
      </c>
      <c r="C36" s="85">
        <v>0</v>
      </c>
      <c r="D36" s="119" t="s">
        <v>2</v>
      </c>
    </row>
    <row r="37" spans="1:4" ht="16.5" x14ac:dyDescent="0.6">
      <c r="A37" s="118" t="s">
        <v>5</v>
      </c>
      <c r="B37" s="203">
        <v>2018</v>
      </c>
      <c r="C37" s="85">
        <v>0</v>
      </c>
      <c r="D37" s="119" t="s">
        <v>2</v>
      </c>
    </row>
    <row r="38" spans="1:4" ht="16.5" x14ac:dyDescent="0.6">
      <c r="A38" s="118" t="s">
        <v>5</v>
      </c>
      <c r="B38" s="203">
        <v>2018</v>
      </c>
      <c r="C38" s="85">
        <v>0</v>
      </c>
      <c r="D38" s="119" t="s">
        <v>2</v>
      </c>
    </row>
    <row r="39" spans="1:4" ht="16.5" x14ac:dyDescent="0.6">
      <c r="A39" s="118" t="s">
        <v>5</v>
      </c>
      <c r="B39" s="203">
        <v>2018</v>
      </c>
      <c r="C39" s="85">
        <v>0</v>
      </c>
      <c r="D39" s="119" t="s">
        <v>2</v>
      </c>
    </row>
    <row r="40" spans="1:4" ht="16.5" x14ac:dyDescent="0.6">
      <c r="A40" s="118" t="s">
        <v>5</v>
      </c>
      <c r="B40" s="203">
        <v>2019</v>
      </c>
      <c r="C40" s="85">
        <v>0</v>
      </c>
      <c r="D40" s="119" t="s">
        <v>2</v>
      </c>
    </row>
    <row r="41" spans="1:4" ht="16.5" x14ac:dyDescent="0.6">
      <c r="A41" s="118" t="s">
        <v>5</v>
      </c>
      <c r="B41" s="203">
        <v>2019</v>
      </c>
      <c r="C41" s="85">
        <v>5.0000000000000001E-3</v>
      </c>
      <c r="D41" s="119" t="s">
        <v>3</v>
      </c>
    </row>
    <row r="42" spans="1:4" ht="16.5" x14ac:dyDescent="0.6">
      <c r="A42" s="118" t="s">
        <v>5</v>
      </c>
      <c r="B42" s="203">
        <v>2019</v>
      </c>
      <c r="C42" s="85">
        <v>5.0000000000000001E-3</v>
      </c>
      <c r="D42" s="119" t="s">
        <v>2</v>
      </c>
    </row>
    <row r="43" spans="1:4" ht="16.5" x14ac:dyDescent="0.6">
      <c r="A43" s="118" t="s">
        <v>5</v>
      </c>
      <c r="B43" s="203">
        <v>2020</v>
      </c>
      <c r="C43" s="85">
        <v>0</v>
      </c>
      <c r="D43" s="119" t="s">
        <v>6</v>
      </c>
    </row>
    <row r="44" spans="1:4" ht="16.5" x14ac:dyDescent="0.6">
      <c r="A44" s="118" t="s">
        <v>5</v>
      </c>
      <c r="B44" s="203">
        <v>2020</v>
      </c>
      <c r="C44" s="85">
        <v>0</v>
      </c>
      <c r="D44" s="119" t="s">
        <v>2</v>
      </c>
    </row>
    <row r="45" spans="1:4" ht="16.5" x14ac:dyDescent="0.6">
      <c r="A45" s="118" t="s">
        <v>5</v>
      </c>
      <c r="B45" s="203">
        <v>2020</v>
      </c>
      <c r="C45" s="85">
        <v>0</v>
      </c>
      <c r="D45" s="119" t="s">
        <v>2</v>
      </c>
    </row>
    <row r="46" spans="1:4" ht="16.5" x14ac:dyDescent="0.6">
      <c r="A46" s="118" t="s">
        <v>5</v>
      </c>
      <c r="B46" s="203">
        <v>2020</v>
      </c>
      <c r="C46" s="85">
        <v>0</v>
      </c>
      <c r="D46" s="119" t="s">
        <v>2</v>
      </c>
    </row>
    <row r="47" spans="1:4" ht="16.5" x14ac:dyDescent="0.6">
      <c r="A47" s="120" t="s">
        <v>5</v>
      </c>
      <c r="B47" s="203">
        <v>2023</v>
      </c>
      <c r="C47" s="121">
        <v>5.0000000000000001E-3</v>
      </c>
      <c r="D47" s="122" t="s">
        <v>3</v>
      </c>
    </row>
    <row r="48" spans="1:4" ht="16.5" x14ac:dyDescent="0.6">
      <c r="A48" s="120" t="s">
        <v>5</v>
      </c>
      <c r="B48" s="203">
        <v>2023</v>
      </c>
      <c r="C48" s="121">
        <v>0.01</v>
      </c>
      <c r="D48" s="122" t="s">
        <v>3</v>
      </c>
    </row>
    <row r="49" spans="1:4" ht="16.5" x14ac:dyDescent="0.6">
      <c r="A49" s="2" t="s">
        <v>5</v>
      </c>
      <c r="B49" s="203">
        <v>2024</v>
      </c>
      <c r="C49" s="121">
        <v>0.01</v>
      </c>
      <c r="D49" s="141" t="s">
        <v>2</v>
      </c>
    </row>
    <row r="50" spans="1:4" ht="16.5" x14ac:dyDescent="0.6">
      <c r="A50" s="118" t="s">
        <v>74</v>
      </c>
      <c r="B50" s="203">
        <v>2015</v>
      </c>
      <c r="C50" s="85">
        <v>0</v>
      </c>
      <c r="D50" s="119" t="s">
        <v>4</v>
      </c>
    </row>
    <row r="51" spans="1:4" ht="16.5" x14ac:dyDescent="0.6">
      <c r="A51" s="118" t="s">
        <v>74</v>
      </c>
      <c r="B51" s="203">
        <v>2017</v>
      </c>
      <c r="C51" s="85">
        <v>0</v>
      </c>
      <c r="D51" s="119" t="s">
        <v>2</v>
      </c>
    </row>
    <row r="52" spans="1:4" ht="16.5" x14ac:dyDescent="0.6">
      <c r="A52" s="118" t="s">
        <v>74</v>
      </c>
      <c r="B52" s="203">
        <v>2017</v>
      </c>
      <c r="C52" s="85">
        <v>0</v>
      </c>
      <c r="D52" s="119" t="s">
        <v>2</v>
      </c>
    </row>
    <row r="53" spans="1:4" ht="16.5" x14ac:dyDescent="0.6">
      <c r="A53" s="118" t="s">
        <v>74</v>
      </c>
      <c r="B53" s="203">
        <v>2017</v>
      </c>
      <c r="C53" s="85">
        <v>0</v>
      </c>
      <c r="D53" s="119" t="s">
        <v>2</v>
      </c>
    </row>
    <row r="54" spans="1:4" ht="16.5" x14ac:dyDescent="0.6">
      <c r="A54" s="118" t="s">
        <v>74</v>
      </c>
      <c r="B54" s="203">
        <v>2017</v>
      </c>
      <c r="C54" s="85">
        <v>0</v>
      </c>
      <c r="D54" s="119" t="s">
        <v>2</v>
      </c>
    </row>
    <row r="55" spans="1:4" ht="16.5" x14ac:dyDescent="0.6">
      <c r="A55" s="118" t="s">
        <v>74</v>
      </c>
      <c r="B55" s="203">
        <v>2018</v>
      </c>
      <c r="C55" s="85">
        <v>0</v>
      </c>
      <c r="D55" s="119" t="s">
        <v>2</v>
      </c>
    </row>
    <row r="56" spans="1:4" ht="16.5" x14ac:dyDescent="0.6">
      <c r="A56" s="118" t="s">
        <v>74</v>
      </c>
      <c r="B56" s="203">
        <v>2018</v>
      </c>
      <c r="C56" s="85">
        <v>0</v>
      </c>
      <c r="D56" s="119" t="s">
        <v>2</v>
      </c>
    </row>
    <row r="57" spans="1:4" ht="16.5" x14ac:dyDescent="0.6">
      <c r="A57" s="118" t="s">
        <v>74</v>
      </c>
      <c r="B57" s="203">
        <v>2018</v>
      </c>
      <c r="C57" s="85">
        <v>0</v>
      </c>
      <c r="D57" s="119" t="s">
        <v>2</v>
      </c>
    </row>
    <row r="58" spans="1:4" ht="16.5" x14ac:dyDescent="0.6">
      <c r="A58" s="118" t="s">
        <v>74</v>
      </c>
      <c r="B58" s="203">
        <v>2018</v>
      </c>
      <c r="C58" s="85">
        <v>0</v>
      </c>
      <c r="D58" s="119" t="s">
        <v>2</v>
      </c>
    </row>
    <row r="59" spans="1:4" ht="16.5" x14ac:dyDescent="0.6">
      <c r="A59" s="118" t="s">
        <v>26</v>
      </c>
      <c r="B59" s="203">
        <v>2017</v>
      </c>
      <c r="C59" s="85">
        <v>0</v>
      </c>
      <c r="D59" s="119" t="s">
        <v>4</v>
      </c>
    </row>
    <row r="60" spans="1:4" ht="16.5" x14ac:dyDescent="0.6">
      <c r="A60" s="118" t="s">
        <v>43</v>
      </c>
      <c r="B60" s="203">
        <v>2016</v>
      </c>
      <c r="C60" s="85">
        <v>0</v>
      </c>
      <c r="D60" s="119" t="s">
        <v>4</v>
      </c>
    </row>
    <row r="61" spans="1:4" ht="16.5" x14ac:dyDescent="0.6">
      <c r="A61" s="118" t="s">
        <v>43</v>
      </c>
      <c r="B61" s="203">
        <v>2017</v>
      </c>
      <c r="C61" s="85">
        <v>0</v>
      </c>
      <c r="D61" s="119" t="s">
        <v>2</v>
      </c>
    </row>
    <row r="62" spans="1:4" ht="16.5" x14ac:dyDescent="0.6">
      <c r="A62" s="118" t="s">
        <v>43</v>
      </c>
      <c r="B62" s="203">
        <v>2018</v>
      </c>
      <c r="C62" s="85">
        <v>0</v>
      </c>
      <c r="D62" s="119" t="s">
        <v>2</v>
      </c>
    </row>
    <row r="63" spans="1:4" ht="16.5" x14ac:dyDescent="0.6">
      <c r="A63" s="118" t="s">
        <v>43</v>
      </c>
      <c r="B63" s="203">
        <v>2019</v>
      </c>
      <c r="C63" s="85">
        <v>0</v>
      </c>
      <c r="D63" s="119" t="s">
        <v>2</v>
      </c>
    </row>
    <row r="64" spans="1:4" ht="16.5" x14ac:dyDescent="0.6">
      <c r="A64" s="118" t="s">
        <v>43</v>
      </c>
      <c r="B64" s="203">
        <v>2020</v>
      </c>
      <c r="C64" s="85">
        <v>0</v>
      </c>
      <c r="D64" s="119" t="s">
        <v>2</v>
      </c>
    </row>
    <row r="65" spans="1:4" ht="16.5" x14ac:dyDescent="0.6">
      <c r="A65" s="118" t="s">
        <v>43</v>
      </c>
      <c r="B65" s="203">
        <v>2023</v>
      </c>
      <c r="C65" s="85">
        <v>0</v>
      </c>
      <c r="D65" s="119" t="s">
        <v>2</v>
      </c>
    </row>
    <row r="66" spans="1:4" ht="16.5" x14ac:dyDescent="0.6">
      <c r="A66" s="138" t="s">
        <v>43</v>
      </c>
      <c r="B66" s="203">
        <v>2024</v>
      </c>
      <c r="C66" s="61">
        <v>0</v>
      </c>
      <c r="D66" s="138" t="s">
        <v>2</v>
      </c>
    </row>
    <row r="67" spans="1:4" ht="16.5" x14ac:dyDescent="0.6">
      <c r="A67" s="148" t="s">
        <v>526</v>
      </c>
      <c r="B67" s="203">
        <v>2024</v>
      </c>
      <c r="C67" s="150">
        <v>5.0000000000000001E-3</v>
      </c>
      <c r="D67" s="154" t="s">
        <v>2</v>
      </c>
    </row>
    <row r="68" spans="1:4" ht="16.5" x14ac:dyDescent="0.6">
      <c r="A68" s="128" t="s">
        <v>526</v>
      </c>
      <c r="B68" s="203">
        <v>2023</v>
      </c>
      <c r="C68" s="106">
        <v>5.0000000000000001E-3</v>
      </c>
      <c r="D68" s="129" t="s">
        <v>2</v>
      </c>
    </row>
    <row r="69" spans="1:4" ht="16.5" x14ac:dyDescent="0.6">
      <c r="A69" s="128" t="s">
        <v>526</v>
      </c>
      <c r="B69" s="203">
        <v>2022</v>
      </c>
      <c r="C69" s="106">
        <v>0</v>
      </c>
      <c r="D69" s="129" t="s">
        <v>2</v>
      </c>
    </row>
    <row r="70" spans="1:4" ht="16.5" x14ac:dyDescent="0.6">
      <c r="A70" s="128" t="s">
        <v>526</v>
      </c>
      <c r="B70" s="203">
        <v>2019</v>
      </c>
      <c r="C70" s="106">
        <v>0</v>
      </c>
      <c r="D70" s="129" t="s">
        <v>4</v>
      </c>
    </row>
    <row r="71" spans="1:4" ht="16.5" x14ac:dyDescent="0.6">
      <c r="A71" s="128" t="s">
        <v>526</v>
      </c>
      <c r="B71" s="203">
        <v>2022</v>
      </c>
      <c r="C71" s="106">
        <v>0</v>
      </c>
      <c r="D71" s="129" t="s">
        <v>2</v>
      </c>
    </row>
    <row r="72" spans="1:4" ht="16.5" x14ac:dyDescent="0.6">
      <c r="A72" s="128" t="s">
        <v>526</v>
      </c>
      <c r="B72" s="203">
        <v>2023</v>
      </c>
      <c r="C72" s="106">
        <v>5.0000000000000001E-3</v>
      </c>
      <c r="D72" s="129" t="s">
        <v>3</v>
      </c>
    </row>
    <row r="73" spans="1:4" ht="16.5" x14ac:dyDescent="0.6">
      <c r="A73" s="118" t="s">
        <v>28</v>
      </c>
      <c r="B73" s="203">
        <v>2020</v>
      </c>
      <c r="C73" s="85">
        <v>0</v>
      </c>
      <c r="D73" s="119" t="s">
        <v>4</v>
      </c>
    </row>
    <row r="74" spans="1:4" ht="16.5" x14ac:dyDescent="0.6">
      <c r="A74" s="131" t="s">
        <v>421</v>
      </c>
      <c r="B74" s="203">
        <v>2014</v>
      </c>
      <c r="C74" s="91">
        <v>0</v>
      </c>
      <c r="D74" s="132" t="s">
        <v>4</v>
      </c>
    </row>
    <row r="75" spans="1:4" ht="16.5" x14ac:dyDescent="0.6">
      <c r="A75" s="131" t="s">
        <v>421</v>
      </c>
      <c r="B75" s="203">
        <v>2014</v>
      </c>
      <c r="C75" s="91">
        <v>0</v>
      </c>
      <c r="D75" s="133" t="s">
        <v>2</v>
      </c>
    </row>
    <row r="76" spans="1:4" ht="16.5" x14ac:dyDescent="0.6">
      <c r="A76" s="131" t="s">
        <v>421</v>
      </c>
      <c r="B76" s="203">
        <v>2015</v>
      </c>
      <c r="C76" s="91">
        <v>0</v>
      </c>
      <c r="D76" s="133" t="s">
        <v>2</v>
      </c>
    </row>
    <row r="77" spans="1:4" ht="16.5" x14ac:dyDescent="0.6">
      <c r="A77" s="131" t="s">
        <v>421</v>
      </c>
      <c r="B77" s="203">
        <v>2015</v>
      </c>
      <c r="C77" s="91">
        <v>0</v>
      </c>
      <c r="D77" s="133" t="s">
        <v>2</v>
      </c>
    </row>
    <row r="78" spans="1:4" ht="16.5" x14ac:dyDescent="0.6">
      <c r="A78" s="131" t="s">
        <v>421</v>
      </c>
      <c r="B78" s="203">
        <v>2015</v>
      </c>
      <c r="C78" s="91">
        <v>0</v>
      </c>
      <c r="D78" s="133" t="s">
        <v>2</v>
      </c>
    </row>
    <row r="79" spans="1:4" ht="16.5" x14ac:dyDescent="0.6">
      <c r="A79" s="131" t="s">
        <v>421</v>
      </c>
      <c r="B79" s="203">
        <v>2015</v>
      </c>
      <c r="C79" s="91">
        <v>5.0000000000000001E-3</v>
      </c>
      <c r="D79" s="133" t="s">
        <v>3</v>
      </c>
    </row>
    <row r="80" spans="1:4" ht="16.5" x14ac:dyDescent="0.6">
      <c r="A80" s="131" t="s">
        <v>421</v>
      </c>
      <c r="B80" s="203">
        <v>2016</v>
      </c>
      <c r="C80" s="91">
        <v>5.0000000000000001E-3</v>
      </c>
      <c r="D80" s="133" t="s">
        <v>2</v>
      </c>
    </row>
    <row r="81" spans="1:4" ht="16.5" x14ac:dyDescent="0.6">
      <c r="A81" s="131" t="s">
        <v>421</v>
      </c>
      <c r="B81" s="203">
        <v>2016</v>
      </c>
      <c r="C81" s="91">
        <v>5.0000000000000001E-3</v>
      </c>
      <c r="D81" s="133" t="s">
        <v>2</v>
      </c>
    </row>
    <row r="82" spans="1:4" ht="16.5" x14ac:dyDescent="0.6">
      <c r="A82" s="131" t="s">
        <v>421</v>
      </c>
      <c r="B82" s="203">
        <v>2016</v>
      </c>
      <c r="C82" s="91">
        <v>5.0000000000000001E-3</v>
      </c>
      <c r="D82" s="133" t="s">
        <v>2</v>
      </c>
    </row>
    <row r="83" spans="1:4" ht="16.5" x14ac:dyDescent="0.6">
      <c r="A83" s="131" t="s">
        <v>421</v>
      </c>
      <c r="B83" s="203">
        <v>2016</v>
      </c>
      <c r="C83" s="91">
        <v>5.0000000000000001E-3</v>
      </c>
      <c r="D83" s="133" t="s">
        <v>2</v>
      </c>
    </row>
    <row r="84" spans="1:4" ht="16.5" x14ac:dyDescent="0.6">
      <c r="A84" s="131" t="s">
        <v>421</v>
      </c>
      <c r="B84" s="203">
        <v>2017</v>
      </c>
      <c r="C84" s="91">
        <v>5.0000000000000001E-3</v>
      </c>
      <c r="D84" s="133" t="s">
        <v>2</v>
      </c>
    </row>
    <row r="85" spans="1:4" ht="16.5" x14ac:dyDescent="0.6">
      <c r="A85" s="131" t="s">
        <v>421</v>
      </c>
      <c r="B85" s="203">
        <v>2017</v>
      </c>
      <c r="C85" s="91">
        <v>0.01</v>
      </c>
      <c r="D85" s="133" t="s">
        <v>3</v>
      </c>
    </row>
    <row r="86" spans="1:4" ht="16.5" x14ac:dyDescent="0.6">
      <c r="A86" s="131" t="s">
        <v>421</v>
      </c>
      <c r="B86" s="203">
        <v>2017</v>
      </c>
      <c r="C86" s="134">
        <v>0.01</v>
      </c>
      <c r="D86" s="133" t="s">
        <v>2</v>
      </c>
    </row>
    <row r="87" spans="1:4" ht="16.5" x14ac:dyDescent="0.6">
      <c r="A87" s="131" t="s">
        <v>421</v>
      </c>
      <c r="B87" s="203">
        <v>2017</v>
      </c>
      <c r="C87" s="134">
        <v>1.2500000000000001E-2</v>
      </c>
      <c r="D87" s="135" t="s">
        <v>3</v>
      </c>
    </row>
    <row r="88" spans="1:4" ht="16.5" x14ac:dyDescent="0.6">
      <c r="A88" s="131" t="s">
        <v>421</v>
      </c>
      <c r="B88" s="203">
        <v>2018</v>
      </c>
      <c r="C88" s="134">
        <v>1.2500000000000001E-2</v>
      </c>
      <c r="D88" s="133" t="s">
        <v>2</v>
      </c>
    </row>
    <row r="89" spans="1:4" ht="16.5" x14ac:dyDescent="0.6">
      <c r="A89" s="131" t="s">
        <v>421</v>
      </c>
      <c r="B89" s="203">
        <v>2018</v>
      </c>
      <c r="C89" s="91">
        <v>1.4999999999999999E-2</v>
      </c>
      <c r="D89" s="133" t="s">
        <v>3</v>
      </c>
    </row>
    <row r="90" spans="1:4" ht="16.5" x14ac:dyDescent="0.6">
      <c r="A90" s="131" t="s">
        <v>421</v>
      </c>
      <c r="B90" s="203">
        <v>2018</v>
      </c>
      <c r="C90" s="91">
        <v>1.4999999999999999E-2</v>
      </c>
      <c r="D90" s="133" t="s">
        <v>2</v>
      </c>
    </row>
    <row r="91" spans="1:4" ht="16.5" x14ac:dyDescent="0.6">
      <c r="A91" s="131" t="s">
        <v>421</v>
      </c>
      <c r="B91" s="203">
        <v>2018</v>
      </c>
      <c r="C91" s="91">
        <v>1.7500000000000002E-2</v>
      </c>
      <c r="D91" s="133" t="s">
        <v>3</v>
      </c>
    </row>
    <row r="92" spans="1:4" ht="16.5" x14ac:dyDescent="0.6">
      <c r="A92" s="131" t="s">
        <v>421</v>
      </c>
      <c r="B92" s="203">
        <v>2019</v>
      </c>
      <c r="C92" s="91">
        <v>1.7500000000000002E-2</v>
      </c>
      <c r="D92" s="133" t="s">
        <v>2</v>
      </c>
    </row>
    <row r="93" spans="1:4" ht="16.5" x14ac:dyDescent="0.6">
      <c r="A93" s="131" t="s">
        <v>421</v>
      </c>
      <c r="B93" s="203">
        <v>2019</v>
      </c>
      <c r="C93" s="91">
        <v>0.02</v>
      </c>
      <c r="D93" s="133" t="s">
        <v>3</v>
      </c>
    </row>
    <row r="94" spans="1:4" ht="16.5" x14ac:dyDescent="0.6">
      <c r="A94" s="131" t="s">
        <v>421</v>
      </c>
      <c r="B94" s="203">
        <v>2019</v>
      </c>
      <c r="C94" s="91">
        <v>0.02</v>
      </c>
      <c r="D94" s="133" t="s">
        <v>2</v>
      </c>
    </row>
    <row r="95" spans="1:4" ht="16.5" x14ac:dyDescent="0.6">
      <c r="A95" s="131" t="s">
        <v>421</v>
      </c>
      <c r="B95" s="203">
        <v>2019</v>
      </c>
      <c r="C95" s="91">
        <v>0.02</v>
      </c>
      <c r="D95" s="133" t="s">
        <v>2</v>
      </c>
    </row>
    <row r="96" spans="1:4" ht="16.5" x14ac:dyDescent="0.6">
      <c r="A96" s="131" t="s">
        <v>421</v>
      </c>
      <c r="B96" s="203">
        <v>2020</v>
      </c>
      <c r="C96" s="91">
        <v>0.02</v>
      </c>
      <c r="D96" s="133" t="s">
        <v>2</v>
      </c>
    </row>
    <row r="97" spans="1:4" ht="16.5" x14ac:dyDescent="0.6">
      <c r="A97" s="131" t="s">
        <v>421</v>
      </c>
      <c r="B97" s="203">
        <v>2020</v>
      </c>
      <c r="C97" s="91">
        <v>1.7500000000000002E-2</v>
      </c>
      <c r="D97" s="133" t="s">
        <v>6</v>
      </c>
    </row>
    <row r="98" spans="1:4" ht="16.5" x14ac:dyDescent="0.6">
      <c r="A98" s="131" t="s">
        <v>421</v>
      </c>
      <c r="B98" s="203">
        <v>2020</v>
      </c>
      <c r="C98" s="91">
        <v>0.01</v>
      </c>
      <c r="D98" s="133" t="s">
        <v>6</v>
      </c>
    </row>
    <row r="99" spans="1:4" ht="16.5" x14ac:dyDescent="0.6">
      <c r="A99" s="131" t="s">
        <v>421</v>
      </c>
      <c r="B99" s="203">
        <v>2020</v>
      </c>
      <c r="C99" s="91">
        <v>5.0000000000000001E-3</v>
      </c>
      <c r="D99" s="133" t="s">
        <v>6</v>
      </c>
    </row>
    <row r="100" spans="1:4" ht="16.5" x14ac:dyDescent="0.6">
      <c r="A100" s="131" t="s">
        <v>421</v>
      </c>
      <c r="B100" s="203">
        <v>2020</v>
      </c>
      <c r="C100" s="91">
        <v>5.0000000000000001E-3</v>
      </c>
      <c r="D100" s="133" t="s">
        <v>2</v>
      </c>
    </row>
    <row r="101" spans="1:4" ht="16.5" x14ac:dyDescent="0.6">
      <c r="A101" s="131" t="s">
        <v>421</v>
      </c>
      <c r="B101" s="203">
        <v>2020</v>
      </c>
      <c r="C101" s="91">
        <v>5.0000000000000001E-3</v>
      </c>
      <c r="D101" s="133" t="s">
        <v>2</v>
      </c>
    </row>
    <row r="102" spans="1:4" ht="16.5" x14ac:dyDescent="0.6">
      <c r="A102" s="131" t="s">
        <v>421</v>
      </c>
      <c r="B102" s="203">
        <v>2021</v>
      </c>
      <c r="C102" s="91">
        <v>5.0000000000000001E-3</v>
      </c>
      <c r="D102" s="133" t="s">
        <v>2</v>
      </c>
    </row>
    <row r="103" spans="1:4" ht="16.5" x14ac:dyDescent="0.6">
      <c r="A103" s="131" t="s">
        <v>421</v>
      </c>
      <c r="B103" s="203">
        <v>2021</v>
      </c>
      <c r="C103" s="91">
        <v>0.01</v>
      </c>
      <c r="D103" s="133" t="s">
        <v>3</v>
      </c>
    </row>
    <row r="104" spans="1:4" ht="16.5" x14ac:dyDescent="0.6">
      <c r="A104" s="131" t="s">
        <v>421</v>
      </c>
      <c r="B104" s="203">
        <v>2021</v>
      </c>
      <c r="C104" s="91">
        <v>1.4999999999999999E-2</v>
      </c>
      <c r="D104" s="133" t="s">
        <v>3</v>
      </c>
    </row>
    <row r="105" spans="1:4" ht="16.5" x14ac:dyDescent="0.6">
      <c r="A105" s="131" t="s">
        <v>421</v>
      </c>
      <c r="B105" s="203">
        <v>2021</v>
      </c>
      <c r="C105" s="91">
        <v>0.02</v>
      </c>
      <c r="D105" s="133" t="s">
        <v>3</v>
      </c>
    </row>
    <row r="106" spans="1:4" ht="16.5" x14ac:dyDescent="0.6">
      <c r="A106" s="131" t="s">
        <v>421</v>
      </c>
      <c r="B106" s="203">
        <v>2022</v>
      </c>
      <c r="C106" s="91">
        <v>2.5000000000000001E-2</v>
      </c>
      <c r="D106" s="133" t="s">
        <v>3</v>
      </c>
    </row>
    <row r="107" spans="1:4" ht="16.5" x14ac:dyDescent="0.6">
      <c r="A107" s="131" t="s">
        <v>421</v>
      </c>
      <c r="B107" s="203">
        <v>2022</v>
      </c>
      <c r="C107" s="91">
        <v>2.5000000000000001E-2</v>
      </c>
      <c r="D107" s="133" t="s">
        <v>2</v>
      </c>
    </row>
    <row r="108" spans="1:4" ht="16.5" x14ac:dyDescent="0.6">
      <c r="A108" s="131" t="s">
        <v>421</v>
      </c>
      <c r="B108" s="203">
        <v>2022</v>
      </c>
      <c r="C108" s="91">
        <v>2.5000000000000001E-2</v>
      </c>
      <c r="D108" s="133" t="s">
        <v>2</v>
      </c>
    </row>
    <row r="109" spans="1:4" ht="16.5" x14ac:dyDescent="0.6">
      <c r="A109" s="131" t="s">
        <v>421</v>
      </c>
      <c r="B109" s="203">
        <v>2022</v>
      </c>
      <c r="C109" s="91">
        <v>2.5000000000000001E-2</v>
      </c>
      <c r="D109" s="133" t="s">
        <v>2</v>
      </c>
    </row>
    <row r="110" spans="1:4" ht="16.5" x14ac:dyDescent="0.6">
      <c r="A110" s="131" t="s">
        <v>421</v>
      </c>
      <c r="B110" s="203">
        <v>2023</v>
      </c>
      <c r="C110" s="91">
        <v>2.5000000000000001E-2</v>
      </c>
      <c r="D110" s="133" t="s">
        <v>2</v>
      </c>
    </row>
    <row r="111" spans="1:4" ht="16.5" x14ac:dyDescent="0.6">
      <c r="A111" s="131" t="s">
        <v>421</v>
      </c>
      <c r="B111" s="203">
        <v>2023</v>
      </c>
      <c r="C111" s="91">
        <v>2.2499999999999999E-2</v>
      </c>
      <c r="D111" s="133" t="s">
        <v>6</v>
      </c>
    </row>
    <row r="112" spans="1:4" ht="16.5" x14ac:dyDescent="0.6">
      <c r="A112" s="131" t="s">
        <v>421</v>
      </c>
      <c r="B112" s="203">
        <v>2023</v>
      </c>
      <c r="C112" s="91">
        <v>0.02</v>
      </c>
      <c r="D112" s="133" t="s">
        <v>6</v>
      </c>
    </row>
    <row r="113" spans="1:4" ht="16.5" x14ac:dyDescent="0.6">
      <c r="A113" s="136" t="s">
        <v>421</v>
      </c>
      <c r="B113" s="203">
        <v>2023</v>
      </c>
      <c r="C113" s="152">
        <v>0.02</v>
      </c>
      <c r="D113" s="135" t="s">
        <v>2</v>
      </c>
    </row>
    <row r="114" spans="1:4" ht="16.5" x14ac:dyDescent="0.6">
      <c r="A114" s="136" t="s">
        <v>421</v>
      </c>
      <c r="B114" s="203">
        <v>2024</v>
      </c>
      <c r="C114" s="152">
        <v>1.7500000000000002E-2</v>
      </c>
      <c r="D114" s="177" t="s">
        <v>6</v>
      </c>
    </row>
    <row r="115" spans="1:4" ht="16.5" x14ac:dyDescent="0.6">
      <c r="A115" s="136" t="s">
        <v>421</v>
      </c>
      <c r="B115" s="203">
        <v>2024</v>
      </c>
      <c r="C115" s="152">
        <v>1.2500000000000001E-2</v>
      </c>
      <c r="D115" s="177" t="s">
        <v>6</v>
      </c>
    </row>
    <row r="116" spans="1:4" ht="16.5" x14ac:dyDescent="0.6">
      <c r="A116" s="118" t="s">
        <v>11</v>
      </c>
      <c r="B116" s="203">
        <v>2015</v>
      </c>
      <c r="C116" s="85">
        <v>0</v>
      </c>
      <c r="D116" s="119" t="s">
        <v>4</v>
      </c>
    </row>
    <row r="117" spans="1:4" ht="16.5" x14ac:dyDescent="0.6">
      <c r="A117" s="118" t="s">
        <v>11</v>
      </c>
      <c r="B117" s="203">
        <v>2016</v>
      </c>
      <c r="C117" s="85">
        <v>0</v>
      </c>
      <c r="D117" s="119" t="s">
        <v>2</v>
      </c>
    </row>
    <row r="118" spans="1:4" ht="16.5" x14ac:dyDescent="0.6">
      <c r="A118" s="118" t="s">
        <v>11</v>
      </c>
      <c r="B118" s="203">
        <v>2017</v>
      </c>
      <c r="C118" s="85">
        <v>0</v>
      </c>
      <c r="D118" s="119" t="s">
        <v>2</v>
      </c>
    </row>
    <row r="119" spans="1:4" ht="16.5" x14ac:dyDescent="0.6">
      <c r="A119" s="118" t="s">
        <v>11</v>
      </c>
      <c r="B119" s="203">
        <v>2018</v>
      </c>
      <c r="C119" s="85">
        <v>0</v>
      </c>
      <c r="D119" s="119" t="s">
        <v>2</v>
      </c>
    </row>
    <row r="120" spans="1:4" ht="16.5" x14ac:dyDescent="0.6">
      <c r="A120" s="118" t="s">
        <v>11</v>
      </c>
      <c r="B120" s="203">
        <v>2019</v>
      </c>
      <c r="C120" s="85">
        <v>2.5000000000000001E-3</v>
      </c>
      <c r="D120" s="119" t="s">
        <v>3</v>
      </c>
    </row>
    <row r="121" spans="1:4" ht="16.5" x14ac:dyDescent="0.6">
      <c r="A121" s="118" t="s">
        <v>11</v>
      </c>
      <c r="B121" s="203">
        <v>2019</v>
      </c>
      <c r="C121" s="85">
        <v>2.5000000000000001E-3</v>
      </c>
      <c r="D121" s="119" t="s">
        <v>2</v>
      </c>
    </row>
    <row r="122" spans="1:4" ht="16.5" x14ac:dyDescent="0.6">
      <c r="A122" s="118" t="s">
        <v>11</v>
      </c>
      <c r="B122" s="203">
        <v>2020</v>
      </c>
      <c r="C122" s="85">
        <v>0</v>
      </c>
      <c r="D122" s="119" t="s">
        <v>6</v>
      </c>
    </row>
    <row r="123" spans="1:4" ht="16.5" x14ac:dyDescent="0.6">
      <c r="A123" s="118" t="s">
        <v>11</v>
      </c>
      <c r="B123" s="203">
        <v>2022</v>
      </c>
      <c r="C123" s="85">
        <v>7.4999999999999997E-3</v>
      </c>
      <c r="D123" s="119" t="s">
        <v>3</v>
      </c>
    </row>
    <row r="124" spans="1:4" ht="16.5" x14ac:dyDescent="0.6">
      <c r="A124" s="131" t="s">
        <v>467</v>
      </c>
      <c r="B124" s="203">
        <v>2015</v>
      </c>
      <c r="C124" s="94">
        <v>0</v>
      </c>
      <c r="D124" s="132" t="s">
        <v>4</v>
      </c>
    </row>
    <row r="125" spans="1:4" ht="16.5" x14ac:dyDescent="0.6">
      <c r="A125" s="131" t="s">
        <v>467</v>
      </c>
      <c r="B125" s="203">
        <v>2015</v>
      </c>
      <c r="C125" s="91">
        <v>0</v>
      </c>
      <c r="D125" s="132" t="s">
        <v>2</v>
      </c>
    </row>
    <row r="126" spans="1:4" ht="16.5" x14ac:dyDescent="0.6">
      <c r="A126" s="131" t="s">
        <v>467</v>
      </c>
      <c r="B126" s="203">
        <v>2015</v>
      </c>
      <c r="C126" s="91">
        <v>0</v>
      </c>
      <c r="D126" s="132" t="s">
        <v>2</v>
      </c>
    </row>
    <row r="127" spans="1:4" ht="16.5" x14ac:dyDescent="0.6">
      <c r="A127" s="131" t="s">
        <v>467</v>
      </c>
      <c r="B127" s="203">
        <v>2015</v>
      </c>
      <c r="C127" s="91">
        <v>0</v>
      </c>
      <c r="D127" s="132" t="s">
        <v>2</v>
      </c>
    </row>
    <row r="128" spans="1:4" ht="16.5" x14ac:dyDescent="0.6">
      <c r="A128" s="131" t="s">
        <v>467</v>
      </c>
      <c r="B128" s="203">
        <v>2016</v>
      </c>
      <c r="C128" s="91">
        <v>0</v>
      </c>
      <c r="D128" s="132" t="s">
        <v>2</v>
      </c>
    </row>
    <row r="129" spans="1:4" ht="16.5" x14ac:dyDescent="0.6">
      <c r="A129" s="131" t="s">
        <v>467</v>
      </c>
      <c r="B129" s="203">
        <v>2016</v>
      </c>
      <c r="C129" s="91">
        <v>0</v>
      </c>
      <c r="D129" s="132" t="s">
        <v>2</v>
      </c>
    </row>
    <row r="130" spans="1:4" ht="16.5" x14ac:dyDescent="0.6">
      <c r="A130" s="131" t="s">
        <v>467</v>
      </c>
      <c r="B130" s="203">
        <v>2016</v>
      </c>
      <c r="C130" s="91">
        <v>0</v>
      </c>
      <c r="D130" s="132" t="s">
        <v>2</v>
      </c>
    </row>
    <row r="131" spans="1:4" ht="16.5" x14ac:dyDescent="0.6">
      <c r="A131" s="131" t="s">
        <v>467</v>
      </c>
      <c r="B131" s="203">
        <v>2016</v>
      </c>
      <c r="C131" s="91">
        <v>0</v>
      </c>
      <c r="D131" s="132" t="s">
        <v>2</v>
      </c>
    </row>
    <row r="132" spans="1:4" ht="16.5" x14ac:dyDescent="0.6">
      <c r="A132" s="131" t="s">
        <v>467</v>
      </c>
      <c r="B132" s="203">
        <v>2017</v>
      </c>
      <c r="C132" s="91">
        <v>0</v>
      </c>
      <c r="D132" s="132" t="s">
        <v>2</v>
      </c>
    </row>
    <row r="133" spans="1:4" ht="16.5" x14ac:dyDescent="0.6">
      <c r="A133" s="131" t="s">
        <v>467</v>
      </c>
      <c r="B133" s="203">
        <v>2017</v>
      </c>
      <c r="C133" s="91">
        <v>0</v>
      </c>
      <c r="D133" s="132" t="s">
        <v>2</v>
      </c>
    </row>
    <row r="134" spans="1:4" ht="16.5" x14ac:dyDescent="0.6">
      <c r="A134" s="131" t="s">
        <v>467</v>
      </c>
      <c r="B134" s="203">
        <v>2017</v>
      </c>
      <c r="C134" s="91">
        <v>0</v>
      </c>
      <c r="D134" s="132" t="s">
        <v>2</v>
      </c>
    </row>
    <row r="135" spans="1:4" ht="16.5" x14ac:dyDescent="0.6">
      <c r="A135" s="131" t="s">
        <v>467</v>
      </c>
      <c r="B135" s="203">
        <v>2017</v>
      </c>
      <c r="C135" s="91">
        <v>0</v>
      </c>
      <c r="D135" s="132" t="s">
        <v>2</v>
      </c>
    </row>
    <row r="136" spans="1:4" ht="16.5" x14ac:dyDescent="0.6">
      <c r="A136" s="131" t="s">
        <v>467</v>
      </c>
      <c r="B136" s="203">
        <v>2018</v>
      </c>
      <c r="C136" s="91">
        <v>5.0000000000000001E-3</v>
      </c>
      <c r="D136" s="132" t="s">
        <v>3</v>
      </c>
    </row>
    <row r="137" spans="1:4" ht="16.5" x14ac:dyDescent="0.6">
      <c r="A137" s="131" t="s">
        <v>467</v>
      </c>
      <c r="B137" s="203">
        <v>2018</v>
      </c>
      <c r="C137" s="91">
        <v>5.0000000000000001E-3</v>
      </c>
      <c r="D137" s="132" t="s">
        <v>2</v>
      </c>
    </row>
    <row r="138" spans="1:4" ht="16.5" x14ac:dyDescent="0.6">
      <c r="A138" s="131" t="s">
        <v>467</v>
      </c>
      <c r="B138" s="203">
        <v>2018</v>
      </c>
      <c r="C138" s="91">
        <v>0.01</v>
      </c>
      <c r="D138" s="132" t="s">
        <v>3</v>
      </c>
    </row>
    <row r="139" spans="1:4" ht="16.5" x14ac:dyDescent="0.6">
      <c r="A139" s="131" t="s">
        <v>467</v>
      </c>
      <c r="B139" s="203">
        <v>2018</v>
      </c>
      <c r="C139" s="91">
        <v>0.01</v>
      </c>
      <c r="D139" s="132" t="s">
        <v>2</v>
      </c>
    </row>
    <row r="140" spans="1:4" ht="16.5" x14ac:dyDescent="0.6">
      <c r="A140" s="131" t="s">
        <v>467</v>
      </c>
      <c r="B140" s="203">
        <v>2019</v>
      </c>
      <c r="C140" s="91">
        <v>0.01</v>
      </c>
      <c r="D140" s="132" t="s">
        <v>2</v>
      </c>
    </row>
    <row r="141" spans="1:4" ht="16.5" x14ac:dyDescent="0.6">
      <c r="A141" s="131" t="s">
        <v>467</v>
      </c>
      <c r="B141" s="203">
        <v>2019</v>
      </c>
      <c r="C141" s="91">
        <v>1.4999999999999999E-2</v>
      </c>
      <c r="D141" s="132" t="s">
        <v>3</v>
      </c>
    </row>
    <row r="142" spans="1:4" ht="16.5" x14ac:dyDescent="0.6">
      <c r="A142" s="131" t="s">
        <v>467</v>
      </c>
      <c r="B142" s="203">
        <v>2019</v>
      </c>
      <c r="C142" s="91">
        <v>1.4999999999999999E-2</v>
      </c>
      <c r="D142" s="132" t="s">
        <v>2</v>
      </c>
    </row>
    <row r="143" spans="1:4" ht="16.5" x14ac:dyDescent="0.6">
      <c r="A143" s="131" t="s">
        <v>467</v>
      </c>
      <c r="B143" s="203">
        <v>2019</v>
      </c>
      <c r="C143" s="91">
        <v>0.02</v>
      </c>
      <c r="D143" s="132" t="s">
        <v>3</v>
      </c>
    </row>
    <row r="144" spans="1:4" ht="16.5" x14ac:dyDescent="0.6">
      <c r="A144" s="131" t="s">
        <v>467</v>
      </c>
      <c r="B144" s="203">
        <v>2020</v>
      </c>
      <c r="C144" s="91">
        <v>0</v>
      </c>
      <c r="D144" s="132" t="s">
        <v>6</v>
      </c>
    </row>
    <row r="145" spans="1:4" ht="16.5" x14ac:dyDescent="0.6">
      <c r="A145" s="131" t="s">
        <v>467</v>
      </c>
      <c r="B145" s="203">
        <v>2020</v>
      </c>
      <c r="C145" s="91">
        <v>0</v>
      </c>
      <c r="D145" s="132" t="s">
        <v>2</v>
      </c>
    </row>
    <row r="146" spans="1:4" ht="16.5" x14ac:dyDescent="0.6">
      <c r="A146" s="131" t="s">
        <v>467</v>
      </c>
      <c r="B146" s="203">
        <v>2020</v>
      </c>
      <c r="C146" s="91">
        <v>0</v>
      </c>
      <c r="D146" s="132" t="s">
        <v>2</v>
      </c>
    </row>
    <row r="147" spans="1:4" ht="16.5" x14ac:dyDescent="0.6">
      <c r="A147" s="131" t="s">
        <v>467</v>
      </c>
      <c r="B147" s="203">
        <v>2020</v>
      </c>
      <c r="C147" s="91">
        <v>0</v>
      </c>
      <c r="D147" s="132" t="s">
        <v>2</v>
      </c>
    </row>
    <row r="148" spans="1:4" ht="16.5" x14ac:dyDescent="0.6">
      <c r="A148" s="131" t="s">
        <v>467</v>
      </c>
      <c r="B148" s="203">
        <v>2021</v>
      </c>
      <c r="C148" s="91">
        <v>0.01</v>
      </c>
      <c r="D148" s="132" t="s">
        <v>3</v>
      </c>
    </row>
    <row r="149" spans="1:4" ht="16.5" x14ac:dyDescent="0.6">
      <c r="A149" s="131" t="s">
        <v>467</v>
      </c>
      <c r="B149" s="203">
        <v>2021</v>
      </c>
      <c r="C149" s="91">
        <v>0.02</v>
      </c>
      <c r="D149" s="132" t="s">
        <v>3</v>
      </c>
    </row>
    <row r="150" spans="1:4" ht="16.5" x14ac:dyDescent="0.6">
      <c r="A150" s="131" t="s">
        <v>467</v>
      </c>
      <c r="B150" s="203">
        <v>2022</v>
      </c>
      <c r="C150" s="134">
        <v>2.5000000000000001E-2</v>
      </c>
      <c r="D150" s="137" t="s">
        <v>3</v>
      </c>
    </row>
    <row r="151" spans="1:4" ht="16.5" x14ac:dyDescent="0.6">
      <c r="A151" s="131" t="s">
        <v>467</v>
      </c>
      <c r="B151" s="203">
        <v>2024</v>
      </c>
      <c r="C151" s="134">
        <v>2.5000000000000001E-2</v>
      </c>
      <c r="D151" s="177" t="s">
        <v>2</v>
      </c>
    </row>
    <row r="152" spans="1:4" ht="16.5" x14ac:dyDescent="0.6">
      <c r="A152" s="118" t="s">
        <v>14</v>
      </c>
      <c r="B152" s="203">
        <v>2015</v>
      </c>
      <c r="C152" s="85">
        <v>0</v>
      </c>
      <c r="D152" s="119" t="s">
        <v>4</v>
      </c>
    </row>
    <row r="153" spans="1:4" ht="16.5" x14ac:dyDescent="0.6">
      <c r="A153" s="118" t="s">
        <v>14</v>
      </c>
      <c r="B153" s="203">
        <v>2016</v>
      </c>
      <c r="C153" s="85">
        <v>0</v>
      </c>
      <c r="D153" s="119" t="s">
        <v>2</v>
      </c>
    </row>
    <row r="154" spans="1:4" ht="16.5" x14ac:dyDescent="0.6">
      <c r="A154" s="118" t="s">
        <v>14</v>
      </c>
      <c r="B154" s="203">
        <v>2016</v>
      </c>
      <c r="C154" s="85">
        <v>0</v>
      </c>
      <c r="D154" s="119" t="s">
        <v>2</v>
      </c>
    </row>
    <row r="155" spans="1:4" ht="16.5" x14ac:dyDescent="0.6">
      <c r="A155" s="118" t="s">
        <v>14</v>
      </c>
      <c r="B155" s="203">
        <v>2016</v>
      </c>
      <c r="C155" s="85">
        <v>0</v>
      </c>
      <c r="D155" s="119" t="s">
        <v>2</v>
      </c>
    </row>
    <row r="156" spans="1:4" ht="16.5" x14ac:dyDescent="0.6">
      <c r="A156" s="118" t="s">
        <v>14</v>
      </c>
      <c r="B156" s="203">
        <v>2016</v>
      </c>
      <c r="C156" s="85">
        <v>0</v>
      </c>
      <c r="D156" s="119" t="s">
        <v>2</v>
      </c>
    </row>
    <row r="157" spans="1:4" ht="16.5" x14ac:dyDescent="0.6">
      <c r="A157" s="118" t="s">
        <v>14</v>
      </c>
      <c r="B157" s="203">
        <v>2017</v>
      </c>
      <c r="C157" s="85">
        <v>0</v>
      </c>
      <c r="D157" s="119" t="s">
        <v>2</v>
      </c>
    </row>
    <row r="158" spans="1:4" ht="16.5" x14ac:dyDescent="0.6">
      <c r="A158" s="118" t="s">
        <v>14</v>
      </c>
      <c r="B158" s="203">
        <v>2017</v>
      </c>
      <c r="C158" s="85">
        <v>0</v>
      </c>
      <c r="D158" s="119" t="s">
        <v>2</v>
      </c>
    </row>
    <row r="159" spans="1:4" ht="16.5" x14ac:dyDescent="0.6">
      <c r="A159" s="118" t="s">
        <v>14</v>
      </c>
      <c r="B159" s="203">
        <v>2017</v>
      </c>
      <c r="C159" s="85">
        <v>0</v>
      </c>
      <c r="D159" s="119" t="s">
        <v>2</v>
      </c>
    </row>
    <row r="160" spans="1:4" ht="16.5" x14ac:dyDescent="0.6">
      <c r="A160" s="118" t="s">
        <v>14</v>
      </c>
      <c r="B160" s="203">
        <v>2017</v>
      </c>
      <c r="C160" s="85">
        <v>0</v>
      </c>
      <c r="D160" s="119" t="s">
        <v>2</v>
      </c>
    </row>
    <row r="161" spans="1:4" ht="16.5" x14ac:dyDescent="0.6">
      <c r="A161" s="118" t="s">
        <v>14</v>
      </c>
      <c r="B161" s="203">
        <v>2018</v>
      </c>
      <c r="C161" s="85">
        <v>0</v>
      </c>
      <c r="D161" s="119" t="s">
        <v>2</v>
      </c>
    </row>
    <row r="162" spans="1:4" ht="16.5" x14ac:dyDescent="0.6">
      <c r="A162" s="118" t="s">
        <v>14</v>
      </c>
      <c r="B162" s="203">
        <v>2018</v>
      </c>
      <c r="C162" s="85">
        <v>0</v>
      </c>
      <c r="D162" s="119" t="s">
        <v>2</v>
      </c>
    </row>
    <row r="163" spans="1:4" ht="16.5" x14ac:dyDescent="0.6">
      <c r="A163" s="118" t="s">
        <v>14</v>
      </c>
      <c r="B163" s="203">
        <v>2018</v>
      </c>
      <c r="C163" s="85">
        <v>0</v>
      </c>
      <c r="D163" s="119" t="s">
        <v>2</v>
      </c>
    </row>
    <row r="164" spans="1:4" ht="16.5" x14ac:dyDescent="0.6">
      <c r="A164" s="118" t="s">
        <v>14</v>
      </c>
      <c r="B164" s="203">
        <v>2018</v>
      </c>
      <c r="C164" s="85">
        <v>0</v>
      </c>
      <c r="D164" s="119" t="s">
        <v>2</v>
      </c>
    </row>
    <row r="165" spans="1:4" ht="16.5" x14ac:dyDescent="0.6">
      <c r="A165" s="118" t="s">
        <v>14</v>
      </c>
      <c r="B165" s="203">
        <v>2019</v>
      </c>
      <c r="C165" s="85">
        <v>0</v>
      </c>
      <c r="D165" s="119" t="s">
        <v>2</v>
      </c>
    </row>
    <row r="166" spans="1:4" ht="16.5" x14ac:dyDescent="0.6">
      <c r="A166" s="118" t="s">
        <v>14</v>
      </c>
      <c r="B166" s="203">
        <v>2019</v>
      </c>
      <c r="C166" s="85">
        <v>0</v>
      </c>
      <c r="D166" s="119" t="s">
        <v>2</v>
      </c>
    </row>
    <row r="167" spans="1:4" ht="16.5" x14ac:dyDescent="0.6">
      <c r="A167" s="118" t="s">
        <v>14</v>
      </c>
      <c r="B167" s="203">
        <v>2019</v>
      </c>
      <c r="C167" s="85">
        <v>0</v>
      </c>
      <c r="D167" s="119" t="s">
        <v>2</v>
      </c>
    </row>
    <row r="168" spans="1:4" ht="16.5" x14ac:dyDescent="0.6">
      <c r="A168" s="118" t="s">
        <v>14</v>
      </c>
      <c r="B168" s="203">
        <v>2019</v>
      </c>
      <c r="C168" s="85">
        <v>0</v>
      </c>
      <c r="D168" s="119" t="s">
        <v>2</v>
      </c>
    </row>
    <row r="169" spans="1:4" ht="16.5" x14ac:dyDescent="0.6">
      <c r="A169" s="118" t="s">
        <v>14</v>
      </c>
      <c r="B169" s="203">
        <v>2020</v>
      </c>
      <c r="C169" s="85">
        <v>0</v>
      </c>
      <c r="D169" s="119" t="s">
        <v>2</v>
      </c>
    </row>
    <row r="170" spans="1:4" ht="16.5" x14ac:dyDescent="0.6">
      <c r="A170" s="118" t="s">
        <v>14</v>
      </c>
      <c r="B170" s="203">
        <v>2020</v>
      </c>
      <c r="C170" s="85">
        <v>0</v>
      </c>
      <c r="D170" s="119" t="s">
        <v>2</v>
      </c>
    </row>
    <row r="171" spans="1:4" ht="16.5" x14ac:dyDescent="0.6">
      <c r="A171" s="118" t="s">
        <v>14</v>
      </c>
      <c r="B171" s="203">
        <v>2020</v>
      </c>
      <c r="C171" s="85">
        <v>0</v>
      </c>
      <c r="D171" s="119" t="s">
        <v>2</v>
      </c>
    </row>
    <row r="172" spans="1:4" ht="16.5" x14ac:dyDescent="0.6">
      <c r="A172" s="118" t="s">
        <v>14</v>
      </c>
      <c r="B172" s="203">
        <v>2020</v>
      </c>
      <c r="C172" s="85">
        <v>0</v>
      </c>
      <c r="D172" s="119" t="s">
        <v>2</v>
      </c>
    </row>
    <row r="173" spans="1:4" ht="16.5" x14ac:dyDescent="0.6">
      <c r="A173" s="118" t="s">
        <v>14</v>
      </c>
      <c r="B173" s="203">
        <v>2020</v>
      </c>
      <c r="C173" s="85">
        <v>0</v>
      </c>
      <c r="D173" s="119" t="s">
        <v>2</v>
      </c>
    </row>
    <row r="174" spans="1:4" ht="16.5" x14ac:dyDescent="0.6">
      <c r="A174" s="118" t="s">
        <v>14</v>
      </c>
      <c r="B174" s="203">
        <v>2020</v>
      </c>
      <c r="C174" s="85">
        <v>0</v>
      </c>
      <c r="D174" s="119" t="s">
        <v>2</v>
      </c>
    </row>
    <row r="175" spans="1:4" ht="16.5" x14ac:dyDescent="0.6">
      <c r="A175" s="118" t="s">
        <v>14</v>
      </c>
      <c r="B175" s="203">
        <v>2021</v>
      </c>
      <c r="C175" s="85">
        <v>0</v>
      </c>
      <c r="D175" s="119" t="s">
        <v>2</v>
      </c>
    </row>
    <row r="176" spans="1:4" ht="16.5" x14ac:dyDescent="0.6">
      <c r="A176" s="118" t="s">
        <v>14</v>
      </c>
      <c r="B176" s="203">
        <v>2021</v>
      </c>
      <c r="C176" s="85">
        <v>0</v>
      </c>
      <c r="D176" s="119" t="s">
        <v>2</v>
      </c>
    </row>
    <row r="177" spans="1:4" ht="16.5" x14ac:dyDescent="0.6">
      <c r="A177" s="118" t="s">
        <v>14</v>
      </c>
      <c r="B177" s="203">
        <v>2022</v>
      </c>
      <c r="C177" s="85">
        <v>0</v>
      </c>
      <c r="D177" s="119" t="s">
        <v>2</v>
      </c>
    </row>
    <row r="178" spans="1:4" ht="16.5" x14ac:dyDescent="0.6">
      <c r="A178" s="118" t="s">
        <v>14</v>
      </c>
      <c r="B178" s="203">
        <v>2022</v>
      </c>
      <c r="C178" s="85">
        <v>0</v>
      </c>
      <c r="D178" s="119" t="s">
        <v>2</v>
      </c>
    </row>
    <row r="179" spans="1:4" ht="16.5" x14ac:dyDescent="0.6">
      <c r="A179" s="118" t="s">
        <v>14</v>
      </c>
      <c r="B179" s="203">
        <v>2022</v>
      </c>
      <c r="C179" s="85">
        <v>0</v>
      </c>
      <c r="D179" s="119" t="s">
        <v>2</v>
      </c>
    </row>
    <row r="180" spans="1:4" ht="16.5" x14ac:dyDescent="0.6">
      <c r="A180" s="118" t="s">
        <v>14</v>
      </c>
      <c r="B180" s="203">
        <v>2022</v>
      </c>
      <c r="C180" s="85">
        <v>0</v>
      </c>
      <c r="D180" s="119" t="s">
        <v>2</v>
      </c>
    </row>
    <row r="181" spans="1:4" ht="16.5" x14ac:dyDescent="0.6">
      <c r="A181" s="118" t="s">
        <v>14</v>
      </c>
      <c r="B181" s="203">
        <v>2023</v>
      </c>
      <c r="C181" s="85">
        <v>0</v>
      </c>
      <c r="D181" s="119" t="s">
        <v>2</v>
      </c>
    </row>
    <row r="182" spans="1:4" ht="16.5" x14ac:dyDescent="0.6">
      <c r="A182" s="118" t="s">
        <v>14</v>
      </c>
      <c r="B182" s="203">
        <v>2023</v>
      </c>
      <c r="C182" s="85">
        <v>0</v>
      </c>
      <c r="D182" s="119" t="s">
        <v>2</v>
      </c>
    </row>
    <row r="183" spans="1:4" ht="16.5" x14ac:dyDescent="0.6">
      <c r="A183" s="118" t="s">
        <v>14</v>
      </c>
      <c r="B183" s="203">
        <v>2023</v>
      </c>
      <c r="C183" s="85">
        <v>0</v>
      </c>
      <c r="D183" s="119" t="s">
        <v>2</v>
      </c>
    </row>
    <row r="184" spans="1:4" ht="16.5" x14ac:dyDescent="0.6">
      <c r="A184" s="118" t="s">
        <v>14</v>
      </c>
      <c r="B184" s="203">
        <v>2023</v>
      </c>
      <c r="C184" s="109">
        <v>0</v>
      </c>
      <c r="D184" s="119" t="s">
        <v>2</v>
      </c>
    </row>
    <row r="185" spans="1:4" ht="16.5" x14ac:dyDescent="0.6">
      <c r="A185" s="140" t="s">
        <v>14</v>
      </c>
      <c r="B185" s="203">
        <v>2024</v>
      </c>
      <c r="C185" s="63">
        <v>0</v>
      </c>
      <c r="D185" s="140" t="s">
        <v>2</v>
      </c>
    </row>
    <row r="186" spans="1:4" ht="16.5" x14ac:dyDescent="0.6">
      <c r="A186" s="145" t="s">
        <v>14</v>
      </c>
      <c r="B186" s="203">
        <v>2024</v>
      </c>
      <c r="C186" s="63">
        <v>0</v>
      </c>
      <c r="D186" s="119" t="s">
        <v>2</v>
      </c>
    </row>
    <row r="187" spans="1:4" ht="16.5" x14ac:dyDescent="0.6">
      <c r="A187" s="118" t="s">
        <v>10</v>
      </c>
      <c r="B187" s="203">
        <v>2015</v>
      </c>
      <c r="C187" s="85">
        <v>0</v>
      </c>
      <c r="D187" s="119" t="s">
        <v>4</v>
      </c>
    </row>
    <row r="188" spans="1:4" ht="16.5" x14ac:dyDescent="0.6">
      <c r="A188" s="118" t="s">
        <v>10</v>
      </c>
      <c r="B188" s="203">
        <v>2016</v>
      </c>
      <c r="C188" s="85">
        <v>0</v>
      </c>
      <c r="D188" s="119" t="s">
        <v>2</v>
      </c>
    </row>
    <row r="189" spans="1:4" ht="16.5" x14ac:dyDescent="0.6">
      <c r="A189" s="118" t="s">
        <v>10</v>
      </c>
      <c r="B189" s="203">
        <v>2016</v>
      </c>
      <c r="C189" s="85">
        <v>0</v>
      </c>
      <c r="D189" s="119" t="s">
        <v>2</v>
      </c>
    </row>
    <row r="190" spans="1:4" ht="16.5" x14ac:dyDescent="0.6">
      <c r="A190" s="118" t="s">
        <v>10</v>
      </c>
      <c r="B190" s="203">
        <v>2016</v>
      </c>
      <c r="C190" s="85">
        <v>0</v>
      </c>
      <c r="D190" s="119" t="s">
        <v>2</v>
      </c>
    </row>
    <row r="191" spans="1:4" ht="16.5" x14ac:dyDescent="0.6">
      <c r="A191" s="118" t="s">
        <v>10</v>
      </c>
      <c r="B191" s="203">
        <v>2016</v>
      </c>
      <c r="C191" s="85">
        <v>0</v>
      </c>
      <c r="D191" s="119" t="s">
        <v>2</v>
      </c>
    </row>
    <row r="192" spans="1:4" ht="16.5" x14ac:dyDescent="0.6">
      <c r="A192" s="118" t="s">
        <v>10</v>
      </c>
      <c r="B192" s="203">
        <v>2017</v>
      </c>
      <c r="C192" s="85">
        <v>0</v>
      </c>
      <c r="D192" s="119" t="s">
        <v>2</v>
      </c>
    </row>
    <row r="193" spans="1:4" ht="16.5" x14ac:dyDescent="0.6">
      <c r="A193" s="118" t="s">
        <v>10</v>
      </c>
      <c r="B193" s="203">
        <v>2017</v>
      </c>
      <c r="C193" s="85">
        <v>0</v>
      </c>
      <c r="D193" s="119" t="s">
        <v>2</v>
      </c>
    </row>
    <row r="194" spans="1:4" ht="16.5" x14ac:dyDescent="0.6">
      <c r="A194" s="118" t="s">
        <v>10</v>
      </c>
      <c r="B194" s="203">
        <v>2017</v>
      </c>
      <c r="C194" s="85">
        <v>0</v>
      </c>
      <c r="D194" s="119" t="s">
        <v>2</v>
      </c>
    </row>
    <row r="195" spans="1:4" ht="16.5" x14ac:dyDescent="0.6">
      <c r="A195" s="118" t="s">
        <v>10</v>
      </c>
      <c r="B195" s="203">
        <v>2017</v>
      </c>
      <c r="C195" s="85">
        <v>0</v>
      </c>
      <c r="D195" s="119" t="s">
        <v>2</v>
      </c>
    </row>
    <row r="196" spans="1:4" ht="16.5" x14ac:dyDescent="0.6">
      <c r="A196" s="118" t="s">
        <v>10</v>
      </c>
      <c r="B196" s="203">
        <v>2018</v>
      </c>
      <c r="C196" s="85">
        <v>0</v>
      </c>
      <c r="D196" s="119" t="s">
        <v>2</v>
      </c>
    </row>
    <row r="197" spans="1:4" ht="16.5" x14ac:dyDescent="0.6">
      <c r="A197" s="118" t="s">
        <v>10</v>
      </c>
      <c r="B197" s="203">
        <v>2018</v>
      </c>
      <c r="C197" s="85">
        <v>2.5000000000000001E-3</v>
      </c>
      <c r="D197" s="119" t="s">
        <v>3</v>
      </c>
    </row>
    <row r="198" spans="1:4" ht="16.5" x14ac:dyDescent="0.6">
      <c r="A198" s="118" t="s">
        <v>10</v>
      </c>
      <c r="B198" s="203">
        <v>2018</v>
      </c>
      <c r="C198" s="85">
        <v>2.5000000000000001E-3</v>
      </c>
      <c r="D198" s="119" t="s">
        <v>2</v>
      </c>
    </row>
    <row r="199" spans="1:4" ht="16.5" x14ac:dyDescent="0.6">
      <c r="A199" s="118" t="s">
        <v>10</v>
      </c>
      <c r="B199" s="203">
        <v>2019</v>
      </c>
      <c r="C199" s="85">
        <v>2.5000000000000001E-3</v>
      </c>
      <c r="D199" s="119" t="s">
        <v>2</v>
      </c>
    </row>
    <row r="200" spans="1:4" ht="16.5" x14ac:dyDescent="0.6">
      <c r="A200" s="118" t="s">
        <v>10</v>
      </c>
      <c r="B200" s="203">
        <v>2019</v>
      </c>
      <c r="C200" s="85">
        <v>5.0000000000000001E-3</v>
      </c>
      <c r="D200" s="119" t="s">
        <v>3</v>
      </c>
    </row>
    <row r="201" spans="1:4" ht="16.5" x14ac:dyDescent="0.6">
      <c r="A201" s="118" t="s">
        <v>10</v>
      </c>
      <c r="B201" s="203">
        <v>2020</v>
      </c>
      <c r="C201" s="85">
        <v>0</v>
      </c>
      <c r="D201" s="119" t="s">
        <v>6</v>
      </c>
    </row>
    <row r="202" spans="1:4" ht="16.5" x14ac:dyDescent="0.6">
      <c r="A202" s="118" t="s">
        <v>10</v>
      </c>
      <c r="B202" s="203">
        <v>2022</v>
      </c>
      <c r="C202" s="85">
        <v>5.0000000000000001E-3</v>
      </c>
      <c r="D202" s="119" t="s">
        <v>3</v>
      </c>
    </row>
    <row r="203" spans="1:4" ht="16.5" x14ac:dyDescent="0.6">
      <c r="A203" s="118" t="s">
        <v>10</v>
      </c>
      <c r="B203" s="203">
        <v>2022</v>
      </c>
      <c r="C203" s="85">
        <v>0.01</v>
      </c>
      <c r="D203" s="119" t="s">
        <v>3</v>
      </c>
    </row>
    <row r="204" spans="1:4" ht="16.5" x14ac:dyDescent="0.6">
      <c r="A204" s="124" t="s">
        <v>17</v>
      </c>
      <c r="B204" s="203">
        <v>2014</v>
      </c>
      <c r="C204" s="125">
        <v>0</v>
      </c>
      <c r="D204" s="124" t="s">
        <v>4</v>
      </c>
    </row>
    <row r="205" spans="1:4" ht="16.5" x14ac:dyDescent="0.6">
      <c r="A205" s="124" t="s">
        <v>17</v>
      </c>
      <c r="B205" s="203">
        <v>2015</v>
      </c>
      <c r="C205" s="87">
        <v>0</v>
      </c>
      <c r="D205" s="123" t="s">
        <v>2</v>
      </c>
    </row>
    <row r="206" spans="1:4" ht="16.5" x14ac:dyDescent="0.6">
      <c r="A206" s="118" t="s">
        <v>17</v>
      </c>
      <c r="B206" s="203">
        <v>2016</v>
      </c>
      <c r="C206" s="87">
        <v>5.0000000000000001E-3</v>
      </c>
      <c r="D206" s="123" t="s">
        <v>3</v>
      </c>
    </row>
    <row r="207" spans="1:4" ht="16.5" x14ac:dyDescent="0.6">
      <c r="A207" s="124" t="s">
        <v>17</v>
      </c>
      <c r="B207" s="203">
        <v>2016</v>
      </c>
      <c r="C207" s="87">
        <v>0</v>
      </c>
      <c r="D207" s="123" t="s">
        <v>6</v>
      </c>
    </row>
    <row r="208" spans="1:4" ht="16.5" x14ac:dyDescent="0.6">
      <c r="A208" s="124" t="s">
        <v>17</v>
      </c>
      <c r="B208" s="203">
        <v>2017</v>
      </c>
      <c r="C208" s="87">
        <v>5.0000000000000001E-3</v>
      </c>
      <c r="D208" s="123" t="s">
        <v>3</v>
      </c>
    </row>
    <row r="209" spans="1:4" ht="16.5" x14ac:dyDescent="0.6">
      <c r="A209" s="124" t="s">
        <v>17</v>
      </c>
      <c r="B209" s="203">
        <v>2017</v>
      </c>
      <c r="C209" s="87">
        <v>0.01</v>
      </c>
      <c r="D209" s="123" t="s">
        <v>3</v>
      </c>
    </row>
    <row r="210" spans="1:4" ht="16.5" x14ac:dyDescent="0.6">
      <c r="A210" s="118" t="s">
        <v>17</v>
      </c>
      <c r="B210" s="203">
        <v>2018</v>
      </c>
      <c r="C210" s="87">
        <v>0.01</v>
      </c>
      <c r="D210" s="123" t="s">
        <v>2</v>
      </c>
    </row>
    <row r="211" spans="1:4" ht="16.5" x14ac:dyDescent="0.6">
      <c r="A211" s="118" t="s">
        <v>17</v>
      </c>
      <c r="B211" s="203">
        <v>2018</v>
      </c>
      <c r="C211" s="87">
        <v>0.01</v>
      </c>
      <c r="D211" s="123" t="s">
        <v>2</v>
      </c>
    </row>
    <row r="212" spans="1:4" ht="16.5" x14ac:dyDescent="0.6">
      <c r="A212" s="118" t="s">
        <v>17</v>
      </c>
      <c r="B212" s="203">
        <v>2018</v>
      </c>
      <c r="C212" s="87">
        <v>0.01</v>
      </c>
      <c r="D212" s="123" t="s">
        <v>2</v>
      </c>
    </row>
    <row r="213" spans="1:4" ht="16.5" x14ac:dyDescent="0.6">
      <c r="A213" s="118" t="s">
        <v>17</v>
      </c>
      <c r="B213" s="203">
        <v>2018</v>
      </c>
      <c r="C213" s="87">
        <v>0.01</v>
      </c>
      <c r="D213" s="123" t="s">
        <v>2</v>
      </c>
    </row>
    <row r="214" spans="1:4" ht="16.5" x14ac:dyDescent="0.6">
      <c r="A214" s="118" t="s">
        <v>17</v>
      </c>
      <c r="B214" s="203">
        <v>2019</v>
      </c>
      <c r="C214" s="87">
        <v>0.01</v>
      </c>
      <c r="D214" s="123" t="s">
        <v>2</v>
      </c>
    </row>
    <row r="215" spans="1:4" ht="16.5" x14ac:dyDescent="0.6">
      <c r="A215" s="118" t="s">
        <v>17</v>
      </c>
      <c r="B215" s="203">
        <v>2019</v>
      </c>
      <c r="C215" s="87">
        <v>0.01</v>
      </c>
      <c r="D215" s="123" t="s">
        <v>2</v>
      </c>
    </row>
    <row r="216" spans="1:4" ht="16.5" x14ac:dyDescent="0.6">
      <c r="A216" s="118" t="s">
        <v>17</v>
      </c>
      <c r="B216" s="203">
        <v>2019</v>
      </c>
      <c r="C216" s="87">
        <v>0.01</v>
      </c>
      <c r="D216" s="123" t="s">
        <v>413</v>
      </c>
    </row>
    <row r="217" spans="1:4" ht="16.5" x14ac:dyDescent="0.6">
      <c r="A217" s="118" t="s">
        <v>17</v>
      </c>
      <c r="B217" s="203">
        <v>2019</v>
      </c>
      <c r="C217" s="87">
        <v>0.02</v>
      </c>
      <c r="D217" s="123" t="s">
        <v>415</v>
      </c>
    </row>
    <row r="218" spans="1:4" ht="16.5" x14ac:dyDescent="0.6">
      <c r="A218" s="118" t="s">
        <v>17</v>
      </c>
      <c r="B218" s="203">
        <v>2020</v>
      </c>
      <c r="C218" s="87">
        <v>0</v>
      </c>
      <c r="D218" s="123" t="s">
        <v>6</v>
      </c>
    </row>
    <row r="219" spans="1:4" ht="16.5" x14ac:dyDescent="0.6">
      <c r="A219" s="118" t="s">
        <v>17</v>
      </c>
      <c r="B219" s="203">
        <v>2021</v>
      </c>
      <c r="C219" s="87">
        <v>0.01</v>
      </c>
      <c r="D219" s="123" t="s">
        <v>3</v>
      </c>
    </row>
    <row r="220" spans="1:4" ht="16.5" x14ac:dyDescent="0.6">
      <c r="A220" s="118" t="s">
        <v>17</v>
      </c>
      <c r="B220" s="203">
        <v>2022</v>
      </c>
      <c r="C220" s="87">
        <v>0.02</v>
      </c>
      <c r="D220" s="123" t="s">
        <v>3</v>
      </c>
    </row>
    <row r="221" spans="1:4" ht="16.5" x14ac:dyDescent="0.6">
      <c r="A221" s="118" t="s">
        <v>80</v>
      </c>
      <c r="B221" s="203">
        <v>2015</v>
      </c>
      <c r="C221" s="85">
        <v>6.2500000000000003E-3</v>
      </c>
      <c r="D221" s="119" t="s">
        <v>4</v>
      </c>
    </row>
    <row r="222" spans="1:4" ht="16.5" x14ac:dyDescent="0.6">
      <c r="A222" s="118" t="s">
        <v>80</v>
      </c>
      <c r="B222" s="203">
        <v>2016</v>
      </c>
      <c r="C222" s="85">
        <v>1.2500000000000001E-2</v>
      </c>
      <c r="D222" s="119" t="s">
        <v>3</v>
      </c>
    </row>
    <row r="223" spans="1:4" ht="16.5" x14ac:dyDescent="0.6">
      <c r="A223" s="118" t="s">
        <v>80</v>
      </c>
      <c r="B223" s="203">
        <v>2017</v>
      </c>
      <c r="C223" s="86">
        <v>1.8749999999999999E-2</v>
      </c>
      <c r="D223" s="119" t="s">
        <v>3</v>
      </c>
    </row>
    <row r="224" spans="1:4" ht="16.5" x14ac:dyDescent="0.6">
      <c r="A224" s="118" t="s">
        <v>80</v>
      </c>
      <c r="B224" s="203">
        <v>2018</v>
      </c>
      <c r="C224" s="85">
        <v>2.5000000000000001E-2</v>
      </c>
      <c r="D224" s="119" t="s">
        <v>3</v>
      </c>
    </row>
    <row r="225" spans="1:4" ht="16.5" x14ac:dyDescent="0.6">
      <c r="A225" s="118" t="s">
        <v>80</v>
      </c>
      <c r="B225" s="203">
        <v>2019</v>
      </c>
      <c r="C225" s="85">
        <v>2.5000000000000001E-2</v>
      </c>
      <c r="D225" s="119" t="s">
        <v>2</v>
      </c>
    </row>
    <row r="226" spans="1:4" ht="16.5" x14ac:dyDescent="0.6">
      <c r="A226" s="118" t="s">
        <v>80</v>
      </c>
      <c r="B226" s="203">
        <v>2019</v>
      </c>
      <c r="C226" s="85">
        <v>2.5000000000000001E-2</v>
      </c>
      <c r="D226" s="119" t="s">
        <v>2</v>
      </c>
    </row>
    <row r="227" spans="1:4" ht="16.5" x14ac:dyDescent="0.6">
      <c r="A227" s="118" t="s">
        <v>80</v>
      </c>
      <c r="B227" s="203">
        <v>2019</v>
      </c>
      <c r="C227" s="85">
        <v>0.02</v>
      </c>
      <c r="D227" s="119" t="s">
        <v>6</v>
      </c>
    </row>
    <row r="228" spans="1:4" ht="16.5" x14ac:dyDescent="0.6">
      <c r="A228" s="118" t="s">
        <v>80</v>
      </c>
      <c r="B228" s="203">
        <v>2019</v>
      </c>
      <c r="C228" s="85">
        <v>0.02</v>
      </c>
      <c r="D228" s="119" t="s">
        <v>2</v>
      </c>
    </row>
    <row r="229" spans="1:4" ht="16.5" x14ac:dyDescent="0.6">
      <c r="A229" s="118" t="s">
        <v>80</v>
      </c>
      <c r="B229" s="203">
        <v>2020</v>
      </c>
      <c r="C229" s="85">
        <v>0.01</v>
      </c>
      <c r="D229" s="119" t="s">
        <v>6</v>
      </c>
    </row>
    <row r="230" spans="1:4" ht="16.5" x14ac:dyDescent="0.6">
      <c r="A230" s="118" t="s">
        <v>80</v>
      </c>
      <c r="B230" s="203">
        <v>2021</v>
      </c>
      <c r="C230" s="85">
        <v>0.01</v>
      </c>
      <c r="D230" s="119" t="s">
        <v>2</v>
      </c>
    </row>
    <row r="231" spans="1:4" ht="16.5" x14ac:dyDescent="0.6">
      <c r="A231" s="118" t="s">
        <v>80</v>
      </c>
      <c r="B231" s="203">
        <v>2023</v>
      </c>
      <c r="C231" s="121">
        <v>0.01</v>
      </c>
      <c r="D231" s="122" t="s">
        <v>2</v>
      </c>
    </row>
    <row r="232" spans="1:4" ht="16.5" x14ac:dyDescent="0.6">
      <c r="A232" s="143" t="s">
        <v>80</v>
      </c>
      <c r="B232" s="203">
        <v>2024</v>
      </c>
      <c r="C232" s="63">
        <v>0.01</v>
      </c>
      <c r="D232" s="143" t="s">
        <v>2</v>
      </c>
    </row>
    <row r="233" spans="1:4" ht="16.5" x14ac:dyDescent="0.6">
      <c r="A233" s="118" t="s">
        <v>31</v>
      </c>
      <c r="B233" s="203">
        <v>2015</v>
      </c>
      <c r="C233" s="85">
        <v>0</v>
      </c>
      <c r="D233" s="119" t="s">
        <v>4</v>
      </c>
    </row>
    <row r="234" spans="1:4" ht="16.5" x14ac:dyDescent="0.6">
      <c r="A234" s="118" t="s">
        <v>31</v>
      </c>
      <c r="B234" s="203">
        <v>2016</v>
      </c>
      <c r="C234" s="85">
        <v>0</v>
      </c>
      <c r="D234" s="119" t="s">
        <v>2</v>
      </c>
    </row>
    <row r="235" spans="1:4" ht="16.5" x14ac:dyDescent="0.6">
      <c r="A235" s="118" t="s">
        <v>31</v>
      </c>
      <c r="B235" s="203">
        <v>2016</v>
      </c>
      <c r="C235" s="85">
        <v>0</v>
      </c>
      <c r="D235" s="119" t="s">
        <v>2</v>
      </c>
    </row>
    <row r="236" spans="1:4" ht="16.5" x14ac:dyDescent="0.6">
      <c r="A236" s="118" t="s">
        <v>31</v>
      </c>
      <c r="B236" s="203">
        <v>2017</v>
      </c>
      <c r="C236" s="85">
        <v>0</v>
      </c>
      <c r="D236" s="119" t="s">
        <v>2</v>
      </c>
    </row>
    <row r="237" spans="1:4" ht="16.5" x14ac:dyDescent="0.6">
      <c r="A237" s="118" t="s">
        <v>31</v>
      </c>
      <c r="B237" s="203">
        <v>2017</v>
      </c>
      <c r="C237" s="85">
        <v>0</v>
      </c>
      <c r="D237" s="119" t="s">
        <v>2</v>
      </c>
    </row>
    <row r="238" spans="1:4" ht="16.5" x14ac:dyDescent="0.6">
      <c r="A238" s="118" t="s">
        <v>31</v>
      </c>
      <c r="B238" s="203">
        <v>2018</v>
      </c>
      <c r="C238" s="85">
        <v>0</v>
      </c>
      <c r="D238" s="119" t="s">
        <v>2</v>
      </c>
    </row>
    <row r="239" spans="1:4" ht="16.5" x14ac:dyDescent="0.6">
      <c r="A239" s="118" t="s">
        <v>31</v>
      </c>
      <c r="B239" s="203">
        <v>2018</v>
      </c>
      <c r="C239" s="85">
        <v>0</v>
      </c>
      <c r="D239" s="119" t="s">
        <v>2</v>
      </c>
    </row>
    <row r="240" spans="1:4" ht="16.5" x14ac:dyDescent="0.6">
      <c r="A240" s="118" t="s">
        <v>31</v>
      </c>
      <c r="B240" s="203">
        <v>2019</v>
      </c>
      <c r="C240" s="85">
        <v>0</v>
      </c>
      <c r="D240" s="119" t="s">
        <v>2</v>
      </c>
    </row>
    <row r="241" spans="1:4" ht="16.5" x14ac:dyDescent="0.6">
      <c r="A241" s="118" t="s">
        <v>31</v>
      </c>
      <c r="B241" s="203">
        <v>2019</v>
      </c>
      <c r="C241" s="85">
        <v>0</v>
      </c>
      <c r="D241" s="119" t="s">
        <v>2</v>
      </c>
    </row>
    <row r="242" spans="1:4" ht="16.5" x14ac:dyDescent="0.6">
      <c r="A242" s="118" t="s">
        <v>31</v>
      </c>
      <c r="B242" s="203">
        <v>2020</v>
      </c>
      <c r="C242" s="85">
        <v>0</v>
      </c>
      <c r="D242" s="119" t="s">
        <v>2</v>
      </c>
    </row>
    <row r="243" spans="1:4" ht="16.5" x14ac:dyDescent="0.6">
      <c r="A243" s="118" t="s">
        <v>31</v>
      </c>
      <c r="B243" s="203">
        <v>2020</v>
      </c>
      <c r="C243" s="85">
        <v>0</v>
      </c>
      <c r="D243" s="119" t="s">
        <v>2</v>
      </c>
    </row>
    <row r="244" spans="1:4" ht="16.5" x14ac:dyDescent="0.6">
      <c r="A244" s="118" t="s">
        <v>31</v>
      </c>
      <c r="B244" s="203">
        <v>2021</v>
      </c>
      <c r="C244" s="85">
        <v>0</v>
      </c>
      <c r="D244" s="119" t="s">
        <v>2</v>
      </c>
    </row>
    <row r="245" spans="1:4" ht="16.5" x14ac:dyDescent="0.6">
      <c r="A245" s="118" t="s">
        <v>31</v>
      </c>
      <c r="B245" s="203">
        <v>2021</v>
      </c>
      <c r="C245" s="85">
        <v>0</v>
      </c>
      <c r="D245" s="119" t="s">
        <v>2</v>
      </c>
    </row>
    <row r="246" spans="1:4" ht="16.5" x14ac:dyDescent="0.6">
      <c r="A246" s="118" t="s">
        <v>31</v>
      </c>
      <c r="B246" s="203">
        <v>2022</v>
      </c>
      <c r="C246" s="85">
        <v>0</v>
      </c>
      <c r="D246" s="119" t="s">
        <v>2</v>
      </c>
    </row>
    <row r="247" spans="1:4" ht="16.5" x14ac:dyDescent="0.6">
      <c r="A247" s="118" t="s">
        <v>31</v>
      </c>
      <c r="B247" s="203">
        <v>2022</v>
      </c>
      <c r="C247" s="85">
        <v>0</v>
      </c>
      <c r="D247" s="119" t="s">
        <v>2</v>
      </c>
    </row>
    <row r="248" spans="1:4" ht="16.5" x14ac:dyDescent="0.6">
      <c r="A248" s="118" t="s">
        <v>31</v>
      </c>
      <c r="B248" s="203">
        <v>2023</v>
      </c>
      <c r="C248" s="85">
        <v>0</v>
      </c>
      <c r="D248" s="119" t="s">
        <v>2</v>
      </c>
    </row>
    <row r="249" spans="1:4" ht="16.5" x14ac:dyDescent="0.6">
      <c r="A249" s="149" t="s">
        <v>565</v>
      </c>
      <c r="B249" s="203">
        <v>2022</v>
      </c>
      <c r="C249" s="151">
        <v>5.0000000000000001E-3</v>
      </c>
      <c r="D249" s="156" t="s">
        <v>3</v>
      </c>
    </row>
    <row r="250" spans="1:4" ht="16.5" x14ac:dyDescent="0.6">
      <c r="A250" s="149" t="s">
        <v>565</v>
      </c>
      <c r="B250" s="203">
        <v>2022</v>
      </c>
      <c r="C250" s="151">
        <v>0.01</v>
      </c>
      <c r="D250" s="156" t="s">
        <v>3</v>
      </c>
    </row>
    <row r="251" spans="1:4" ht="16.5" x14ac:dyDescent="0.6">
      <c r="A251" s="149" t="s">
        <v>565</v>
      </c>
      <c r="B251" s="203">
        <v>2023</v>
      </c>
      <c r="C251" s="151">
        <v>1.4999999999999999E-2</v>
      </c>
      <c r="D251" s="156" t="s">
        <v>3</v>
      </c>
    </row>
    <row r="252" spans="1:4" ht="16.5" x14ac:dyDescent="0.6">
      <c r="A252" s="149" t="s">
        <v>565</v>
      </c>
      <c r="B252" s="203">
        <v>2024</v>
      </c>
      <c r="C252" s="151">
        <v>1.4999999999999999E-2</v>
      </c>
      <c r="D252" s="182" t="s">
        <v>2</v>
      </c>
    </row>
    <row r="253" spans="1:4" ht="16.5" x14ac:dyDescent="0.6">
      <c r="A253" s="118" t="s">
        <v>30</v>
      </c>
      <c r="B253" s="203">
        <v>2015</v>
      </c>
      <c r="C253" s="85">
        <v>0</v>
      </c>
      <c r="D253" s="119" t="s">
        <v>4</v>
      </c>
    </row>
    <row r="254" spans="1:4" ht="16.5" x14ac:dyDescent="0.6">
      <c r="A254" s="118" t="s">
        <v>30</v>
      </c>
      <c r="B254" s="203">
        <v>2015</v>
      </c>
      <c r="C254" s="85">
        <v>0</v>
      </c>
      <c r="D254" s="119" t="s">
        <v>2</v>
      </c>
    </row>
    <row r="255" spans="1:4" ht="16.5" x14ac:dyDescent="0.6">
      <c r="A255" s="118" t="s">
        <v>30</v>
      </c>
      <c r="B255" s="203">
        <v>2016</v>
      </c>
      <c r="C255" s="85">
        <v>0</v>
      </c>
      <c r="D255" s="119" t="s">
        <v>2</v>
      </c>
    </row>
    <row r="256" spans="1:4" ht="16.5" x14ac:dyDescent="0.6">
      <c r="A256" s="118" t="s">
        <v>30</v>
      </c>
      <c r="B256" s="203">
        <v>2017</v>
      </c>
      <c r="C256" s="85">
        <v>0</v>
      </c>
      <c r="D256" s="119" t="s">
        <v>2</v>
      </c>
    </row>
    <row r="257" spans="1:4" ht="16.5" x14ac:dyDescent="0.6">
      <c r="A257" s="118" t="s">
        <v>30</v>
      </c>
      <c r="B257" s="203">
        <v>2018</v>
      </c>
      <c r="C257" s="85">
        <v>0</v>
      </c>
      <c r="D257" s="119" t="s">
        <v>2</v>
      </c>
    </row>
    <row r="258" spans="1:4" ht="16.5" x14ac:dyDescent="0.6">
      <c r="A258" s="127" t="s">
        <v>30</v>
      </c>
      <c r="B258" s="203">
        <v>2023</v>
      </c>
      <c r="C258" s="85">
        <v>0</v>
      </c>
      <c r="D258" s="119" t="s">
        <v>2</v>
      </c>
    </row>
    <row r="259" spans="1:4" ht="16.5" x14ac:dyDescent="0.6">
      <c r="A259" s="175" t="s">
        <v>12</v>
      </c>
      <c r="B259" s="203">
        <v>2015</v>
      </c>
      <c r="C259" s="178">
        <v>0</v>
      </c>
      <c r="D259" s="176" t="s">
        <v>4</v>
      </c>
    </row>
    <row r="260" spans="1:4" ht="16.5" x14ac:dyDescent="0.6">
      <c r="A260" s="175" t="s">
        <v>12</v>
      </c>
      <c r="B260" s="203">
        <v>2016</v>
      </c>
      <c r="C260" s="178">
        <v>0</v>
      </c>
      <c r="D260" s="176" t="s">
        <v>2</v>
      </c>
    </row>
    <row r="261" spans="1:4" ht="16.5" x14ac:dyDescent="0.6">
      <c r="A261" s="175" t="s">
        <v>12</v>
      </c>
      <c r="B261" s="203">
        <v>2016</v>
      </c>
      <c r="C261" s="178">
        <v>0</v>
      </c>
      <c r="D261" s="176" t="s">
        <v>2</v>
      </c>
    </row>
    <row r="262" spans="1:4" ht="16.5" x14ac:dyDescent="0.6">
      <c r="A262" s="175" t="s">
        <v>12</v>
      </c>
      <c r="B262" s="203">
        <v>2016</v>
      </c>
      <c r="C262" s="178">
        <v>0</v>
      </c>
      <c r="D262" s="176" t="s">
        <v>2</v>
      </c>
    </row>
    <row r="263" spans="1:4" ht="16.5" x14ac:dyDescent="0.6">
      <c r="A263" s="175" t="s">
        <v>12</v>
      </c>
      <c r="B263" s="203">
        <v>2016</v>
      </c>
      <c r="C263" s="178">
        <v>0</v>
      </c>
      <c r="D263" s="176" t="s">
        <v>2</v>
      </c>
    </row>
    <row r="264" spans="1:4" ht="16.5" x14ac:dyDescent="0.6">
      <c r="A264" s="175" t="s">
        <v>12</v>
      </c>
      <c r="B264" s="203">
        <v>2017</v>
      </c>
      <c r="C264" s="178">
        <v>0</v>
      </c>
      <c r="D264" s="176" t="s">
        <v>2</v>
      </c>
    </row>
    <row r="265" spans="1:4" ht="16.5" x14ac:dyDescent="0.6">
      <c r="A265" s="175" t="s">
        <v>12</v>
      </c>
      <c r="B265" s="203">
        <v>2017</v>
      </c>
      <c r="C265" s="178">
        <v>0</v>
      </c>
      <c r="D265" s="176" t="s">
        <v>2</v>
      </c>
    </row>
    <row r="266" spans="1:4" ht="16.5" x14ac:dyDescent="0.6">
      <c r="A266" s="175" t="s">
        <v>12</v>
      </c>
      <c r="B266" s="203">
        <v>2017</v>
      </c>
      <c r="C266" s="178">
        <v>0</v>
      </c>
      <c r="D266" s="176" t="s">
        <v>2</v>
      </c>
    </row>
    <row r="267" spans="1:4" ht="16.5" x14ac:dyDescent="0.6">
      <c r="A267" s="175" t="s">
        <v>12</v>
      </c>
      <c r="B267" s="203">
        <v>2017</v>
      </c>
      <c r="C267" s="178">
        <v>0</v>
      </c>
      <c r="D267" s="176" t="s">
        <v>2</v>
      </c>
    </row>
    <row r="268" spans="1:4" ht="16.5" x14ac:dyDescent="0.6">
      <c r="A268" s="175" t="s">
        <v>12</v>
      </c>
      <c r="B268" s="203">
        <v>2018</v>
      </c>
      <c r="C268" s="178">
        <v>0</v>
      </c>
      <c r="D268" s="176" t="s">
        <v>2</v>
      </c>
    </row>
    <row r="269" spans="1:4" ht="16.5" x14ac:dyDescent="0.6">
      <c r="A269" s="175" t="s">
        <v>12</v>
      </c>
      <c r="B269" s="203">
        <v>2018</v>
      </c>
      <c r="C269" s="178">
        <v>0</v>
      </c>
      <c r="D269" s="176" t="s">
        <v>2</v>
      </c>
    </row>
    <row r="270" spans="1:4" ht="16.5" x14ac:dyDescent="0.6">
      <c r="A270" s="175" t="s">
        <v>12</v>
      </c>
      <c r="B270" s="203">
        <v>2018</v>
      </c>
      <c r="C270" s="178">
        <v>0</v>
      </c>
      <c r="D270" s="176" t="s">
        <v>2</v>
      </c>
    </row>
    <row r="271" spans="1:4" ht="16.5" x14ac:dyDescent="0.6">
      <c r="A271" s="175" t="s">
        <v>12</v>
      </c>
      <c r="B271" s="203">
        <v>2018</v>
      </c>
      <c r="C271" s="178">
        <v>0</v>
      </c>
      <c r="D271" s="176" t="s">
        <v>2</v>
      </c>
    </row>
    <row r="272" spans="1:4" ht="16.5" x14ac:dyDescent="0.6">
      <c r="A272" s="175" t="s">
        <v>12</v>
      </c>
      <c r="B272" s="203">
        <v>2019</v>
      </c>
      <c r="C272" s="178">
        <v>0</v>
      </c>
      <c r="D272" s="176" t="s">
        <v>2</v>
      </c>
    </row>
    <row r="273" spans="1:4" ht="16.5" x14ac:dyDescent="0.6">
      <c r="A273" s="175" t="s">
        <v>12</v>
      </c>
      <c r="B273" s="203">
        <v>2019</v>
      </c>
      <c r="C273" s="178">
        <v>0</v>
      </c>
      <c r="D273" s="176" t="s">
        <v>2</v>
      </c>
    </row>
    <row r="274" spans="1:4" ht="16.5" x14ac:dyDescent="0.6">
      <c r="A274" s="175" t="s">
        <v>12</v>
      </c>
      <c r="B274" s="203">
        <v>2019</v>
      </c>
      <c r="C274" s="178">
        <v>0</v>
      </c>
      <c r="D274" s="176" t="s">
        <v>2</v>
      </c>
    </row>
    <row r="275" spans="1:4" ht="16.5" x14ac:dyDescent="0.6">
      <c r="A275" s="175" t="s">
        <v>12</v>
      </c>
      <c r="B275" s="203">
        <v>2019</v>
      </c>
      <c r="C275" s="178">
        <v>0</v>
      </c>
      <c r="D275" s="176" t="s">
        <v>2</v>
      </c>
    </row>
    <row r="276" spans="1:4" ht="16.5" x14ac:dyDescent="0.6">
      <c r="A276" s="175" t="s">
        <v>12</v>
      </c>
      <c r="B276" s="203">
        <v>2020</v>
      </c>
      <c r="C276" s="178">
        <v>0</v>
      </c>
      <c r="D276" s="176" t="s">
        <v>2</v>
      </c>
    </row>
    <row r="277" spans="1:4" ht="16.5" x14ac:dyDescent="0.6">
      <c r="A277" s="175" t="s">
        <v>12</v>
      </c>
      <c r="B277" s="203">
        <v>2020</v>
      </c>
      <c r="C277" s="178">
        <v>0</v>
      </c>
      <c r="D277" s="176" t="s">
        <v>2</v>
      </c>
    </row>
    <row r="278" spans="1:4" ht="16.5" x14ac:dyDescent="0.6">
      <c r="A278" s="175" t="s">
        <v>12</v>
      </c>
      <c r="B278" s="203">
        <v>2020</v>
      </c>
      <c r="C278" s="178">
        <v>0</v>
      </c>
      <c r="D278" s="176" t="s">
        <v>2</v>
      </c>
    </row>
    <row r="279" spans="1:4" ht="16.5" x14ac:dyDescent="0.6">
      <c r="A279" s="175" t="s">
        <v>12</v>
      </c>
      <c r="B279" s="203">
        <v>2020</v>
      </c>
      <c r="C279" s="178">
        <v>0</v>
      </c>
      <c r="D279" s="176" t="s">
        <v>2</v>
      </c>
    </row>
    <row r="280" spans="1:4" ht="16.5" x14ac:dyDescent="0.6">
      <c r="A280" s="175" t="s">
        <v>12</v>
      </c>
      <c r="B280" s="203">
        <v>2021</v>
      </c>
      <c r="C280" s="178">
        <v>0</v>
      </c>
      <c r="D280" s="176" t="s">
        <v>2</v>
      </c>
    </row>
    <row r="281" spans="1:4" ht="16.5" x14ac:dyDescent="0.6">
      <c r="A281" s="175" t="s">
        <v>12</v>
      </c>
      <c r="B281" s="203">
        <v>2021</v>
      </c>
      <c r="C281" s="178">
        <v>0</v>
      </c>
      <c r="D281" s="176" t="s">
        <v>2</v>
      </c>
    </row>
    <row r="282" spans="1:4" ht="16.5" x14ac:dyDescent="0.6">
      <c r="A282" s="175" t="s">
        <v>12</v>
      </c>
      <c r="B282" s="203">
        <v>2021</v>
      </c>
      <c r="C282" s="178">
        <v>0</v>
      </c>
      <c r="D282" s="176" t="s">
        <v>2</v>
      </c>
    </row>
    <row r="283" spans="1:4" ht="16.5" x14ac:dyDescent="0.6">
      <c r="A283" s="175" t="s">
        <v>12</v>
      </c>
      <c r="B283" s="203">
        <v>2021</v>
      </c>
      <c r="C283" s="178">
        <v>0</v>
      </c>
      <c r="D283" s="176" t="s">
        <v>2</v>
      </c>
    </row>
    <row r="284" spans="1:4" ht="16.5" x14ac:dyDescent="0.6">
      <c r="A284" s="175" t="s">
        <v>12</v>
      </c>
      <c r="B284" s="203">
        <v>2022</v>
      </c>
      <c r="C284" s="178">
        <v>0</v>
      </c>
      <c r="D284" s="176" t="s">
        <v>2</v>
      </c>
    </row>
    <row r="285" spans="1:4" ht="16.5" x14ac:dyDescent="0.6">
      <c r="A285" s="175" t="s">
        <v>12</v>
      </c>
      <c r="B285" s="203">
        <v>2022</v>
      </c>
      <c r="C285" s="178">
        <v>0</v>
      </c>
      <c r="D285" s="176" t="s">
        <v>2</v>
      </c>
    </row>
    <row r="286" spans="1:4" ht="16.5" x14ac:dyDescent="0.6">
      <c r="A286" s="175" t="s">
        <v>12</v>
      </c>
      <c r="B286" s="203">
        <v>2022</v>
      </c>
      <c r="C286" s="178">
        <v>0</v>
      </c>
      <c r="D286" s="176" t="s">
        <v>2</v>
      </c>
    </row>
    <row r="287" spans="1:4" ht="16.5" x14ac:dyDescent="0.6">
      <c r="A287" s="175" t="s">
        <v>12</v>
      </c>
      <c r="B287" s="203">
        <v>2022</v>
      </c>
      <c r="C287" s="178">
        <v>0</v>
      </c>
      <c r="D287" s="176" t="s">
        <v>2</v>
      </c>
    </row>
    <row r="288" spans="1:4" ht="16.5" x14ac:dyDescent="0.6">
      <c r="A288" s="175" t="s">
        <v>12</v>
      </c>
      <c r="B288" s="203">
        <v>2023</v>
      </c>
      <c r="C288" s="178">
        <v>0</v>
      </c>
      <c r="D288" s="176" t="s">
        <v>2</v>
      </c>
    </row>
    <row r="289" spans="1:4" ht="16.5" x14ac:dyDescent="0.6">
      <c r="A289" s="175" t="s">
        <v>12</v>
      </c>
      <c r="B289" s="203">
        <v>2023</v>
      </c>
      <c r="C289" s="178">
        <v>0</v>
      </c>
      <c r="D289" s="176" t="s">
        <v>2</v>
      </c>
    </row>
    <row r="290" spans="1:4" ht="16.5" x14ac:dyDescent="0.6">
      <c r="A290" s="175" t="s">
        <v>12</v>
      </c>
      <c r="B290" s="203">
        <v>2023</v>
      </c>
      <c r="C290" s="178">
        <v>0</v>
      </c>
      <c r="D290" s="176" t="s">
        <v>2</v>
      </c>
    </row>
    <row r="291" spans="1:4" ht="16.5" x14ac:dyDescent="0.6">
      <c r="A291" s="175" t="s">
        <v>12</v>
      </c>
      <c r="B291" s="203">
        <v>2023</v>
      </c>
      <c r="C291" s="178">
        <v>0</v>
      </c>
      <c r="D291" s="176" t="s">
        <v>2</v>
      </c>
    </row>
    <row r="292" spans="1:4" ht="16.5" x14ac:dyDescent="0.6">
      <c r="A292" s="175" t="s">
        <v>12</v>
      </c>
      <c r="B292" s="203">
        <v>2024</v>
      </c>
      <c r="C292" s="178">
        <v>0</v>
      </c>
      <c r="D292" s="176" t="s">
        <v>2</v>
      </c>
    </row>
    <row r="293" spans="1:4" ht="16.5" x14ac:dyDescent="0.6">
      <c r="A293" s="175" t="s">
        <v>12</v>
      </c>
      <c r="B293" s="203">
        <v>2024</v>
      </c>
      <c r="C293" s="178">
        <v>0</v>
      </c>
      <c r="D293" s="176" t="s">
        <v>2</v>
      </c>
    </row>
    <row r="294" spans="1:4" ht="16.5" x14ac:dyDescent="0.6">
      <c r="A294" s="118" t="s">
        <v>34</v>
      </c>
      <c r="B294" s="203">
        <v>2016</v>
      </c>
      <c r="C294" s="85">
        <v>0</v>
      </c>
      <c r="D294" s="119" t="s">
        <v>4</v>
      </c>
    </row>
    <row r="295" spans="1:4" ht="16.5" x14ac:dyDescent="0.6">
      <c r="A295" s="118" t="s">
        <v>35</v>
      </c>
      <c r="B295" s="203">
        <v>2016</v>
      </c>
      <c r="C295" s="85">
        <v>0</v>
      </c>
      <c r="D295" s="119" t="s">
        <v>4</v>
      </c>
    </row>
    <row r="296" spans="1:4" ht="16.5" x14ac:dyDescent="0.6">
      <c r="A296" s="118" t="s">
        <v>35</v>
      </c>
      <c r="B296" s="203">
        <v>2023</v>
      </c>
      <c r="C296" s="85">
        <v>0.01</v>
      </c>
      <c r="D296" s="119" t="s">
        <v>3</v>
      </c>
    </row>
    <row r="297" spans="1:4" ht="16.5" x14ac:dyDescent="0.6">
      <c r="A297" s="118" t="s">
        <v>7</v>
      </c>
      <c r="B297" s="203">
        <v>2015</v>
      </c>
      <c r="C297" s="85">
        <v>0</v>
      </c>
      <c r="D297" s="119" t="s">
        <v>4</v>
      </c>
    </row>
    <row r="298" spans="1:4" ht="16.5" x14ac:dyDescent="0.6">
      <c r="A298" s="118" t="s">
        <v>7</v>
      </c>
      <c r="B298" s="203">
        <v>2016</v>
      </c>
      <c r="C298" s="85">
        <v>0</v>
      </c>
      <c r="D298" s="119" t="s">
        <v>2</v>
      </c>
    </row>
    <row r="299" spans="1:4" ht="16.5" x14ac:dyDescent="0.6">
      <c r="A299" s="118" t="s">
        <v>7</v>
      </c>
      <c r="B299" s="203">
        <v>2016</v>
      </c>
      <c r="C299" s="85">
        <v>0</v>
      </c>
      <c r="D299" s="119" t="s">
        <v>2</v>
      </c>
    </row>
    <row r="300" spans="1:4" ht="16.5" x14ac:dyDescent="0.6">
      <c r="A300" s="118" t="s">
        <v>7</v>
      </c>
      <c r="B300" s="203">
        <v>2016</v>
      </c>
      <c r="C300" s="85">
        <v>0</v>
      </c>
      <c r="D300" s="119" t="s">
        <v>2</v>
      </c>
    </row>
    <row r="301" spans="1:4" ht="16.5" x14ac:dyDescent="0.6">
      <c r="A301" s="118" t="s">
        <v>7</v>
      </c>
      <c r="B301" s="203">
        <v>2016</v>
      </c>
      <c r="C301" s="85">
        <v>0</v>
      </c>
      <c r="D301" s="119" t="s">
        <v>2</v>
      </c>
    </row>
    <row r="302" spans="1:4" ht="16.5" x14ac:dyDescent="0.6">
      <c r="A302" s="118" t="s">
        <v>7</v>
      </c>
      <c r="B302" s="203">
        <v>2017</v>
      </c>
      <c r="C302" s="85">
        <v>0</v>
      </c>
      <c r="D302" s="119" t="s">
        <v>2</v>
      </c>
    </row>
    <row r="303" spans="1:4" ht="16.5" x14ac:dyDescent="0.6">
      <c r="A303" s="118" t="s">
        <v>7</v>
      </c>
      <c r="B303" s="203">
        <v>2017</v>
      </c>
      <c r="C303" s="85">
        <v>0</v>
      </c>
      <c r="D303" s="119" t="s">
        <v>2</v>
      </c>
    </row>
    <row r="304" spans="1:4" ht="16.5" x14ac:dyDescent="0.6">
      <c r="A304" s="118" t="s">
        <v>7</v>
      </c>
      <c r="B304" s="203">
        <v>2017</v>
      </c>
      <c r="C304" s="85">
        <v>0</v>
      </c>
      <c r="D304" s="119" t="s">
        <v>2</v>
      </c>
    </row>
    <row r="305" spans="1:4" ht="16.5" x14ac:dyDescent="0.6">
      <c r="A305" s="118" t="s">
        <v>7</v>
      </c>
      <c r="B305" s="203">
        <v>2017</v>
      </c>
      <c r="C305" s="85">
        <v>0</v>
      </c>
      <c r="D305" s="119" t="s">
        <v>2</v>
      </c>
    </row>
    <row r="306" spans="1:4" ht="16.5" x14ac:dyDescent="0.6">
      <c r="A306" s="118" t="s">
        <v>7</v>
      </c>
      <c r="B306" s="203">
        <v>2018</v>
      </c>
      <c r="C306" s="85">
        <v>0</v>
      </c>
      <c r="D306" s="119" t="s">
        <v>2</v>
      </c>
    </row>
    <row r="307" spans="1:4" ht="16.5" x14ac:dyDescent="0.6">
      <c r="A307" s="118" t="s">
        <v>7</v>
      </c>
      <c r="B307" s="203">
        <v>2018</v>
      </c>
      <c r="C307" s="85">
        <v>0</v>
      </c>
      <c r="D307" s="119" t="s">
        <v>2</v>
      </c>
    </row>
    <row r="308" spans="1:4" ht="16.5" x14ac:dyDescent="0.6">
      <c r="A308" s="118" t="s">
        <v>7</v>
      </c>
      <c r="B308" s="203">
        <v>2018</v>
      </c>
      <c r="C308" s="85">
        <v>0</v>
      </c>
      <c r="D308" s="119" t="s">
        <v>2</v>
      </c>
    </row>
    <row r="309" spans="1:4" ht="16.5" x14ac:dyDescent="0.6">
      <c r="A309" s="118" t="s">
        <v>7</v>
      </c>
      <c r="B309" s="203">
        <v>2018</v>
      </c>
      <c r="C309" s="85">
        <v>2.5000000000000001E-3</v>
      </c>
      <c r="D309" s="119" t="s">
        <v>3</v>
      </c>
    </row>
    <row r="310" spans="1:4" ht="16.5" x14ac:dyDescent="0.6">
      <c r="A310" s="118" t="s">
        <v>7</v>
      </c>
      <c r="B310" s="203">
        <v>2019</v>
      </c>
      <c r="C310" s="85">
        <v>2.5000000000000001E-3</v>
      </c>
      <c r="D310" s="119" t="s">
        <v>2</v>
      </c>
    </row>
    <row r="311" spans="1:4" ht="16.5" x14ac:dyDescent="0.6">
      <c r="A311" s="118" t="s">
        <v>7</v>
      </c>
      <c r="B311" s="203">
        <v>2019</v>
      </c>
      <c r="C311" s="85">
        <v>2.5000000000000001E-3</v>
      </c>
      <c r="D311" s="119" t="s">
        <v>2</v>
      </c>
    </row>
    <row r="312" spans="1:4" ht="16.5" x14ac:dyDescent="0.6">
      <c r="A312" s="118" t="s">
        <v>7</v>
      </c>
      <c r="B312" s="203">
        <v>2019</v>
      </c>
      <c r="C312" s="85">
        <v>2.5000000000000001E-3</v>
      </c>
      <c r="D312" s="119" t="s">
        <v>2</v>
      </c>
    </row>
    <row r="313" spans="1:4" ht="16.5" x14ac:dyDescent="0.6">
      <c r="A313" s="118" t="s">
        <v>7</v>
      </c>
      <c r="B313" s="203">
        <v>2019</v>
      </c>
      <c r="C313" s="85">
        <v>5.0000000000000001E-3</v>
      </c>
      <c r="D313" s="119" t="s">
        <v>3</v>
      </c>
    </row>
    <row r="314" spans="1:4" ht="16.5" x14ac:dyDescent="0.6">
      <c r="A314" s="118" t="s">
        <v>7</v>
      </c>
      <c r="B314" s="203">
        <v>2020</v>
      </c>
      <c r="C314" s="85">
        <v>5.0000000000000001E-3</v>
      </c>
      <c r="D314" s="119" t="s">
        <v>2</v>
      </c>
    </row>
    <row r="315" spans="1:4" ht="16.5" x14ac:dyDescent="0.6">
      <c r="A315" s="118" t="s">
        <v>7</v>
      </c>
      <c r="B315" s="203">
        <v>2020</v>
      </c>
      <c r="C315" s="85">
        <v>5.0000000000000001E-3</v>
      </c>
      <c r="D315" s="119" t="s">
        <v>2</v>
      </c>
    </row>
    <row r="316" spans="1:4" ht="16.5" x14ac:dyDescent="0.6">
      <c r="A316" s="118" t="s">
        <v>7</v>
      </c>
      <c r="B316" s="203">
        <v>2020</v>
      </c>
      <c r="C316" s="85">
        <v>5.0000000000000001E-3</v>
      </c>
      <c r="D316" s="119" t="s">
        <v>2</v>
      </c>
    </row>
    <row r="317" spans="1:4" ht="16.5" x14ac:dyDescent="0.6">
      <c r="A317" s="118" t="s">
        <v>7</v>
      </c>
      <c r="B317" s="203">
        <v>2020</v>
      </c>
      <c r="C317" s="85">
        <v>5.0000000000000001E-3</v>
      </c>
      <c r="D317" s="119" t="s">
        <v>2</v>
      </c>
    </row>
    <row r="318" spans="1:4" ht="16.5" x14ac:dyDescent="0.6">
      <c r="A318" s="118" t="s">
        <v>7</v>
      </c>
      <c r="B318" s="203">
        <v>2021</v>
      </c>
      <c r="C318" s="85">
        <v>5.0000000000000001E-3</v>
      </c>
      <c r="D318" s="119" t="s">
        <v>2</v>
      </c>
    </row>
    <row r="319" spans="1:4" ht="16.5" x14ac:dyDescent="0.6">
      <c r="A319" s="118" t="s">
        <v>7</v>
      </c>
      <c r="B319" s="203">
        <v>2021</v>
      </c>
      <c r="C319" s="85">
        <v>5.0000000000000001E-3</v>
      </c>
      <c r="D319" s="119" t="s">
        <v>2</v>
      </c>
    </row>
    <row r="320" spans="1:4" ht="16.5" x14ac:dyDescent="0.6">
      <c r="A320" s="118" t="s">
        <v>7</v>
      </c>
      <c r="B320" s="203">
        <v>2022</v>
      </c>
      <c r="C320" s="85">
        <v>5.0000000000000001E-3</v>
      </c>
      <c r="D320" s="119" t="s">
        <v>2</v>
      </c>
    </row>
    <row r="321" spans="1:4" ht="16.5" x14ac:dyDescent="0.6">
      <c r="A321" s="118" t="s">
        <v>7</v>
      </c>
      <c r="B321" s="203">
        <v>2022</v>
      </c>
      <c r="C321" s="85">
        <v>5.0000000000000001E-3</v>
      </c>
      <c r="D321" s="119" t="s">
        <v>2</v>
      </c>
    </row>
    <row r="322" spans="1:4" ht="16.5" x14ac:dyDescent="0.6">
      <c r="A322" s="118" t="s">
        <v>7</v>
      </c>
      <c r="B322" s="203">
        <v>2022</v>
      </c>
      <c r="C322" s="85">
        <v>5.0000000000000001E-3</v>
      </c>
      <c r="D322" s="119" t="s">
        <v>2</v>
      </c>
    </row>
    <row r="323" spans="1:4" ht="16.5" x14ac:dyDescent="0.6">
      <c r="A323" s="118" t="s">
        <v>7</v>
      </c>
      <c r="B323" s="203">
        <v>2023</v>
      </c>
      <c r="C323" s="85">
        <v>5.0000000000000001E-3</v>
      </c>
      <c r="D323" s="119" t="s">
        <v>2</v>
      </c>
    </row>
    <row r="324" spans="1:4" ht="16.5" x14ac:dyDescent="0.6">
      <c r="A324" s="118" t="s">
        <v>7</v>
      </c>
      <c r="B324" s="203">
        <v>2023</v>
      </c>
      <c r="C324" s="121">
        <v>5.0000000000000001E-3</v>
      </c>
      <c r="D324" s="119" t="s">
        <v>2</v>
      </c>
    </row>
    <row r="325" spans="1:4" ht="16.5" x14ac:dyDescent="0.6">
      <c r="A325" s="141" t="s">
        <v>7</v>
      </c>
      <c r="B325" s="203">
        <v>2024</v>
      </c>
      <c r="C325" s="121">
        <v>5.0000000000000001E-3</v>
      </c>
      <c r="D325" s="119" t="s">
        <v>2</v>
      </c>
    </row>
    <row r="326" spans="1:4" ht="16.5" x14ac:dyDescent="0.6">
      <c r="A326" s="145" t="s">
        <v>7</v>
      </c>
      <c r="B326" s="203">
        <v>2024</v>
      </c>
      <c r="C326" s="61">
        <v>5.0000000000000001E-3</v>
      </c>
      <c r="D326" s="119" t="s">
        <v>2</v>
      </c>
    </row>
    <row r="327" spans="1:4" ht="16.5" x14ac:dyDescent="0.6">
      <c r="A327" s="149" t="s">
        <v>562</v>
      </c>
      <c r="B327" s="203">
        <v>2015</v>
      </c>
      <c r="C327" s="151">
        <v>0</v>
      </c>
      <c r="D327" s="156" t="s">
        <v>4</v>
      </c>
    </row>
    <row r="328" spans="1:4" ht="16.5" x14ac:dyDescent="0.6">
      <c r="A328" s="118" t="s">
        <v>38</v>
      </c>
      <c r="B328" s="203">
        <v>2016</v>
      </c>
      <c r="C328" s="85">
        <v>0</v>
      </c>
      <c r="D328" s="119" t="s">
        <v>4</v>
      </c>
    </row>
    <row r="329" spans="1:4" ht="16.5" x14ac:dyDescent="0.6">
      <c r="A329" s="118" t="s">
        <v>8</v>
      </c>
      <c r="B329" s="203">
        <v>2015</v>
      </c>
      <c r="C329" s="85">
        <v>0</v>
      </c>
      <c r="D329" s="119" t="s">
        <v>4</v>
      </c>
    </row>
    <row r="330" spans="1:4" ht="16.5" x14ac:dyDescent="0.6">
      <c r="A330" s="118" t="s">
        <v>8</v>
      </c>
      <c r="B330" s="203">
        <v>2016</v>
      </c>
      <c r="C330" s="85">
        <v>0</v>
      </c>
      <c r="D330" s="119" t="s">
        <v>2</v>
      </c>
    </row>
    <row r="331" spans="1:4" ht="16.5" x14ac:dyDescent="0.6">
      <c r="A331" s="118" t="s">
        <v>8</v>
      </c>
      <c r="B331" s="203">
        <v>2016</v>
      </c>
      <c r="C331" s="85">
        <v>0</v>
      </c>
      <c r="D331" s="119" t="s">
        <v>2</v>
      </c>
    </row>
    <row r="332" spans="1:4" ht="16.5" x14ac:dyDescent="0.6">
      <c r="A332" s="118" t="s">
        <v>8</v>
      </c>
      <c r="B332" s="203">
        <v>2016</v>
      </c>
      <c r="C332" s="85">
        <v>0</v>
      </c>
      <c r="D332" s="119" t="s">
        <v>2</v>
      </c>
    </row>
    <row r="333" spans="1:4" ht="16.5" x14ac:dyDescent="0.6">
      <c r="A333" s="118" t="s">
        <v>8</v>
      </c>
      <c r="B333" s="203">
        <v>2017</v>
      </c>
      <c r="C333" s="85">
        <v>0</v>
      </c>
      <c r="D333" s="119" t="s">
        <v>2</v>
      </c>
    </row>
    <row r="334" spans="1:4" ht="16.5" x14ac:dyDescent="0.6">
      <c r="A334" s="118" t="s">
        <v>8</v>
      </c>
      <c r="B334" s="203">
        <v>2017</v>
      </c>
      <c r="C334" s="85">
        <v>0</v>
      </c>
      <c r="D334" s="119" t="s">
        <v>2</v>
      </c>
    </row>
    <row r="335" spans="1:4" ht="16.5" x14ac:dyDescent="0.6">
      <c r="A335" s="118" t="s">
        <v>8</v>
      </c>
      <c r="B335" s="203">
        <v>2017</v>
      </c>
      <c r="C335" s="85">
        <v>0</v>
      </c>
      <c r="D335" s="119" t="s">
        <v>2</v>
      </c>
    </row>
    <row r="336" spans="1:4" ht="16.5" x14ac:dyDescent="0.6">
      <c r="A336" s="118" t="s">
        <v>8</v>
      </c>
      <c r="B336" s="203">
        <v>2017</v>
      </c>
      <c r="C336" s="85">
        <v>0</v>
      </c>
      <c r="D336" s="119" t="s">
        <v>2</v>
      </c>
    </row>
    <row r="337" spans="1:4" ht="16.5" x14ac:dyDescent="0.6">
      <c r="A337" s="118" t="s">
        <v>8</v>
      </c>
      <c r="B337" s="203">
        <v>2018</v>
      </c>
      <c r="C337" s="85">
        <v>0</v>
      </c>
      <c r="D337" s="119" t="s">
        <v>2</v>
      </c>
    </row>
    <row r="338" spans="1:4" ht="16.5" x14ac:dyDescent="0.6">
      <c r="A338" s="118" t="s">
        <v>8</v>
      </c>
      <c r="B338" s="203">
        <v>2018</v>
      </c>
      <c r="C338" s="85">
        <v>0</v>
      </c>
      <c r="D338" s="119" t="s">
        <v>2</v>
      </c>
    </row>
    <row r="339" spans="1:4" ht="16.5" x14ac:dyDescent="0.6">
      <c r="A339" s="118" t="s">
        <v>8</v>
      </c>
      <c r="B339" s="203">
        <v>2018</v>
      </c>
      <c r="C339" s="85">
        <v>0</v>
      </c>
      <c r="D339" s="119" t="s">
        <v>2</v>
      </c>
    </row>
    <row r="340" spans="1:4" ht="16.5" x14ac:dyDescent="0.6">
      <c r="A340" s="118" t="s">
        <v>8</v>
      </c>
      <c r="B340" s="203">
        <v>2018</v>
      </c>
      <c r="C340" s="85">
        <v>0</v>
      </c>
      <c r="D340" s="119" t="s">
        <v>2</v>
      </c>
    </row>
    <row r="341" spans="1:4" ht="16.5" x14ac:dyDescent="0.6">
      <c r="A341" s="118" t="s">
        <v>8</v>
      </c>
      <c r="B341" s="203">
        <v>2019</v>
      </c>
      <c r="C341" s="85">
        <v>0</v>
      </c>
      <c r="D341" s="119" t="s">
        <v>2</v>
      </c>
    </row>
    <row r="342" spans="1:4" ht="16.5" x14ac:dyDescent="0.6">
      <c r="A342" s="118" t="s">
        <v>8</v>
      </c>
      <c r="B342" s="203">
        <v>2022</v>
      </c>
      <c r="C342" s="85">
        <v>0.01</v>
      </c>
      <c r="D342" s="119" t="s">
        <v>3</v>
      </c>
    </row>
    <row r="343" spans="1:4" ht="16.5" x14ac:dyDescent="0.6">
      <c r="A343" s="118" t="s">
        <v>8</v>
      </c>
      <c r="B343" s="203">
        <v>2023</v>
      </c>
      <c r="C343" s="85">
        <v>0.02</v>
      </c>
      <c r="D343" s="119" t="s">
        <v>3</v>
      </c>
    </row>
    <row r="344" spans="1:4" ht="16.5" x14ac:dyDescent="0.6">
      <c r="A344" s="118" t="s">
        <v>46</v>
      </c>
      <c r="B344" s="203">
        <v>2013</v>
      </c>
      <c r="C344" s="85">
        <v>0.01</v>
      </c>
      <c r="D344" s="119" t="s">
        <v>4</v>
      </c>
    </row>
    <row r="345" spans="1:4" ht="16.5" x14ac:dyDescent="0.6">
      <c r="A345" s="118" t="s">
        <v>46</v>
      </c>
      <c r="B345" s="203">
        <v>2014</v>
      </c>
      <c r="C345" s="85">
        <v>0.01</v>
      </c>
      <c r="D345" s="119" t="s">
        <v>2</v>
      </c>
    </row>
    <row r="346" spans="1:4" ht="16.5" x14ac:dyDescent="0.6">
      <c r="A346" s="118" t="s">
        <v>46</v>
      </c>
      <c r="B346" s="203">
        <v>2014</v>
      </c>
      <c r="C346" s="85">
        <v>0.01</v>
      </c>
      <c r="D346" s="119" t="s">
        <v>2</v>
      </c>
    </row>
    <row r="347" spans="1:4" ht="16.5" x14ac:dyDescent="0.6">
      <c r="A347" s="118" t="s">
        <v>46</v>
      </c>
      <c r="B347" s="203">
        <v>2014</v>
      </c>
      <c r="C347" s="85">
        <v>0.01</v>
      </c>
      <c r="D347" s="119" t="s">
        <v>2</v>
      </c>
    </row>
    <row r="348" spans="1:4" ht="16.5" x14ac:dyDescent="0.6">
      <c r="A348" s="118" t="s">
        <v>46</v>
      </c>
      <c r="B348" s="203">
        <v>2014</v>
      </c>
      <c r="C348" s="85">
        <v>0.01</v>
      </c>
      <c r="D348" s="119" t="s">
        <v>2</v>
      </c>
    </row>
    <row r="349" spans="1:4" ht="16.5" x14ac:dyDescent="0.6">
      <c r="A349" s="118" t="s">
        <v>46</v>
      </c>
      <c r="B349" s="203">
        <v>2015</v>
      </c>
      <c r="C349" s="85">
        <v>0.01</v>
      </c>
      <c r="D349" s="119" t="s">
        <v>2</v>
      </c>
    </row>
    <row r="350" spans="1:4" ht="16.5" x14ac:dyDescent="0.6">
      <c r="A350" s="118" t="s">
        <v>46</v>
      </c>
      <c r="B350" s="203">
        <v>2015</v>
      </c>
      <c r="C350" s="85">
        <v>1.4999999999999999E-2</v>
      </c>
      <c r="D350" s="119" t="s">
        <v>3</v>
      </c>
    </row>
    <row r="351" spans="1:4" ht="16.5" x14ac:dyDescent="0.6">
      <c r="A351" s="118" t="s">
        <v>46</v>
      </c>
      <c r="B351" s="203">
        <v>2015</v>
      </c>
      <c r="C351" s="85">
        <v>1.4999999999999999E-2</v>
      </c>
      <c r="D351" s="119" t="s">
        <v>2</v>
      </c>
    </row>
    <row r="352" spans="1:4" ht="16.5" x14ac:dyDescent="0.6">
      <c r="A352" s="118" t="s">
        <v>46</v>
      </c>
      <c r="B352" s="203">
        <v>2015</v>
      </c>
      <c r="C352" s="85">
        <v>1.4999999999999999E-2</v>
      </c>
      <c r="D352" s="119" t="s">
        <v>2</v>
      </c>
    </row>
    <row r="353" spans="1:4" ht="16.5" x14ac:dyDescent="0.6">
      <c r="A353" s="118" t="s">
        <v>46</v>
      </c>
      <c r="B353" s="203">
        <v>2016</v>
      </c>
      <c r="C353" s="85">
        <v>1.4999999999999999E-2</v>
      </c>
      <c r="D353" s="119" t="s">
        <v>2</v>
      </c>
    </row>
    <row r="354" spans="1:4" ht="16.5" x14ac:dyDescent="0.6">
      <c r="A354" s="118" t="s">
        <v>46</v>
      </c>
      <c r="B354" s="203">
        <v>2016</v>
      </c>
      <c r="C354" s="85">
        <v>1.4999999999999999E-2</v>
      </c>
      <c r="D354" s="119" t="s">
        <v>2</v>
      </c>
    </row>
    <row r="355" spans="1:4" ht="16.5" x14ac:dyDescent="0.6">
      <c r="A355" s="118" t="s">
        <v>46</v>
      </c>
      <c r="B355" s="203">
        <v>2016</v>
      </c>
      <c r="C355" s="85">
        <v>1.4999999999999999E-2</v>
      </c>
      <c r="D355" s="119" t="s">
        <v>2</v>
      </c>
    </row>
    <row r="356" spans="1:4" ht="16.5" x14ac:dyDescent="0.6">
      <c r="A356" s="118" t="s">
        <v>46</v>
      </c>
      <c r="B356" s="203">
        <v>2016</v>
      </c>
      <c r="C356" s="85">
        <v>0.02</v>
      </c>
      <c r="D356" s="119" t="s">
        <v>3</v>
      </c>
    </row>
    <row r="357" spans="1:4" ht="16.5" x14ac:dyDescent="0.6">
      <c r="A357" s="118" t="s">
        <v>46</v>
      </c>
      <c r="B357" s="203">
        <v>2017</v>
      </c>
      <c r="C357" s="85">
        <v>0.02</v>
      </c>
      <c r="D357" s="119" t="s">
        <v>2</v>
      </c>
    </row>
    <row r="358" spans="1:4" ht="16.5" x14ac:dyDescent="0.6">
      <c r="A358" s="118" t="s">
        <v>46</v>
      </c>
      <c r="B358" s="203">
        <v>2017</v>
      </c>
      <c r="C358" s="85">
        <v>0.02</v>
      </c>
      <c r="D358" s="119" t="s">
        <v>2</v>
      </c>
    </row>
    <row r="359" spans="1:4" ht="16.5" x14ac:dyDescent="0.6">
      <c r="A359" s="147" t="s">
        <v>46</v>
      </c>
      <c r="B359" s="203">
        <v>2017</v>
      </c>
      <c r="C359" s="107">
        <v>0.02</v>
      </c>
      <c r="D359" s="155" t="s">
        <v>2</v>
      </c>
    </row>
    <row r="360" spans="1:4" ht="16.5" x14ac:dyDescent="0.6">
      <c r="A360" s="118" t="s">
        <v>46</v>
      </c>
      <c r="B360" s="203">
        <v>2017</v>
      </c>
      <c r="C360" s="107">
        <v>0.02</v>
      </c>
      <c r="D360" s="119" t="s">
        <v>2</v>
      </c>
    </row>
    <row r="361" spans="1:4" ht="16.5" x14ac:dyDescent="0.6">
      <c r="A361" s="118" t="s">
        <v>46</v>
      </c>
      <c r="B361" s="203">
        <v>2018</v>
      </c>
      <c r="C361" s="107">
        <v>0.02</v>
      </c>
      <c r="D361" s="119" t="s">
        <v>2</v>
      </c>
    </row>
    <row r="362" spans="1:4" ht="16.5" x14ac:dyDescent="0.6">
      <c r="A362" s="118" t="s">
        <v>46</v>
      </c>
      <c r="B362" s="203">
        <v>2018</v>
      </c>
      <c r="C362" s="107">
        <v>0.02</v>
      </c>
      <c r="D362" s="119" t="s">
        <v>2</v>
      </c>
    </row>
    <row r="363" spans="1:4" ht="16.5" x14ac:dyDescent="0.6">
      <c r="A363" s="118" t="s">
        <v>46</v>
      </c>
      <c r="B363" s="203">
        <v>2018</v>
      </c>
      <c r="C363" s="107">
        <v>0.02</v>
      </c>
      <c r="D363" s="119" t="s">
        <v>2</v>
      </c>
    </row>
    <row r="364" spans="1:4" ht="16.5" x14ac:dyDescent="0.6">
      <c r="A364" s="118" t="s">
        <v>46</v>
      </c>
      <c r="B364" s="203">
        <v>2018</v>
      </c>
      <c r="C364" s="107">
        <v>2.5000000000000001E-2</v>
      </c>
      <c r="D364" s="119" t="s">
        <v>3</v>
      </c>
    </row>
    <row r="365" spans="1:4" ht="16.5" x14ac:dyDescent="0.6">
      <c r="A365" s="118" t="s">
        <v>46</v>
      </c>
      <c r="B365" s="203">
        <v>2020</v>
      </c>
      <c r="C365" s="109">
        <v>0.01</v>
      </c>
      <c r="D365" s="119" t="s">
        <v>6</v>
      </c>
    </row>
    <row r="366" spans="1:4" ht="16.5" x14ac:dyDescent="0.6">
      <c r="A366" s="118" t="s">
        <v>46</v>
      </c>
      <c r="B366" s="203">
        <v>2021</v>
      </c>
      <c r="C366" s="109">
        <v>1.4999999999999999E-2</v>
      </c>
      <c r="D366" s="119" t="s">
        <v>3</v>
      </c>
    </row>
    <row r="367" spans="1:4" ht="16.5" x14ac:dyDescent="0.6">
      <c r="A367" s="118" t="s">
        <v>46</v>
      </c>
      <c r="B367" s="203">
        <v>2021</v>
      </c>
      <c r="C367" s="109">
        <v>0.02</v>
      </c>
      <c r="D367" s="119" t="s">
        <v>3</v>
      </c>
    </row>
    <row r="368" spans="1:4" ht="16.5" x14ac:dyDescent="0.6">
      <c r="A368" s="118" t="s">
        <v>46</v>
      </c>
      <c r="B368" s="203">
        <v>2022</v>
      </c>
      <c r="C368" s="109">
        <v>2.5000000000000001E-2</v>
      </c>
      <c r="D368" s="119" t="s">
        <v>3</v>
      </c>
    </row>
    <row r="369" spans="1:4" ht="16.5" x14ac:dyDescent="0.6">
      <c r="A369" s="118" t="s">
        <v>46</v>
      </c>
      <c r="B369" s="203">
        <v>2022</v>
      </c>
      <c r="C369" s="109">
        <v>2.5000000000000001E-2</v>
      </c>
      <c r="D369" s="119" t="s">
        <v>2</v>
      </c>
    </row>
    <row r="370" spans="1:4" ht="16.5" x14ac:dyDescent="0.6">
      <c r="A370" s="118" t="s">
        <v>46</v>
      </c>
      <c r="B370" s="203">
        <v>2022</v>
      </c>
      <c r="C370" s="109">
        <v>2.5000000000000001E-2</v>
      </c>
      <c r="D370" s="119" t="s">
        <v>2</v>
      </c>
    </row>
    <row r="371" spans="1:4" ht="16.5" x14ac:dyDescent="0.6">
      <c r="A371" s="147" t="s">
        <v>46</v>
      </c>
      <c r="B371" s="203">
        <v>2022</v>
      </c>
      <c r="C371" s="107">
        <v>2.5000000000000001E-2</v>
      </c>
      <c r="D371" s="155" t="s">
        <v>2</v>
      </c>
    </row>
    <row r="372" spans="1:4" ht="16.5" x14ac:dyDescent="0.6">
      <c r="A372" s="118" t="s">
        <v>46</v>
      </c>
      <c r="B372" s="203">
        <v>2023</v>
      </c>
      <c r="C372" s="109">
        <v>2.5000000000000001E-2</v>
      </c>
      <c r="D372" s="119" t="s">
        <v>2</v>
      </c>
    </row>
    <row r="373" spans="1:4" ht="16.5" x14ac:dyDescent="0.6">
      <c r="A373" s="118" t="s">
        <v>46</v>
      </c>
      <c r="B373" s="203">
        <v>2023</v>
      </c>
      <c r="C373" s="109">
        <v>2.5000000000000001E-2</v>
      </c>
      <c r="D373" s="119" t="s">
        <v>2</v>
      </c>
    </row>
    <row r="374" spans="1:4" ht="16.5" x14ac:dyDescent="0.6">
      <c r="A374" s="118" t="s">
        <v>46</v>
      </c>
      <c r="B374" s="203">
        <v>2023</v>
      </c>
      <c r="C374" s="109">
        <v>2.5000000000000001E-2</v>
      </c>
      <c r="D374" s="119" t="s">
        <v>2</v>
      </c>
    </row>
    <row r="375" spans="1:4" ht="16.5" x14ac:dyDescent="0.6">
      <c r="A375" s="183" t="s">
        <v>518</v>
      </c>
      <c r="B375" s="203">
        <v>2018</v>
      </c>
      <c r="C375" s="185">
        <v>0</v>
      </c>
      <c r="D375" s="186" t="s">
        <v>4</v>
      </c>
    </row>
    <row r="376" spans="1:4" ht="16.5" x14ac:dyDescent="0.6">
      <c r="A376" s="147" t="s">
        <v>39</v>
      </c>
      <c r="B376" s="203">
        <v>2015</v>
      </c>
      <c r="C376" s="107">
        <v>0</v>
      </c>
      <c r="D376" s="155" t="s">
        <v>4</v>
      </c>
    </row>
    <row r="377" spans="1:4" ht="16.5" x14ac:dyDescent="0.6">
      <c r="A377" s="147" t="s">
        <v>39</v>
      </c>
      <c r="B377" s="203">
        <v>2016</v>
      </c>
      <c r="C377" s="107">
        <v>0</v>
      </c>
      <c r="D377" s="155" t="s">
        <v>2</v>
      </c>
    </row>
    <row r="378" spans="1:4" ht="16.5" x14ac:dyDescent="0.6">
      <c r="A378" s="147" t="s">
        <v>39</v>
      </c>
      <c r="B378" s="203">
        <v>2016</v>
      </c>
      <c r="C378" s="107">
        <v>0</v>
      </c>
      <c r="D378" s="155" t="s">
        <v>2</v>
      </c>
    </row>
    <row r="379" spans="1:4" ht="16.5" x14ac:dyDescent="0.6">
      <c r="A379" s="118" t="s">
        <v>39</v>
      </c>
      <c r="B379" s="203">
        <v>2016</v>
      </c>
      <c r="C379" s="107">
        <v>0</v>
      </c>
      <c r="D379" s="119" t="s">
        <v>2</v>
      </c>
    </row>
    <row r="380" spans="1:4" ht="16.5" x14ac:dyDescent="0.6">
      <c r="A380" s="118" t="s">
        <v>39</v>
      </c>
      <c r="B380" s="203">
        <v>2016</v>
      </c>
      <c r="C380" s="107">
        <v>0</v>
      </c>
      <c r="D380" s="119" t="s">
        <v>2</v>
      </c>
    </row>
    <row r="381" spans="1:4" ht="16.5" x14ac:dyDescent="0.6">
      <c r="A381" s="118" t="s">
        <v>39</v>
      </c>
      <c r="B381" s="203">
        <v>2017</v>
      </c>
      <c r="C381" s="107">
        <v>0</v>
      </c>
      <c r="D381" s="119" t="s">
        <v>2</v>
      </c>
    </row>
    <row r="382" spans="1:4" ht="16.5" x14ac:dyDescent="0.6">
      <c r="A382" s="118" t="s">
        <v>39</v>
      </c>
      <c r="B382" s="203">
        <v>2017</v>
      </c>
      <c r="C382" s="107">
        <v>0</v>
      </c>
      <c r="D382" s="119" t="s">
        <v>2</v>
      </c>
    </row>
    <row r="383" spans="1:4" ht="16.5" x14ac:dyDescent="0.6">
      <c r="A383" s="118" t="s">
        <v>39</v>
      </c>
      <c r="B383" s="203">
        <v>2017</v>
      </c>
      <c r="C383" s="107">
        <v>0</v>
      </c>
      <c r="D383" s="119" t="s">
        <v>2</v>
      </c>
    </row>
    <row r="384" spans="1:4" ht="16.5" x14ac:dyDescent="0.6">
      <c r="A384" s="118" t="s">
        <v>39</v>
      </c>
      <c r="B384" s="203">
        <v>2017</v>
      </c>
      <c r="C384" s="107">
        <v>0</v>
      </c>
      <c r="D384" s="119" t="s">
        <v>2</v>
      </c>
    </row>
    <row r="385" spans="1:4" ht="16.5" x14ac:dyDescent="0.6">
      <c r="A385" s="118" t="s">
        <v>39</v>
      </c>
      <c r="B385" s="203">
        <v>2018</v>
      </c>
      <c r="C385" s="107">
        <v>0</v>
      </c>
      <c r="D385" s="119" t="s">
        <v>2</v>
      </c>
    </row>
    <row r="386" spans="1:4" ht="16.5" x14ac:dyDescent="0.6">
      <c r="A386" s="118" t="s">
        <v>39</v>
      </c>
      <c r="B386" s="203">
        <v>2018</v>
      </c>
      <c r="C386" s="107">
        <v>0</v>
      </c>
      <c r="D386" s="119" t="s">
        <v>2</v>
      </c>
    </row>
    <row r="387" spans="1:4" ht="16.5" x14ac:dyDescent="0.6">
      <c r="A387" s="118" t="s">
        <v>39</v>
      </c>
      <c r="B387" s="203">
        <v>2018</v>
      </c>
      <c r="C387" s="107">
        <v>0</v>
      </c>
      <c r="D387" s="119" t="s">
        <v>2</v>
      </c>
    </row>
    <row r="388" spans="1:4" ht="16.5" x14ac:dyDescent="0.6">
      <c r="A388" s="118" t="s">
        <v>39</v>
      </c>
      <c r="B388" s="203">
        <v>2019</v>
      </c>
      <c r="C388" s="107">
        <v>0</v>
      </c>
      <c r="D388" s="119" t="s">
        <v>2</v>
      </c>
    </row>
    <row r="389" spans="1:4" ht="16.5" x14ac:dyDescent="0.6">
      <c r="A389" s="118" t="s">
        <v>39</v>
      </c>
      <c r="B389" s="203">
        <v>2019</v>
      </c>
      <c r="C389" s="107">
        <v>0</v>
      </c>
      <c r="D389" s="119" t="s">
        <v>2</v>
      </c>
    </row>
    <row r="390" spans="1:4" ht="16.5" x14ac:dyDescent="0.6">
      <c r="A390" s="118" t="s">
        <v>39</v>
      </c>
      <c r="B390" s="203">
        <v>2020</v>
      </c>
      <c r="C390" s="107">
        <v>0</v>
      </c>
      <c r="D390" s="119" t="s">
        <v>2</v>
      </c>
    </row>
    <row r="391" spans="1:4" ht="16.5" x14ac:dyDescent="0.6">
      <c r="A391" s="118" t="s">
        <v>39</v>
      </c>
      <c r="B391" s="203">
        <v>2020</v>
      </c>
      <c r="C391" s="107">
        <v>0</v>
      </c>
      <c r="D391" s="119" t="s">
        <v>2</v>
      </c>
    </row>
    <row r="392" spans="1:4" ht="16.5" x14ac:dyDescent="0.6">
      <c r="A392" s="118" t="s">
        <v>39</v>
      </c>
      <c r="B392" s="203">
        <v>2020</v>
      </c>
      <c r="C392" s="107">
        <v>0</v>
      </c>
      <c r="D392" s="119" t="s">
        <v>2</v>
      </c>
    </row>
    <row r="393" spans="1:4" ht="16.5" x14ac:dyDescent="0.6">
      <c r="A393" s="118" t="s">
        <v>39</v>
      </c>
      <c r="B393" s="203">
        <v>2021</v>
      </c>
      <c r="C393" s="107">
        <v>0</v>
      </c>
      <c r="D393" s="119" t="s">
        <v>2</v>
      </c>
    </row>
    <row r="394" spans="1:4" ht="16.5" x14ac:dyDescent="0.6">
      <c r="A394" s="118" t="s">
        <v>39</v>
      </c>
      <c r="B394" s="203">
        <v>2021</v>
      </c>
      <c r="C394" s="107">
        <v>0</v>
      </c>
      <c r="D394" s="119" t="s">
        <v>2</v>
      </c>
    </row>
    <row r="395" spans="1:4" ht="16.5" x14ac:dyDescent="0.6">
      <c r="A395" s="118" t="s">
        <v>40</v>
      </c>
      <c r="B395" s="203">
        <v>2016</v>
      </c>
      <c r="C395" s="107">
        <v>0</v>
      </c>
      <c r="D395" s="119" t="s">
        <v>4</v>
      </c>
    </row>
    <row r="396" spans="1:4" ht="16.5" x14ac:dyDescent="0.6">
      <c r="A396" s="118" t="s">
        <v>9</v>
      </c>
      <c r="B396" s="203">
        <v>2014</v>
      </c>
      <c r="C396" s="107">
        <v>0.01</v>
      </c>
      <c r="D396" s="119" t="s">
        <v>4</v>
      </c>
    </row>
    <row r="397" spans="1:4" ht="16.5" x14ac:dyDescent="0.6">
      <c r="A397" s="118" t="s">
        <v>9</v>
      </c>
      <c r="B397" s="203">
        <v>2015</v>
      </c>
      <c r="C397" s="107">
        <v>1.4999999999999999E-2</v>
      </c>
      <c r="D397" s="119" t="s">
        <v>3</v>
      </c>
    </row>
    <row r="398" spans="1:4" ht="16.5" x14ac:dyDescent="0.6">
      <c r="A398" s="118" t="s">
        <v>9</v>
      </c>
      <c r="B398" s="203">
        <v>2016</v>
      </c>
      <c r="C398" s="107">
        <v>0.02</v>
      </c>
      <c r="D398" s="119" t="s">
        <v>3</v>
      </c>
    </row>
    <row r="399" spans="1:4" ht="16.5" x14ac:dyDescent="0.6">
      <c r="A399" s="118" t="s">
        <v>9</v>
      </c>
      <c r="B399" s="203">
        <v>2018</v>
      </c>
      <c r="C399" s="107">
        <v>2.5000000000000001E-2</v>
      </c>
      <c r="D399" s="119" t="s">
        <v>3</v>
      </c>
    </row>
    <row r="400" spans="1:4" ht="16.5" x14ac:dyDescent="0.6">
      <c r="A400" s="118" t="s">
        <v>9</v>
      </c>
      <c r="B400" s="203">
        <v>2020</v>
      </c>
      <c r="C400" s="107">
        <v>0</v>
      </c>
      <c r="D400" s="119" t="s">
        <v>6</v>
      </c>
    </row>
    <row r="401" spans="1:4" ht="16.5" x14ac:dyDescent="0.6">
      <c r="A401" s="118" t="s">
        <v>9</v>
      </c>
      <c r="B401" s="203">
        <v>2021</v>
      </c>
      <c r="C401" s="107">
        <v>0.01</v>
      </c>
      <c r="D401" s="119" t="s">
        <v>3</v>
      </c>
    </row>
    <row r="402" spans="1:4" ht="16.5" x14ac:dyDescent="0.6">
      <c r="A402" s="118" t="s">
        <v>9</v>
      </c>
      <c r="B402" s="203">
        <v>2022</v>
      </c>
      <c r="C402" s="107">
        <v>0.02</v>
      </c>
      <c r="D402" s="119" t="s">
        <v>3</v>
      </c>
    </row>
    <row r="403" spans="1:4" ht="16.5" x14ac:dyDescent="0.6">
      <c r="A403" s="139" t="s">
        <v>9</v>
      </c>
      <c r="B403" s="203">
        <v>2024</v>
      </c>
      <c r="C403" s="153">
        <v>0.02</v>
      </c>
      <c r="D403" s="139" t="s">
        <v>2</v>
      </c>
    </row>
    <row r="404" spans="1:4" ht="16.5" x14ac:dyDescent="0.6">
      <c r="A404" s="145" t="s">
        <v>9</v>
      </c>
      <c r="B404" s="203">
        <v>2024</v>
      </c>
      <c r="C404" s="153">
        <v>0.02</v>
      </c>
      <c r="D404" s="139" t="s">
        <v>2</v>
      </c>
    </row>
    <row r="405" spans="1:4" ht="16.5" x14ac:dyDescent="0.6">
      <c r="A405" s="118" t="s">
        <v>41</v>
      </c>
      <c r="B405" s="203">
        <v>2015</v>
      </c>
      <c r="C405" s="107">
        <v>0</v>
      </c>
      <c r="D405" s="119" t="s">
        <v>4</v>
      </c>
    </row>
    <row r="406" spans="1:4" ht="16.5" x14ac:dyDescent="0.6">
      <c r="A406" s="118" t="s">
        <v>41</v>
      </c>
      <c r="B406" s="203">
        <v>2016</v>
      </c>
      <c r="C406" s="107">
        <v>0</v>
      </c>
      <c r="D406" s="119" t="s">
        <v>2</v>
      </c>
    </row>
    <row r="407" spans="1:4" ht="16.5" x14ac:dyDescent="0.6">
      <c r="A407" s="118" t="s">
        <v>41</v>
      </c>
      <c r="B407" s="203">
        <v>2017</v>
      </c>
      <c r="C407" s="107">
        <v>0</v>
      </c>
      <c r="D407" s="119" t="s">
        <v>2</v>
      </c>
    </row>
    <row r="408" spans="1:4" ht="16.5" x14ac:dyDescent="0.6">
      <c r="A408" s="118" t="s">
        <v>41</v>
      </c>
      <c r="B408" s="203">
        <v>2018</v>
      </c>
      <c r="C408" s="107">
        <v>0</v>
      </c>
      <c r="D408" s="119" t="s">
        <v>2</v>
      </c>
    </row>
    <row r="409" spans="1:4" ht="16.5" x14ac:dyDescent="0.6">
      <c r="A409" s="118" t="s">
        <v>41</v>
      </c>
      <c r="B409" s="203">
        <v>2019</v>
      </c>
      <c r="C409" s="107">
        <v>0</v>
      </c>
      <c r="D409" s="119" t="s">
        <v>2</v>
      </c>
    </row>
    <row r="410" spans="1:4" ht="16.5" x14ac:dyDescent="0.6">
      <c r="A410" s="118" t="s">
        <v>41</v>
      </c>
      <c r="B410" s="203">
        <v>2020</v>
      </c>
      <c r="C410" s="107">
        <v>0</v>
      </c>
      <c r="D410" s="119" t="s">
        <v>2</v>
      </c>
    </row>
    <row r="411" spans="1:4" ht="16.5" x14ac:dyDescent="0.6">
      <c r="A411" s="118" t="s">
        <v>342</v>
      </c>
      <c r="B411" s="203">
        <v>2015</v>
      </c>
      <c r="C411" s="107">
        <v>0</v>
      </c>
      <c r="D411" s="119" t="s">
        <v>4</v>
      </c>
    </row>
    <row r="412" spans="1:4" ht="16.5" x14ac:dyDescent="0.6">
      <c r="A412" s="118" t="s">
        <v>45</v>
      </c>
      <c r="B412" s="203">
        <v>2016</v>
      </c>
      <c r="C412" s="107">
        <v>0</v>
      </c>
      <c r="D412" s="119" t="s">
        <v>4</v>
      </c>
    </row>
    <row r="413" spans="1:4" ht="16.5" x14ac:dyDescent="0.6">
      <c r="A413" s="118" t="s">
        <v>45</v>
      </c>
      <c r="B413" s="203">
        <v>2017</v>
      </c>
      <c r="C413" s="107">
        <v>0</v>
      </c>
      <c r="D413" s="119" t="s">
        <v>2</v>
      </c>
    </row>
    <row r="414" spans="1:4" ht="16.5" x14ac:dyDescent="0.6">
      <c r="A414" s="118" t="s">
        <v>45</v>
      </c>
      <c r="B414" s="203">
        <v>2019</v>
      </c>
      <c r="C414" s="109">
        <v>0</v>
      </c>
      <c r="D414" s="119" t="s">
        <v>2</v>
      </c>
    </row>
    <row r="415" spans="1:4" ht="16.5" x14ac:dyDescent="0.6">
      <c r="A415" s="118" t="s">
        <v>42</v>
      </c>
      <c r="B415" s="203">
        <v>2015</v>
      </c>
      <c r="C415" s="109">
        <v>0</v>
      </c>
      <c r="D415" s="119" t="s">
        <v>4</v>
      </c>
    </row>
    <row r="416" spans="1:4" ht="16.5" x14ac:dyDescent="0.6">
      <c r="A416" s="118" t="s">
        <v>42</v>
      </c>
      <c r="B416" s="203">
        <v>2017</v>
      </c>
      <c r="C416" s="109">
        <v>0</v>
      </c>
      <c r="D416" s="119" t="s">
        <v>2</v>
      </c>
    </row>
    <row r="417" spans="1:4" ht="16.5" x14ac:dyDescent="0.6">
      <c r="A417" s="118" t="s">
        <v>42</v>
      </c>
      <c r="B417" s="203">
        <v>2017</v>
      </c>
      <c r="C417" s="109">
        <v>0</v>
      </c>
      <c r="D417" s="119" t="s">
        <v>2</v>
      </c>
    </row>
    <row r="418" spans="1:4" ht="16.5" x14ac:dyDescent="0.6">
      <c r="A418" s="118" t="s">
        <v>42</v>
      </c>
      <c r="B418" s="203">
        <v>2018</v>
      </c>
      <c r="C418" s="109">
        <v>0</v>
      </c>
      <c r="D418" s="119" t="s">
        <v>2</v>
      </c>
    </row>
    <row r="419" spans="1:4" ht="16.5" x14ac:dyDescent="0.6">
      <c r="A419" s="188" t="s">
        <v>14</v>
      </c>
      <c r="B419" s="203">
        <v>2024</v>
      </c>
      <c r="C419" s="190">
        <v>5.0000000000000001E-3</v>
      </c>
      <c r="D419" s="188" t="s">
        <v>3</v>
      </c>
    </row>
    <row r="420" spans="1:4" ht="16.5" x14ac:dyDescent="0.6">
      <c r="A420" s="188" t="s">
        <v>9</v>
      </c>
      <c r="B420" s="203">
        <v>2024</v>
      </c>
      <c r="C420" s="194">
        <v>0.02</v>
      </c>
      <c r="D420" s="188" t="s">
        <v>2</v>
      </c>
    </row>
    <row r="421" spans="1:4" ht="16.5" x14ac:dyDescent="0.6">
      <c r="A421" s="196" t="s">
        <v>80</v>
      </c>
      <c r="B421" s="203">
        <v>2024</v>
      </c>
      <c r="C421" s="197">
        <v>5.0000000000000001E-3</v>
      </c>
      <c r="D421" s="196" t="s">
        <v>6</v>
      </c>
    </row>
  </sheetData>
  <dataValidations count="2">
    <dataValidation allowBlank="1" errorTitle="Error" error="Please insert date in dd/yy/yyyy format, eg 21/03/2023" promptTitle="Date decision was announced" prompt="Please insert the date in dd/mm/yyyy format" sqref="B2:B421" xr:uid="{2B95F61A-EAEC-4C98-AA40-F8D9221932D7}"/>
    <dataValidation type="decimal" allowBlank="1" showInputMessage="1" showErrorMessage="1" sqref="C2:C33 C311:C358 C274:C302 C360:C364 C368 C414" xr:uid="{23475271-3EBC-4ED7-8199-E4F86F73B719}">
      <formula1>0</formula1>
      <formula2>0.05</formula2>
    </dataValidation>
  </dataValidation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4A6-DE05-4A63-B154-98A520C9A802}">
  <dimension ref="A1:AL15"/>
  <sheetViews>
    <sheetView workbookViewId="0">
      <selection activeCell="Y4" sqref="Y4"/>
    </sheetView>
  </sheetViews>
  <sheetFormatPr defaultRowHeight="14.25" x14ac:dyDescent="0.45"/>
  <sheetData>
    <row r="1" spans="1:38" x14ac:dyDescent="0.45">
      <c r="A1" t="s">
        <v>605</v>
      </c>
      <c r="B1" t="s">
        <v>604</v>
      </c>
    </row>
    <row r="2" spans="1:38" x14ac:dyDescent="0.45">
      <c r="A2" t="s">
        <v>602</v>
      </c>
      <c r="B2" t="s">
        <v>21</v>
      </c>
      <c r="C2" t="s">
        <v>489</v>
      </c>
      <c r="D2" t="s">
        <v>23</v>
      </c>
      <c r="E2" t="s">
        <v>5</v>
      </c>
      <c r="F2" t="s">
        <v>74</v>
      </c>
      <c r="G2" t="s">
        <v>26</v>
      </c>
      <c r="H2" t="s">
        <v>526</v>
      </c>
      <c r="I2" t="s">
        <v>28</v>
      </c>
      <c r="J2" t="s">
        <v>421</v>
      </c>
      <c r="K2" t="s">
        <v>467</v>
      </c>
      <c r="L2" t="s">
        <v>10</v>
      </c>
      <c r="M2" t="s">
        <v>11</v>
      </c>
      <c r="N2" t="s">
        <v>80</v>
      </c>
      <c r="O2" t="s">
        <v>30</v>
      </c>
      <c r="P2" t="s">
        <v>31</v>
      </c>
      <c r="Q2" t="s">
        <v>565</v>
      </c>
      <c r="R2" t="s">
        <v>12</v>
      </c>
      <c r="S2" t="s">
        <v>34</v>
      </c>
      <c r="T2" t="s">
        <v>35</v>
      </c>
      <c r="U2" t="s">
        <v>7</v>
      </c>
      <c r="V2" t="s">
        <v>562</v>
      </c>
      <c r="W2" t="s">
        <v>38</v>
      </c>
      <c r="X2" t="s">
        <v>8</v>
      </c>
      <c r="Y2" t="s">
        <v>46</v>
      </c>
      <c r="Z2" t="s">
        <v>518</v>
      </c>
      <c r="AA2" t="s">
        <v>39</v>
      </c>
      <c r="AB2" t="s">
        <v>40</v>
      </c>
      <c r="AC2" t="s">
        <v>41</v>
      </c>
      <c r="AD2" t="s">
        <v>42</v>
      </c>
      <c r="AE2" t="s">
        <v>14</v>
      </c>
      <c r="AF2" t="s">
        <v>9</v>
      </c>
      <c r="AG2" t="s">
        <v>43</v>
      </c>
      <c r="AH2" t="s">
        <v>342</v>
      </c>
      <c r="AI2" t="s">
        <v>17</v>
      </c>
      <c r="AJ2" t="s">
        <v>45</v>
      </c>
      <c r="AK2">
        <v>0.25</v>
      </c>
      <c r="AL2">
        <v>0.75</v>
      </c>
    </row>
    <row r="3" spans="1:38" x14ac:dyDescent="0.45">
      <c r="A3">
        <v>2013</v>
      </c>
      <c r="Y3">
        <v>0.01</v>
      </c>
      <c r="AK3">
        <f>_xlfn.PERCENTILE.INC(B3:AJ3,AK$2)</f>
        <v>0.01</v>
      </c>
      <c r="AL3">
        <f>_xlfn.PERCENTILE.INC(B3:AJ3,AL$2)</f>
        <v>0.01</v>
      </c>
    </row>
    <row r="4" spans="1:38" x14ac:dyDescent="0.45">
      <c r="A4">
        <v>2014</v>
      </c>
      <c r="J4">
        <v>0</v>
      </c>
      <c r="Y4">
        <v>0.01</v>
      </c>
      <c r="AF4">
        <v>0.01</v>
      </c>
      <c r="AI4">
        <v>0</v>
      </c>
      <c r="AK4">
        <f t="shared" ref="AK4:AK15" si="0">_xlfn.PERCENTILE.INC(B4:AJ4,AK$2)</f>
        <v>0</v>
      </c>
      <c r="AL4">
        <f t="shared" ref="AL4:AL15" si="1">_xlfn.PERCENTILE.INC(B4:AJ4,AL$2)</f>
        <v>0.01</v>
      </c>
    </row>
    <row r="5" spans="1:38" x14ac:dyDescent="0.45">
      <c r="A5">
        <v>2015</v>
      </c>
      <c r="D5">
        <v>0</v>
      </c>
      <c r="E5">
        <v>0</v>
      </c>
      <c r="F5">
        <v>0</v>
      </c>
      <c r="J5">
        <v>1.25E-3</v>
      </c>
      <c r="K5">
        <v>0</v>
      </c>
      <c r="L5">
        <v>0</v>
      </c>
      <c r="M5">
        <v>0</v>
      </c>
      <c r="N5">
        <v>6.2500000000000003E-3</v>
      </c>
      <c r="O5">
        <v>0</v>
      </c>
      <c r="P5">
        <v>0</v>
      </c>
      <c r="R5">
        <v>0</v>
      </c>
      <c r="U5">
        <v>0</v>
      </c>
      <c r="V5">
        <v>0</v>
      </c>
      <c r="X5">
        <v>0</v>
      </c>
      <c r="Y5">
        <v>1.375E-2</v>
      </c>
      <c r="AA5">
        <v>0</v>
      </c>
      <c r="AC5">
        <v>0</v>
      </c>
      <c r="AD5">
        <v>0</v>
      </c>
      <c r="AE5">
        <v>0</v>
      </c>
      <c r="AF5">
        <v>1.4999999999999999E-2</v>
      </c>
      <c r="AH5">
        <v>0</v>
      </c>
      <c r="AI5">
        <v>0</v>
      </c>
      <c r="AK5">
        <f t="shared" si="0"/>
        <v>0</v>
      </c>
      <c r="AL5">
        <f t="shared" si="1"/>
        <v>0</v>
      </c>
    </row>
    <row r="6" spans="1:38" x14ac:dyDescent="0.45">
      <c r="A6">
        <v>2016</v>
      </c>
      <c r="B6">
        <v>0</v>
      </c>
      <c r="E6">
        <v>0</v>
      </c>
      <c r="J6">
        <v>5.0000000000000001E-3</v>
      </c>
      <c r="K6">
        <v>0</v>
      </c>
      <c r="L6">
        <v>0</v>
      </c>
      <c r="M6">
        <v>0</v>
      </c>
      <c r="N6">
        <v>1.2500000000000001E-2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1.6250000000000001E-2</v>
      </c>
      <c r="AA6">
        <v>0</v>
      </c>
      <c r="AB6">
        <v>0</v>
      </c>
      <c r="AC6">
        <v>0</v>
      </c>
      <c r="AE6">
        <v>0</v>
      </c>
      <c r="AF6">
        <v>0.02</v>
      </c>
      <c r="AG6">
        <v>0</v>
      </c>
      <c r="AI6">
        <v>2.5000000000000001E-3</v>
      </c>
      <c r="AJ6">
        <v>0</v>
      </c>
      <c r="AK6">
        <f t="shared" si="0"/>
        <v>0</v>
      </c>
      <c r="AL6">
        <f t="shared" si="1"/>
        <v>0</v>
      </c>
    </row>
    <row r="7" spans="1:38" x14ac:dyDescent="0.45">
      <c r="A7">
        <v>2017</v>
      </c>
      <c r="D7">
        <v>0</v>
      </c>
      <c r="E7">
        <v>0</v>
      </c>
      <c r="F7">
        <v>0</v>
      </c>
      <c r="G7">
        <v>0</v>
      </c>
      <c r="J7">
        <v>9.3750000000000014E-3</v>
      </c>
      <c r="K7">
        <v>0</v>
      </c>
      <c r="L7">
        <v>0</v>
      </c>
      <c r="M7">
        <v>0</v>
      </c>
      <c r="N7">
        <v>1.8749999999999999E-2</v>
      </c>
      <c r="O7">
        <v>0</v>
      </c>
      <c r="P7">
        <v>0</v>
      </c>
      <c r="R7">
        <v>0</v>
      </c>
      <c r="U7">
        <v>0</v>
      </c>
      <c r="X7">
        <v>0</v>
      </c>
      <c r="Y7">
        <v>0.02</v>
      </c>
      <c r="AA7">
        <v>0</v>
      </c>
      <c r="AC7">
        <v>0</v>
      </c>
      <c r="AD7">
        <v>0</v>
      </c>
      <c r="AE7">
        <v>0</v>
      </c>
      <c r="AG7">
        <v>0</v>
      </c>
      <c r="AI7">
        <v>7.4999999999999997E-3</v>
      </c>
      <c r="AJ7">
        <v>0</v>
      </c>
      <c r="AK7">
        <f t="shared" si="0"/>
        <v>0</v>
      </c>
      <c r="AL7">
        <f t="shared" si="1"/>
        <v>0</v>
      </c>
    </row>
    <row r="8" spans="1:38" x14ac:dyDescent="0.45">
      <c r="A8">
        <v>2018</v>
      </c>
      <c r="E8">
        <v>0</v>
      </c>
      <c r="F8">
        <v>0</v>
      </c>
      <c r="J8">
        <v>1.4999999999999999E-2</v>
      </c>
      <c r="K8">
        <v>7.4999999999999997E-3</v>
      </c>
      <c r="L8">
        <v>1.6666666666666668E-3</v>
      </c>
      <c r="M8">
        <v>0</v>
      </c>
      <c r="N8">
        <v>2.5000000000000001E-2</v>
      </c>
      <c r="O8">
        <v>0</v>
      </c>
      <c r="P8">
        <v>0</v>
      </c>
      <c r="R8">
        <v>0</v>
      </c>
      <c r="U8">
        <v>6.2500000000000001E-4</v>
      </c>
      <c r="X8">
        <v>0</v>
      </c>
      <c r="Y8">
        <v>2.1249999999999998E-2</v>
      </c>
      <c r="Z8">
        <v>0</v>
      </c>
      <c r="AA8">
        <v>0</v>
      </c>
      <c r="AC8">
        <v>0</v>
      </c>
      <c r="AD8">
        <v>0</v>
      </c>
      <c r="AE8">
        <v>0</v>
      </c>
      <c r="AF8">
        <v>2.5000000000000001E-2</v>
      </c>
      <c r="AG8">
        <v>0</v>
      </c>
      <c r="AI8">
        <v>0.01</v>
      </c>
      <c r="AK8">
        <f t="shared" si="0"/>
        <v>0</v>
      </c>
      <c r="AL8">
        <f t="shared" si="1"/>
        <v>7.4999999999999997E-3</v>
      </c>
    </row>
    <row r="9" spans="1:38" x14ac:dyDescent="0.45">
      <c r="A9">
        <v>2019</v>
      </c>
      <c r="C9">
        <v>0</v>
      </c>
      <c r="D9">
        <v>0</v>
      </c>
      <c r="E9">
        <v>3.3333333333333335E-3</v>
      </c>
      <c r="H9">
        <v>0</v>
      </c>
      <c r="J9">
        <v>1.9375000000000003E-2</v>
      </c>
      <c r="K9">
        <v>1.4999999999999999E-2</v>
      </c>
      <c r="L9">
        <v>3.7499999999999999E-3</v>
      </c>
      <c r="M9">
        <v>2.5000000000000001E-3</v>
      </c>
      <c r="N9">
        <v>2.2500000000000003E-2</v>
      </c>
      <c r="P9">
        <v>0</v>
      </c>
      <c r="R9">
        <v>0</v>
      </c>
      <c r="U9">
        <v>3.1250000000000002E-3</v>
      </c>
      <c r="X9">
        <v>0</v>
      </c>
      <c r="AA9">
        <v>0</v>
      </c>
      <c r="AC9">
        <v>0</v>
      </c>
      <c r="AE9">
        <v>0</v>
      </c>
      <c r="AG9">
        <v>0</v>
      </c>
      <c r="AI9">
        <v>1.2500000000000001E-2</v>
      </c>
      <c r="AJ9">
        <v>0</v>
      </c>
      <c r="AK9">
        <f t="shared" si="0"/>
        <v>0</v>
      </c>
      <c r="AL9">
        <f t="shared" si="1"/>
        <v>3.5416666666666669E-3</v>
      </c>
    </row>
    <row r="10" spans="1:38" x14ac:dyDescent="0.45">
      <c r="A10">
        <v>2020</v>
      </c>
      <c r="C10">
        <v>0</v>
      </c>
      <c r="E10">
        <v>0</v>
      </c>
      <c r="I10">
        <v>0</v>
      </c>
      <c r="J10">
        <v>1.0416666666666666E-2</v>
      </c>
      <c r="K10">
        <v>0</v>
      </c>
      <c r="L10">
        <v>0</v>
      </c>
      <c r="M10">
        <v>0</v>
      </c>
      <c r="N10">
        <v>0.01</v>
      </c>
      <c r="P10">
        <v>0</v>
      </c>
      <c r="R10">
        <v>0</v>
      </c>
      <c r="U10">
        <v>5.0000000000000001E-3</v>
      </c>
      <c r="Y10">
        <v>0.01</v>
      </c>
      <c r="AA10">
        <v>0</v>
      </c>
      <c r="AC10">
        <v>0</v>
      </c>
      <c r="AE10">
        <v>0</v>
      </c>
      <c r="AF10">
        <v>0</v>
      </c>
      <c r="AG10">
        <v>0</v>
      </c>
      <c r="AI10">
        <v>0</v>
      </c>
      <c r="AK10">
        <f t="shared" si="0"/>
        <v>0</v>
      </c>
      <c r="AL10">
        <f t="shared" si="1"/>
        <v>0</v>
      </c>
    </row>
    <row r="11" spans="1:38" x14ac:dyDescent="0.45">
      <c r="A11">
        <v>2021</v>
      </c>
      <c r="C11">
        <v>0</v>
      </c>
      <c r="D11">
        <v>0.01</v>
      </c>
      <c r="J11">
        <v>1.2500000000000001E-2</v>
      </c>
      <c r="K11">
        <v>1.4999999999999999E-2</v>
      </c>
      <c r="N11">
        <v>0.01</v>
      </c>
      <c r="P11">
        <v>0</v>
      </c>
      <c r="R11">
        <v>0</v>
      </c>
      <c r="U11">
        <v>5.0000000000000001E-3</v>
      </c>
      <c r="Y11">
        <v>1.7500000000000002E-2</v>
      </c>
      <c r="AA11">
        <v>0</v>
      </c>
      <c r="AE11">
        <v>0</v>
      </c>
      <c r="AF11">
        <v>0.01</v>
      </c>
      <c r="AI11">
        <v>0.01</v>
      </c>
      <c r="AK11">
        <f t="shared" si="0"/>
        <v>0</v>
      </c>
      <c r="AL11">
        <f t="shared" si="1"/>
        <v>0.01</v>
      </c>
    </row>
    <row r="12" spans="1:38" x14ac:dyDescent="0.45">
      <c r="A12">
        <v>2022</v>
      </c>
      <c r="C12">
        <v>2.5000000000000001E-3</v>
      </c>
      <c r="D12">
        <v>0.01</v>
      </c>
      <c r="H12">
        <v>0</v>
      </c>
      <c r="J12">
        <v>2.5000000000000001E-2</v>
      </c>
      <c r="K12">
        <v>2.5000000000000001E-2</v>
      </c>
      <c r="L12">
        <v>7.4999999999999997E-3</v>
      </c>
      <c r="M12">
        <v>7.4999999999999997E-3</v>
      </c>
      <c r="P12">
        <v>0</v>
      </c>
      <c r="Q12">
        <v>7.4999999999999997E-3</v>
      </c>
      <c r="R12">
        <v>0</v>
      </c>
      <c r="U12">
        <v>5.0000000000000001E-3</v>
      </c>
      <c r="X12">
        <v>0.01</v>
      </c>
      <c r="Y12">
        <v>2.5000000000000001E-2</v>
      </c>
      <c r="AE12">
        <v>0</v>
      </c>
      <c r="AF12">
        <v>0.02</v>
      </c>
      <c r="AI12">
        <v>0.02</v>
      </c>
      <c r="AK12">
        <f t="shared" si="0"/>
        <v>1.8749999999999999E-3</v>
      </c>
      <c r="AL12">
        <f t="shared" si="1"/>
        <v>0.02</v>
      </c>
    </row>
    <row r="13" spans="1:38" x14ac:dyDescent="0.45">
      <c r="A13">
        <v>2023</v>
      </c>
      <c r="C13">
        <v>1.4999999999999999E-2</v>
      </c>
      <c r="E13">
        <v>7.4999999999999997E-3</v>
      </c>
      <c r="H13">
        <v>5.0000000000000001E-3</v>
      </c>
      <c r="J13">
        <v>2.1875000000000002E-2</v>
      </c>
      <c r="N13">
        <v>0.01</v>
      </c>
      <c r="O13">
        <v>0</v>
      </c>
      <c r="P13">
        <v>0</v>
      </c>
      <c r="Q13">
        <v>1.4999999999999999E-2</v>
      </c>
      <c r="R13">
        <v>0</v>
      </c>
      <c r="T13">
        <v>0.01</v>
      </c>
      <c r="U13">
        <v>5.0000000000000001E-3</v>
      </c>
      <c r="X13">
        <v>0.02</v>
      </c>
      <c r="Y13">
        <v>2.5000000000000005E-2</v>
      </c>
      <c r="AE13">
        <v>0</v>
      </c>
      <c r="AG13">
        <v>0</v>
      </c>
      <c r="AK13">
        <f t="shared" si="0"/>
        <v>0</v>
      </c>
      <c r="AL13">
        <f t="shared" si="1"/>
        <v>1.4999999999999999E-2</v>
      </c>
    </row>
    <row r="14" spans="1:38" x14ac:dyDescent="0.45">
      <c r="A14">
        <v>2024</v>
      </c>
      <c r="C14">
        <v>1.4999999999999999E-2</v>
      </c>
      <c r="E14">
        <v>0.01</v>
      </c>
      <c r="H14">
        <v>5.0000000000000001E-3</v>
      </c>
      <c r="J14">
        <v>1.5000000000000001E-2</v>
      </c>
      <c r="K14">
        <v>2.5000000000000001E-2</v>
      </c>
      <c r="N14">
        <v>7.4999999999999997E-3</v>
      </c>
      <c r="Q14">
        <v>1.4999999999999999E-2</v>
      </c>
      <c r="R14">
        <v>0</v>
      </c>
      <c r="U14">
        <v>5.0000000000000001E-3</v>
      </c>
      <c r="AE14">
        <v>1.6666666666666668E-3</v>
      </c>
      <c r="AF14">
        <v>0.02</v>
      </c>
      <c r="AG14">
        <v>0</v>
      </c>
      <c r="AK14">
        <f t="shared" si="0"/>
        <v>4.1666666666666666E-3</v>
      </c>
      <c r="AL14">
        <f t="shared" si="1"/>
        <v>1.4999999999999999E-2</v>
      </c>
    </row>
    <row r="15" spans="1:38" x14ac:dyDescent="0.45">
      <c r="A15" t="s">
        <v>603</v>
      </c>
      <c r="B15">
        <v>0</v>
      </c>
      <c r="C15">
        <v>4.4736842105263163E-3</v>
      </c>
      <c r="D15">
        <v>3.3333333333333335E-3</v>
      </c>
      <c r="E15">
        <v>1.590909090909091E-3</v>
      </c>
      <c r="F15">
        <v>0</v>
      </c>
      <c r="G15">
        <v>0</v>
      </c>
      <c r="H15">
        <v>2.5000000000000001E-3</v>
      </c>
      <c r="I15">
        <v>0</v>
      </c>
      <c r="J15">
        <v>1.2619047619047622E-2</v>
      </c>
      <c r="K15">
        <v>6.0714285714285722E-3</v>
      </c>
      <c r="L15">
        <v>1.6176470588235296E-3</v>
      </c>
      <c r="M15">
        <v>1.5625000000000001E-3</v>
      </c>
      <c r="N15">
        <v>1.5192307692307692E-2</v>
      </c>
      <c r="O15">
        <v>0</v>
      </c>
      <c r="P15">
        <v>0</v>
      </c>
      <c r="Q15">
        <v>1.125E-2</v>
      </c>
      <c r="R15">
        <v>0</v>
      </c>
      <c r="S15">
        <v>0</v>
      </c>
      <c r="T15">
        <v>5.0000000000000001E-3</v>
      </c>
      <c r="U15">
        <v>2.6666666666666666E-3</v>
      </c>
      <c r="V15">
        <v>0</v>
      </c>
      <c r="W15">
        <v>0</v>
      </c>
      <c r="X15">
        <v>2E-3</v>
      </c>
      <c r="Y15">
        <v>1.7903225806451619E-2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1.3888888888888889E-4</v>
      </c>
      <c r="AF15">
        <v>1.6E-2</v>
      </c>
      <c r="AG15">
        <v>0</v>
      </c>
      <c r="AH15">
        <v>0</v>
      </c>
      <c r="AI15">
        <v>8.2352941176470577E-3</v>
      </c>
      <c r="AJ15">
        <v>0</v>
      </c>
      <c r="AK15">
        <f t="shared" si="0"/>
        <v>0</v>
      </c>
      <c r="AL15">
        <f t="shared" si="1"/>
        <v>3.9035087719298247E-3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C80F-13DC-40BD-ACA4-8B16DC23A906}">
  <dimension ref="A1:M668"/>
  <sheetViews>
    <sheetView zoomScale="115" zoomScaleNormal="115" workbookViewId="0">
      <pane ySplit="1" topLeftCell="A2" activePane="bottomLeft" state="frozen"/>
      <selection pane="bottomLeft" activeCell="K12" sqref="K12"/>
    </sheetView>
  </sheetViews>
  <sheetFormatPr defaultColWidth="9.1328125" defaultRowHeight="16.5" x14ac:dyDescent="0.6"/>
  <cols>
    <col min="1" max="1" width="14.3984375" style="2" bestFit="1" customWidth="1"/>
    <col min="2" max="2" width="17.3984375" style="2" bestFit="1" customWidth="1"/>
    <col min="3" max="3" width="23.3984375" style="28" bestFit="1" customWidth="1"/>
    <col min="4" max="4" width="10.1328125" style="7" bestFit="1" customWidth="1"/>
    <col min="5" max="5" width="16.86328125" style="2" bestFit="1" customWidth="1"/>
    <col min="6" max="6" width="15.73046875" style="8" bestFit="1" customWidth="1"/>
    <col min="7" max="7" width="16.86328125" style="2" bestFit="1" customWidth="1"/>
    <col min="8" max="8" width="7.265625" style="2" bestFit="1" customWidth="1"/>
    <col min="9" max="12" width="9.1328125" style="2"/>
    <col min="13" max="13" width="11.59765625" style="2" bestFit="1" customWidth="1"/>
    <col min="14" max="16384" width="9.1328125" style="2"/>
  </cols>
  <sheetData>
    <row r="1" spans="1:13" x14ac:dyDescent="0.6">
      <c r="A1" s="32" t="s">
        <v>69</v>
      </c>
      <c r="B1" s="30" t="s">
        <v>15</v>
      </c>
      <c r="C1" s="30" t="s">
        <v>110</v>
      </c>
      <c r="D1" s="31" t="s">
        <v>0</v>
      </c>
      <c r="E1" s="30" t="s">
        <v>1</v>
      </c>
      <c r="F1" s="30" t="s">
        <v>18</v>
      </c>
      <c r="G1" s="30" t="s">
        <v>109</v>
      </c>
      <c r="H1" s="30" t="s">
        <v>19</v>
      </c>
      <c r="K1" s="42"/>
      <c r="M1" s="43"/>
    </row>
    <row r="2" spans="1:13" x14ac:dyDescent="0.6">
      <c r="A2" s="8" t="s">
        <v>65</v>
      </c>
      <c r="B2" s="8" t="s">
        <v>46</v>
      </c>
      <c r="C2" s="33">
        <v>41620</v>
      </c>
      <c r="D2" s="20">
        <v>0.01</v>
      </c>
      <c r="E2" s="8" t="s">
        <v>4</v>
      </c>
      <c r="F2" s="9">
        <v>42185</v>
      </c>
      <c r="G2" s="11" t="s">
        <v>107</v>
      </c>
      <c r="H2" s="8"/>
    </row>
    <row r="3" spans="1:13" x14ac:dyDescent="0.6">
      <c r="A3" s="8" t="s">
        <v>65</v>
      </c>
      <c r="B3" s="8" t="s">
        <v>46</v>
      </c>
      <c r="C3" s="33">
        <v>41733</v>
      </c>
      <c r="D3" s="20">
        <v>0.01</v>
      </c>
      <c r="E3" s="8" t="s">
        <v>2</v>
      </c>
      <c r="F3" s="9">
        <v>42185</v>
      </c>
      <c r="G3" s="11" t="s">
        <v>107</v>
      </c>
      <c r="H3" s="8"/>
    </row>
    <row r="4" spans="1:13" x14ac:dyDescent="0.6">
      <c r="A4" s="8" t="s">
        <v>65</v>
      </c>
      <c r="B4" s="8" t="s">
        <v>46</v>
      </c>
      <c r="C4" s="33">
        <v>41817</v>
      </c>
      <c r="D4" s="20">
        <v>0.01</v>
      </c>
      <c r="E4" s="8" t="s">
        <v>2</v>
      </c>
      <c r="F4" s="9">
        <v>42185</v>
      </c>
      <c r="G4" s="11" t="s">
        <v>107</v>
      </c>
      <c r="H4" s="8"/>
    </row>
    <row r="5" spans="1:13" x14ac:dyDescent="0.6">
      <c r="A5" s="8" t="s">
        <v>65</v>
      </c>
      <c r="B5" s="8" t="s">
        <v>46</v>
      </c>
      <c r="C5" s="33">
        <v>41908</v>
      </c>
      <c r="D5" s="20">
        <v>0.01</v>
      </c>
      <c r="E5" s="8" t="s">
        <v>2</v>
      </c>
      <c r="F5" s="9">
        <v>42185</v>
      </c>
      <c r="G5" s="11" t="s">
        <v>107</v>
      </c>
      <c r="H5" s="8"/>
    </row>
    <row r="6" spans="1:13" x14ac:dyDescent="0.6">
      <c r="A6" s="8" t="s">
        <v>61</v>
      </c>
      <c r="B6" s="8" t="s">
        <v>9</v>
      </c>
      <c r="C6" s="33">
        <v>41981</v>
      </c>
      <c r="D6" s="20">
        <v>0.01</v>
      </c>
      <c r="E6" s="8" t="s">
        <v>4</v>
      </c>
      <c r="F6" s="9">
        <v>42260</v>
      </c>
      <c r="G6" s="11" t="s">
        <v>107</v>
      </c>
      <c r="H6" s="8"/>
    </row>
    <row r="7" spans="1:13" x14ac:dyDescent="0.6">
      <c r="A7" s="8" t="s">
        <v>65</v>
      </c>
      <c r="B7" s="8" t="s">
        <v>46</v>
      </c>
      <c r="C7" s="33">
        <v>41992</v>
      </c>
      <c r="D7" s="20">
        <v>0.01</v>
      </c>
      <c r="E7" s="8" t="s">
        <v>2</v>
      </c>
      <c r="F7" s="9">
        <v>42185</v>
      </c>
      <c r="G7" s="11" t="s">
        <v>107</v>
      </c>
      <c r="H7" s="8"/>
    </row>
    <row r="8" spans="1:13" x14ac:dyDescent="0.6">
      <c r="A8" s="8" t="s">
        <v>49</v>
      </c>
      <c r="B8" s="8" t="s">
        <v>48</v>
      </c>
      <c r="C8" s="33">
        <v>42031</v>
      </c>
      <c r="D8" s="20">
        <v>6.2500000000000003E-3</v>
      </c>
      <c r="E8" s="8" t="s">
        <v>4</v>
      </c>
      <c r="F8" s="9">
        <v>42370</v>
      </c>
      <c r="G8" s="11" t="s">
        <v>107</v>
      </c>
      <c r="H8" s="8"/>
    </row>
    <row r="9" spans="1:13" x14ac:dyDescent="0.6">
      <c r="A9" s="8" t="s">
        <v>50</v>
      </c>
      <c r="B9" s="8" t="s">
        <v>30</v>
      </c>
      <c r="C9" s="33">
        <v>42040</v>
      </c>
      <c r="D9" s="20">
        <v>0</v>
      </c>
      <c r="E9" s="8" t="s">
        <v>4</v>
      </c>
      <c r="F9" s="9">
        <v>42040</v>
      </c>
      <c r="G9" s="11" t="s">
        <v>107</v>
      </c>
      <c r="H9" s="8"/>
    </row>
    <row r="10" spans="1:13" x14ac:dyDescent="0.6">
      <c r="A10" s="8" t="s">
        <v>16</v>
      </c>
      <c r="B10" s="12" t="s">
        <v>17</v>
      </c>
      <c r="C10" s="65">
        <v>42089</v>
      </c>
      <c r="D10" s="22">
        <v>0</v>
      </c>
      <c r="E10" s="12" t="s">
        <v>4</v>
      </c>
      <c r="F10" s="13">
        <v>42089</v>
      </c>
      <c r="G10" s="14" t="s">
        <v>107</v>
      </c>
      <c r="H10" s="8"/>
    </row>
    <row r="11" spans="1:13" x14ac:dyDescent="0.6">
      <c r="A11" s="8" t="s">
        <v>65</v>
      </c>
      <c r="B11" s="8" t="s">
        <v>46</v>
      </c>
      <c r="C11" s="33">
        <v>42090</v>
      </c>
      <c r="D11" s="20">
        <v>0.01</v>
      </c>
      <c r="E11" s="8" t="s">
        <v>2</v>
      </c>
      <c r="F11" s="9">
        <v>42185</v>
      </c>
      <c r="G11" s="11" t="s">
        <v>107</v>
      </c>
      <c r="H11" s="8"/>
    </row>
    <row r="12" spans="1:13" x14ac:dyDescent="0.6">
      <c r="A12" s="8" t="s">
        <v>50</v>
      </c>
      <c r="B12" s="8" t="s">
        <v>30</v>
      </c>
      <c r="C12" s="33">
        <v>42101</v>
      </c>
      <c r="D12" s="20">
        <v>0</v>
      </c>
      <c r="E12" s="8" t="s">
        <v>2</v>
      </c>
      <c r="F12" s="9">
        <v>42101</v>
      </c>
      <c r="G12" s="11" t="s">
        <v>107</v>
      </c>
      <c r="H12" s="8"/>
    </row>
    <row r="13" spans="1:13" x14ac:dyDescent="0.6">
      <c r="A13" s="8" t="s">
        <v>61</v>
      </c>
      <c r="B13" s="8" t="s">
        <v>9</v>
      </c>
      <c r="C13" s="33">
        <v>42150</v>
      </c>
      <c r="D13" s="20">
        <v>1.4999999999999999E-2</v>
      </c>
      <c r="E13" s="8" t="s">
        <v>3</v>
      </c>
      <c r="F13" s="9">
        <v>42548</v>
      </c>
      <c r="G13" s="11" t="s">
        <v>107</v>
      </c>
      <c r="H13" s="8"/>
    </row>
    <row r="14" spans="1:13" x14ac:dyDescent="0.6">
      <c r="A14" s="8" t="s">
        <v>65</v>
      </c>
      <c r="B14" s="8" t="s">
        <v>46</v>
      </c>
      <c r="C14" s="33">
        <v>42173</v>
      </c>
      <c r="D14" s="20">
        <v>1.4999999999999999E-2</v>
      </c>
      <c r="E14" s="8" t="s">
        <v>3</v>
      </c>
      <c r="F14" s="9">
        <v>42551</v>
      </c>
      <c r="G14" s="11" t="s">
        <v>107</v>
      </c>
      <c r="H14" s="8"/>
    </row>
    <row r="15" spans="1:13" x14ac:dyDescent="0.6">
      <c r="A15" s="8" t="s">
        <v>65</v>
      </c>
      <c r="B15" s="8" t="s">
        <v>46</v>
      </c>
      <c r="C15" s="33">
        <v>42271</v>
      </c>
      <c r="D15" s="20">
        <v>1.4999999999999999E-2</v>
      </c>
      <c r="E15" s="8" t="s">
        <v>2</v>
      </c>
      <c r="F15" s="9">
        <v>42551</v>
      </c>
      <c r="G15" s="11" t="s">
        <v>107</v>
      </c>
      <c r="H15" s="8"/>
    </row>
    <row r="16" spans="1:13" x14ac:dyDescent="0.6">
      <c r="A16" s="12" t="s">
        <v>27</v>
      </c>
      <c r="B16" s="12" t="s">
        <v>28</v>
      </c>
      <c r="C16" s="65">
        <v>42296</v>
      </c>
      <c r="D16" s="21"/>
      <c r="E16" s="12"/>
      <c r="F16" s="13">
        <v>42296</v>
      </c>
      <c r="G16" s="14" t="s">
        <v>107</v>
      </c>
      <c r="H16" s="12"/>
    </row>
    <row r="17" spans="1:8" x14ac:dyDescent="0.6">
      <c r="A17" s="8" t="s">
        <v>59</v>
      </c>
      <c r="B17" s="8" t="s">
        <v>42</v>
      </c>
      <c r="C17" s="33">
        <v>42305</v>
      </c>
      <c r="D17" s="20">
        <v>0</v>
      </c>
      <c r="E17" s="8" t="s">
        <v>4</v>
      </c>
      <c r="F17" s="9">
        <v>42370</v>
      </c>
      <c r="G17" s="11" t="s">
        <v>107</v>
      </c>
      <c r="H17" s="8"/>
    </row>
    <row r="18" spans="1:8" x14ac:dyDescent="0.6">
      <c r="A18" s="8" t="s">
        <v>24</v>
      </c>
      <c r="B18" s="8" t="s">
        <v>5</v>
      </c>
      <c r="C18" s="33">
        <v>42306</v>
      </c>
      <c r="D18" s="20">
        <v>0</v>
      </c>
      <c r="E18" s="8" t="s">
        <v>2</v>
      </c>
      <c r="F18" s="9">
        <v>42306</v>
      </c>
      <c r="G18" s="11" t="s">
        <v>107</v>
      </c>
      <c r="H18" s="8"/>
    </row>
    <row r="19" spans="1:8" x14ac:dyDescent="0.6">
      <c r="A19" s="8" t="s">
        <v>58</v>
      </c>
      <c r="B19" s="8" t="s">
        <v>41</v>
      </c>
      <c r="C19" s="33">
        <v>42337</v>
      </c>
      <c r="D19" s="20">
        <v>0</v>
      </c>
      <c r="E19" s="8" t="s">
        <v>2</v>
      </c>
      <c r="F19" s="9">
        <v>42736</v>
      </c>
      <c r="G19" s="11" t="s">
        <v>107</v>
      </c>
      <c r="H19" s="8"/>
    </row>
    <row r="20" spans="1:8" x14ac:dyDescent="0.6">
      <c r="A20" s="8" t="s">
        <v>54</v>
      </c>
      <c r="B20" s="8" t="s">
        <v>7</v>
      </c>
      <c r="C20" s="33">
        <v>42338</v>
      </c>
      <c r="D20" s="20">
        <v>0</v>
      </c>
      <c r="E20" s="8" t="s">
        <v>4</v>
      </c>
      <c r="F20" s="9">
        <v>42370</v>
      </c>
      <c r="G20" s="11" t="s">
        <v>107</v>
      </c>
      <c r="H20" s="8"/>
    </row>
    <row r="21" spans="1:8" x14ac:dyDescent="0.6">
      <c r="A21" s="8" t="s">
        <v>47</v>
      </c>
      <c r="B21" s="8" t="s">
        <v>11</v>
      </c>
      <c r="C21" s="33">
        <v>42353</v>
      </c>
      <c r="D21" s="20">
        <v>0</v>
      </c>
      <c r="E21" s="8" t="s">
        <v>4</v>
      </c>
      <c r="F21" s="9">
        <v>42370</v>
      </c>
      <c r="G21" s="11" t="s">
        <v>107</v>
      </c>
      <c r="H21" s="8"/>
    </row>
    <row r="22" spans="1:8" x14ac:dyDescent="0.6">
      <c r="A22" s="8" t="s">
        <v>37</v>
      </c>
      <c r="B22" s="8" t="s">
        <v>8</v>
      </c>
      <c r="C22" s="33">
        <v>42353</v>
      </c>
      <c r="D22" s="20">
        <v>0</v>
      </c>
      <c r="E22" s="8" t="s">
        <v>4</v>
      </c>
      <c r="F22" s="9">
        <v>42370</v>
      </c>
      <c r="G22" s="11" t="s">
        <v>107</v>
      </c>
      <c r="H22" s="8"/>
    </row>
    <row r="23" spans="1:8" x14ac:dyDescent="0.6">
      <c r="A23" s="8" t="s">
        <v>22</v>
      </c>
      <c r="B23" s="8" t="s">
        <v>23</v>
      </c>
      <c r="C23" s="33">
        <v>42355</v>
      </c>
      <c r="D23" s="20">
        <v>0</v>
      </c>
      <c r="E23" s="8" t="s">
        <v>4</v>
      </c>
      <c r="F23" s="9">
        <v>42370</v>
      </c>
      <c r="G23" s="11" t="s">
        <v>107</v>
      </c>
      <c r="H23" s="8"/>
    </row>
    <row r="24" spans="1:8" x14ac:dyDescent="0.6">
      <c r="A24" s="8" t="s">
        <v>65</v>
      </c>
      <c r="B24" s="8" t="s">
        <v>46</v>
      </c>
      <c r="C24" s="33">
        <v>42355</v>
      </c>
      <c r="D24" s="20">
        <v>1.4999999999999999E-2</v>
      </c>
      <c r="E24" s="8" t="s">
        <v>2</v>
      </c>
      <c r="F24" s="9">
        <v>42551</v>
      </c>
      <c r="G24" s="11" t="s">
        <v>107</v>
      </c>
      <c r="H24" s="8"/>
    </row>
    <row r="25" spans="1:8" x14ac:dyDescent="0.6">
      <c r="A25" s="8" t="s">
        <v>63</v>
      </c>
      <c r="B25" s="8" t="s">
        <v>44</v>
      </c>
      <c r="C25" s="33">
        <v>42362</v>
      </c>
      <c r="D25" s="20">
        <v>0</v>
      </c>
      <c r="E25" s="8" t="s">
        <v>4</v>
      </c>
      <c r="F25" s="9">
        <v>42370</v>
      </c>
      <c r="G25" s="11" t="s">
        <v>107</v>
      </c>
      <c r="H25" s="8"/>
    </row>
    <row r="26" spans="1:8" x14ac:dyDescent="0.6">
      <c r="A26" s="8" t="s">
        <v>24</v>
      </c>
      <c r="B26" s="8" t="s">
        <v>5</v>
      </c>
      <c r="C26" s="33">
        <v>42366</v>
      </c>
      <c r="D26" s="20">
        <v>0</v>
      </c>
      <c r="E26" s="8" t="s">
        <v>4</v>
      </c>
      <c r="F26" s="9">
        <v>42370</v>
      </c>
      <c r="G26" s="11" t="s">
        <v>107</v>
      </c>
      <c r="H26" s="8"/>
    </row>
    <row r="27" spans="1:8" x14ac:dyDescent="0.6">
      <c r="A27" s="8" t="s">
        <v>60</v>
      </c>
      <c r="B27" s="8" t="s">
        <v>14</v>
      </c>
      <c r="C27" s="33">
        <v>42366</v>
      </c>
      <c r="D27" s="20">
        <v>0</v>
      </c>
      <c r="E27" s="8" t="s">
        <v>4</v>
      </c>
      <c r="F27" s="9">
        <v>42370</v>
      </c>
      <c r="G27" s="11" t="s">
        <v>107</v>
      </c>
      <c r="H27" s="8"/>
    </row>
    <row r="28" spans="1:8" x14ac:dyDescent="0.6">
      <c r="A28" s="8" t="s">
        <v>29</v>
      </c>
      <c r="B28" s="8" t="s">
        <v>10</v>
      </c>
      <c r="C28" s="33">
        <v>42368</v>
      </c>
      <c r="D28" s="20">
        <v>0</v>
      </c>
      <c r="E28" s="8" t="s">
        <v>4</v>
      </c>
      <c r="F28" s="9">
        <v>42370</v>
      </c>
      <c r="G28" s="11" t="s">
        <v>107</v>
      </c>
      <c r="H28" s="8"/>
    </row>
    <row r="29" spans="1:8" x14ac:dyDescent="0.6">
      <c r="A29" s="8" t="s">
        <v>32</v>
      </c>
      <c r="B29" s="8" t="s">
        <v>12</v>
      </c>
      <c r="C29" s="33">
        <v>42368</v>
      </c>
      <c r="D29" s="20">
        <v>0</v>
      </c>
      <c r="E29" s="8" t="s">
        <v>4</v>
      </c>
      <c r="F29" s="9">
        <v>42370</v>
      </c>
      <c r="G29" s="11" t="s">
        <v>107</v>
      </c>
      <c r="H29" s="8"/>
    </row>
    <row r="30" spans="1:8" x14ac:dyDescent="0.6">
      <c r="A30" s="8" t="s">
        <v>51</v>
      </c>
      <c r="B30" s="8" t="s">
        <v>31</v>
      </c>
      <c r="C30" s="33">
        <v>42369</v>
      </c>
      <c r="D30" s="20">
        <v>0</v>
      </c>
      <c r="E30" s="8" t="s">
        <v>4</v>
      </c>
      <c r="F30" s="9">
        <v>42370</v>
      </c>
      <c r="G30" s="11" t="s">
        <v>107</v>
      </c>
      <c r="H30" s="8"/>
    </row>
    <row r="31" spans="1:8" x14ac:dyDescent="0.6">
      <c r="A31" s="8" t="s">
        <v>56</v>
      </c>
      <c r="B31" s="8" t="s">
        <v>39</v>
      </c>
      <c r="C31" s="33">
        <v>42369</v>
      </c>
      <c r="D31" s="20">
        <v>0</v>
      </c>
      <c r="E31" s="8" t="s">
        <v>4</v>
      </c>
      <c r="F31" s="9">
        <v>42370</v>
      </c>
      <c r="G31" s="11" t="s">
        <v>107</v>
      </c>
      <c r="H31" s="8"/>
    </row>
    <row r="32" spans="1:8" x14ac:dyDescent="0.6">
      <c r="A32" s="53" t="s">
        <v>119</v>
      </c>
      <c r="B32" s="53" t="s">
        <v>118</v>
      </c>
      <c r="C32" s="66">
        <v>42370</v>
      </c>
      <c r="D32" s="55">
        <v>0</v>
      </c>
      <c r="E32" s="56"/>
      <c r="F32" s="54">
        <v>42370</v>
      </c>
      <c r="G32" s="42" t="s">
        <v>120</v>
      </c>
      <c r="H32" s="42" t="s">
        <v>121</v>
      </c>
    </row>
    <row r="33" spans="1:8" x14ac:dyDescent="0.6">
      <c r="A33" s="8" t="s">
        <v>57</v>
      </c>
      <c r="B33" s="8" t="s">
        <v>40</v>
      </c>
      <c r="C33" s="33">
        <v>42373</v>
      </c>
      <c r="D33" s="20">
        <v>0</v>
      </c>
      <c r="E33" s="8" t="s">
        <v>4</v>
      </c>
      <c r="F33" s="9">
        <v>42370</v>
      </c>
      <c r="G33" s="11" t="s">
        <v>107</v>
      </c>
      <c r="H33" s="8"/>
    </row>
    <row r="34" spans="1:8" x14ac:dyDescent="0.6">
      <c r="A34" s="8" t="s">
        <v>49</v>
      </c>
      <c r="B34" s="8" t="s">
        <v>48</v>
      </c>
      <c r="C34" s="33">
        <v>42383</v>
      </c>
      <c r="D34" s="20">
        <v>1.2500000000000001E-2</v>
      </c>
      <c r="E34" s="8" t="s">
        <v>3</v>
      </c>
      <c r="F34" s="9">
        <v>42736</v>
      </c>
      <c r="G34" s="11" t="s">
        <v>107</v>
      </c>
      <c r="H34" s="8"/>
    </row>
    <row r="35" spans="1:8" x14ac:dyDescent="0.6">
      <c r="A35" s="8" t="s">
        <v>62</v>
      </c>
      <c r="B35" s="8" t="s">
        <v>43</v>
      </c>
      <c r="C35" s="33">
        <v>42416</v>
      </c>
      <c r="D35" s="20">
        <v>0</v>
      </c>
      <c r="E35" s="8" t="s">
        <v>4</v>
      </c>
      <c r="F35" s="9">
        <v>42416</v>
      </c>
      <c r="G35" s="11" t="s">
        <v>107</v>
      </c>
      <c r="H35" s="8"/>
    </row>
    <row r="36" spans="1:8" x14ac:dyDescent="0.6">
      <c r="A36" s="8" t="s">
        <v>56</v>
      </c>
      <c r="B36" s="8" t="s">
        <v>39</v>
      </c>
      <c r="C36" s="33">
        <v>42424</v>
      </c>
      <c r="D36" s="20">
        <v>0</v>
      </c>
      <c r="E36" s="8" t="s">
        <v>2</v>
      </c>
      <c r="F36" s="9">
        <v>42424</v>
      </c>
      <c r="G36" s="11" t="s">
        <v>107</v>
      </c>
      <c r="H36" s="8"/>
    </row>
    <row r="37" spans="1:8" x14ac:dyDescent="0.6">
      <c r="A37" s="8" t="s">
        <v>65</v>
      </c>
      <c r="B37" s="8" t="s">
        <v>46</v>
      </c>
      <c r="C37" s="33">
        <v>42446</v>
      </c>
      <c r="D37" s="20">
        <v>1.4999999999999999E-2</v>
      </c>
      <c r="E37" s="8" t="s">
        <v>2</v>
      </c>
      <c r="F37" s="9">
        <v>42551</v>
      </c>
      <c r="G37" s="11" t="s">
        <v>107</v>
      </c>
      <c r="H37" s="8"/>
    </row>
    <row r="38" spans="1:8" x14ac:dyDescent="0.6">
      <c r="A38" s="8" t="s">
        <v>24</v>
      </c>
      <c r="B38" s="8" t="s">
        <v>5</v>
      </c>
      <c r="C38" s="33">
        <v>42450</v>
      </c>
      <c r="D38" s="20">
        <v>0</v>
      </c>
      <c r="E38" s="8" t="s">
        <v>2</v>
      </c>
      <c r="F38" s="9">
        <v>42461</v>
      </c>
      <c r="G38" s="11" t="s">
        <v>107</v>
      </c>
      <c r="H38" s="8"/>
    </row>
    <row r="39" spans="1:8" x14ac:dyDescent="0.6">
      <c r="A39" s="8" t="s">
        <v>60</v>
      </c>
      <c r="B39" s="8" t="s">
        <v>14</v>
      </c>
      <c r="C39" s="33">
        <v>42450</v>
      </c>
      <c r="D39" s="20">
        <v>0</v>
      </c>
      <c r="E39" s="8" t="s">
        <v>2</v>
      </c>
      <c r="F39" s="9">
        <v>42461</v>
      </c>
      <c r="G39" s="11" t="s">
        <v>107</v>
      </c>
      <c r="H39" s="8"/>
    </row>
    <row r="40" spans="1:8" x14ac:dyDescent="0.6">
      <c r="A40" s="8" t="s">
        <v>61</v>
      </c>
      <c r="B40" s="8" t="s">
        <v>9</v>
      </c>
      <c r="C40" s="33">
        <v>42450</v>
      </c>
      <c r="D40" s="20">
        <v>0.02</v>
      </c>
      <c r="E40" s="8" t="s">
        <v>3</v>
      </c>
      <c r="F40" s="9">
        <v>42813</v>
      </c>
      <c r="G40" s="11" t="s">
        <v>107</v>
      </c>
      <c r="H40" s="8"/>
    </row>
    <row r="41" spans="1:8" x14ac:dyDescent="0.6">
      <c r="A41" s="8" t="s">
        <v>65</v>
      </c>
      <c r="B41" s="8" t="s">
        <v>46</v>
      </c>
      <c r="C41" s="33">
        <v>42452</v>
      </c>
      <c r="D41" s="20">
        <v>1.4999999999999999E-2</v>
      </c>
      <c r="E41" s="8" t="s">
        <v>2</v>
      </c>
      <c r="F41" s="9">
        <v>42551</v>
      </c>
      <c r="G41" s="11" t="s">
        <v>107</v>
      </c>
      <c r="H41" s="8"/>
    </row>
    <row r="42" spans="1:8" x14ac:dyDescent="0.6">
      <c r="A42" s="8" t="s">
        <v>16</v>
      </c>
      <c r="B42" s="12" t="s">
        <v>17</v>
      </c>
      <c r="C42" s="65">
        <v>42452</v>
      </c>
      <c r="D42" s="22">
        <v>5.0000000000000001E-3</v>
      </c>
      <c r="E42" s="12" t="s">
        <v>3</v>
      </c>
      <c r="F42" s="13">
        <v>42823</v>
      </c>
      <c r="G42" s="14" t="s">
        <v>107</v>
      </c>
      <c r="H42" s="8"/>
    </row>
    <row r="43" spans="1:8" x14ac:dyDescent="0.6">
      <c r="A43" s="8" t="s">
        <v>32</v>
      </c>
      <c r="B43" s="8" t="s">
        <v>12</v>
      </c>
      <c r="C43" s="33">
        <v>42454</v>
      </c>
      <c r="D43" s="20">
        <v>0</v>
      </c>
      <c r="E43" s="8" t="s">
        <v>2</v>
      </c>
      <c r="F43" s="9">
        <v>42461</v>
      </c>
      <c r="G43" s="11" t="s">
        <v>107</v>
      </c>
      <c r="H43" s="8"/>
    </row>
    <row r="44" spans="1:8" x14ac:dyDescent="0.6">
      <c r="A44" s="8" t="s">
        <v>54</v>
      </c>
      <c r="B44" s="8" t="s">
        <v>7</v>
      </c>
      <c r="C44" s="33">
        <v>42458</v>
      </c>
      <c r="D44" s="20">
        <v>0</v>
      </c>
      <c r="E44" s="8" t="s">
        <v>2</v>
      </c>
      <c r="F44" s="9">
        <v>42461</v>
      </c>
      <c r="G44" s="11" t="s">
        <v>107</v>
      </c>
      <c r="H44" s="8"/>
    </row>
    <row r="45" spans="1:8" x14ac:dyDescent="0.6">
      <c r="A45" s="8" t="s">
        <v>20</v>
      </c>
      <c r="B45" s="8" t="s">
        <v>21</v>
      </c>
      <c r="C45" s="33">
        <v>42460</v>
      </c>
      <c r="D45" s="20">
        <v>0</v>
      </c>
      <c r="E45" s="8" t="s">
        <v>4</v>
      </c>
      <c r="F45" s="9">
        <v>42373</v>
      </c>
      <c r="G45" s="11" t="s">
        <v>107</v>
      </c>
      <c r="H45" s="8"/>
    </row>
    <row r="46" spans="1:8" x14ac:dyDescent="0.6">
      <c r="A46" s="8" t="s">
        <v>52</v>
      </c>
      <c r="B46" s="8" t="s">
        <v>34</v>
      </c>
      <c r="C46" s="33">
        <v>42460</v>
      </c>
      <c r="D46" s="20">
        <v>0</v>
      </c>
      <c r="E46" s="8" t="s">
        <v>4</v>
      </c>
      <c r="F46" s="9">
        <v>42460</v>
      </c>
      <c r="G46" s="11" t="s">
        <v>107</v>
      </c>
      <c r="H46" s="8"/>
    </row>
    <row r="47" spans="1:8" x14ac:dyDescent="0.6">
      <c r="A47" s="8" t="s">
        <v>53</v>
      </c>
      <c r="B47" s="8" t="s">
        <v>35</v>
      </c>
      <c r="C47" s="33">
        <v>42460</v>
      </c>
      <c r="D47" s="20">
        <v>0</v>
      </c>
      <c r="E47" s="8" t="s">
        <v>4</v>
      </c>
      <c r="F47" s="9">
        <v>42460</v>
      </c>
      <c r="G47" s="11" t="s">
        <v>107</v>
      </c>
      <c r="H47" s="8"/>
    </row>
    <row r="48" spans="1:8" x14ac:dyDescent="0.6">
      <c r="A48" s="8" t="s">
        <v>29</v>
      </c>
      <c r="B48" s="8" t="s">
        <v>10</v>
      </c>
      <c r="C48" s="33">
        <v>42461</v>
      </c>
      <c r="D48" s="20">
        <v>0</v>
      </c>
      <c r="E48" s="8" t="s">
        <v>2</v>
      </c>
      <c r="F48" s="9">
        <v>42461</v>
      </c>
      <c r="G48" s="11" t="s">
        <v>107</v>
      </c>
      <c r="H48" s="8"/>
    </row>
    <row r="49" spans="1:8" x14ac:dyDescent="0.6">
      <c r="A49" s="8" t="s">
        <v>50</v>
      </c>
      <c r="B49" s="8" t="s">
        <v>30</v>
      </c>
      <c r="C49" s="33">
        <v>42465</v>
      </c>
      <c r="D49" s="20">
        <v>0</v>
      </c>
      <c r="E49" s="8" t="s">
        <v>2</v>
      </c>
      <c r="F49" s="9">
        <v>42465</v>
      </c>
      <c r="G49" s="11" t="s">
        <v>107</v>
      </c>
      <c r="H49" s="8"/>
    </row>
    <row r="50" spans="1:8" x14ac:dyDescent="0.6">
      <c r="A50" s="8" t="s">
        <v>55</v>
      </c>
      <c r="B50" s="8" t="s">
        <v>38</v>
      </c>
      <c r="C50" s="33">
        <v>42467</v>
      </c>
      <c r="D50" s="20">
        <v>0</v>
      </c>
      <c r="E50" s="8" t="s">
        <v>4</v>
      </c>
      <c r="F50" s="9">
        <v>42467</v>
      </c>
      <c r="G50" s="11" t="s">
        <v>107</v>
      </c>
      <c r="H50" s="8"/>
    </row>
    <row r="51" spans="1:8" x14ac:dyDescent="0.6">
      <c r="A51" s="8" t="s">
        <v>37</v>
      </c>
      <c r="B51" s="8" t="s">
        <v>8</v>
      </c>
      <c r="C51" s="33">
        <v>42472</v>
      </c>
      <c r="D51" s="20">
        <v>0</v>
      </c>
      <c r="E51" s="8" t="s">
        <v>2</v>
      </c>
      <c r="F51" s="9">
        <v>42472</v>
      </c>
      <c r="G51" s="11" t="s">
        <v>107</v>
      </c>
      <c r="H51" s="8"/>
    </row>
    <row r="52" spans="1:8" x14ac:dyDescent="0.6">
      <c r="A52" s="8" t="s">
        <v>51</v>
      </c>
      <c r="B52" s="8" t="s">
        <v>31</v>
      </c>
      <c r="C52" s="33">
        <v>42513</v>
      </c>
      <c r="D52" s="20">
        <v>0</v>
      </c>
      <c r="E52" s="8" t="s">
        <v>2</v>
      </c>
      <c r="F52" s="9">
        <v>42513</v>
      </c>
      <c r="G52" s="11" t="s">
        <v>107</v>
      </c>
      <c r="H52" s="8"/>
    </row>
    <row r="53" spans="1:8" x14ac:dyDescent="0.6">
      <c r="A53" s="8" t="s">
        <v>56</v>
      </c>
      <c r="B53" s="8" t="s">
        <v>39</v>
      </c>
      <c r="C53" s="33">
        <v>42522</v>
      </c>
      <c r="D53" s="20">
        <v>0</v>
      </c>
      <c r="E53" s="8" t="s">
        <v>2</v>
      </c>
      <c r="F53" s="9">
        <v>42522</v>
      </c>
      <c r="G53" s="11" t="s">
        <v>107</v>
      </c>
      <c r="H53" s="8"/>
    </row>
    <row r="54" spans="1:8" x14ac:dyDescent="0.6">
      <c r="A54" s="8" t="s">
        <v>32</v>
      </c>
      <c r="B54" s="8" t="s">
        <v>12</v>
      </c>
      <c r="C54" s="33">
        <v>42545</v>
      </c>
      <c r="D54" s="20">
        <v>0</v>
      </c>
      <c r="E54" s="8" t="s">
        <v>2</v>
      </c>
      <c r="F54" s="9">
        <v>42552</v>
      </c>
      <c r="G54" s="11" t="s">
        <v>107</v>
      </c>
      <c r="H54" s="8"/>
    </row>
    <row r="55" spans="1:8" x14ac:dyDescent="0.6">
      <c r="A55" s="8" t="s">
        <v>60</v>
      </c>
      <c r="B55" s="8" t="s">
        <v>14</v>
      </c>
      <c r="C55" s="33">
        <v>42548</v>
      </c>
      <c r="D55" s="20">
        <v>0</v>
      </c>
      <c r="E55" s="8" t="s">
        <v>2</v>
      </c>
      <c r="F55" s="9">
        <v>42552</v>
      </c>
      <c r="G55" s="11" t="s">
        <v>107</v>
      </c>
      <c r="H55" s="8"/>
    </row>
    <row r="56" spans="1:8" x14ac:dyDescent="0.6">
      <c r="A56" s="8" t="s">
        <v>24</v>
      </c>
      <c r="B56" s="8" t="s">
        <v>5</v>
      </c>
      <c r="C56" s="33">
        <v>42549</v>
      </c>
      <c r="D56" s="20">
        <v>0</v>
      </c>
      <c r="E56" s="8" t="s">
        <v>2</v>
      </c>
      <c r="F56" s="9">
        <v>42552</v>
      </c>
      <c r="G56" s="11" t="s">
        <v>107</v>
      </c>
      <c r="H56" s="8"/>
    </row>
    <row r="57" spans="1:8" x14ac:dyDescent="0.6">
      <c r="A57" s="8" t="s">
        <v>54</v>
      </c>
      <c r="B57" s="8" t="s">
        <v>7</v>
      </c>
      <c r="C57" s="33">
        <v>42549</v>
      </c>
      <c r="D57" s="20">
        <v>0</v>
      </c>
      <c r="E57" s="8" t="s">
        <v>2</v>
      </c>
      <c r="F57" s="9">
        <v>42552</v>
      </c>
      <c r="G57" s="11" t="s">
        <v>107</v>
      </c>
      <c r="H57" s="8"/>
    </row>
    <row r="58" spans="1:8" x14ac:dyDescent="0.6">
      <c r="A58" s="8" t="s">
        <v>29</v>
      </c>
      <c r="B58" s="8" t="s">
        <v>10</v>
      </c>
      <c r="C58" s="33">
        <v>42551</v>
      </c>
      <c r="D58" s="20">
        <v>0</v>
      </c>
      <c r="E58" s="8" t="s">
        <v>2</v>
      </c>
      <c r="F58" s="9">
        <v>42551</v>
      </c>
      <c r="G58" s="11" t="s">
        <v>107</v>
      </c>
      <c r="H58" s="8"/>
    </row>
    <row r="59" spans="1:8" x14ac:dyDescent="0.6">
      <c r="A59" s="8" t="s">
        <v>16</v>
      </c>
      <c r="B59" s="12" t="s">
        <v>17</v>
      </c>
      <c r="C59" s="65">
        <v>42556</v>
      </c>
      <c r="D59" s="22">
        <v>0</v>
      </c>
      <c r="E59" s="12" t="s">
        <v>6</v>
      </c>
      <c r="F59" s="13">
        <v>42556</v>
      </c>
      <c r="G59" s="14" t="s">
        <v>107</v>
      </c>
      <c r="H59" s="8"/>
    </row>
    <row r="60" spans="1:8" x14ac:dyDescent="0.6">
      <c r="A60" s="8" t="s">
        <v>37</v>
      </c>
      <c r="B60" s="8" t="s">
        <v>8</v>
      </c>
      <c r="C60" s="33">
        <v>42573</v>
      </c>
      <c r="D60" s="20">
        <v>0</v>
      </c>
      <c r="E60" s="8" t="s">
        <v>2</v>
      </c>
      <c r="F60" s="9">
        <v>42573</v>
      </c>
      <c r="G60" s="11" t="s">
        <v>107</v>
      </c>
      <c r="H60" s="8"/>
    </row>
    <row r="61" spans="1:8" x14ac:dyDescent="0.6">
      <c r="A61" s="8" t="s">
        <v>65</v>
      </c>
      <c r="B61" s="8" t="s">
        <v>46</v>
      </c>
      <c r="C61" s="33">
        <v>42635</v>
      </c>
      <c r="D61" s="20">
        <v>1.4999999999999999E-2</v>
      </c>
      <c r="E61" s="8" t="s">
        <v>2</v>
      </c>
      <c r="F61" s="9">
        <v>42635</v>
      </c>
      <c r="G61" s="11" t="s">
        <v>107</v>
      </c>
      <c r="H61" s="8"/>
    </row>
    <row r="62" spans="1:8" x14ac:dyDescent="0.6">
      <c r="A62" s="8" t="s">
        <v>32</v>
      </c>
      <c r="B62" s="8" t="s">
        <v>12</v>
      </c>
      <c r="C62" s="33">
        <v>42636</v>
      </c>
      <c r="D62" s="20">
        <v>0</v>
      </c>
      <c r="E62" s="8" t="s">
        <v>2</v>
      </c>
      <c r="F62" s="9">
        <v>42644</v>
      </c>
      <c r="G62" s="11" t="s">
        <v>107</v>
      </c>
      <c r="H62" s="8"/>
    </row>
    <row r="63" spans="1:8" x14ac:dyDescent="0.6">
      <c r="A63" s="8" t="s">
        <v>54</v>
      </c>
      <c r="B63" s="8" t="s">
        <v>7</v>
      </c>
      <c r="C63" s="33">
        <v>42639</v>
      </c>
      <c r="D63" s="20">
        <v>0</v>
      </c>
      <c r="E63" s="8" t="s">
        <v>2</v>
      </c>
      <c r="F63" s="9">
        <v>42644</v>
      </c>
      <c r="G63" s="11" t="s">
        <v>107</v>
      </c>
      <c r="H63" s="8"/>
    </row>
    <row r="64" spans="1:8" x14ac:dyDescent="0.6">
      <c r="A64" s="8" t="s">
        <v>56</v>
      </c>
      <c r="B64" s="8" t="s">
        <v>39</v>
      </c>
      <c r="C64" s="33">
        <v>42641</v>
      </c>
      <c r="D64" s="20">
        <v>0</v>
      </c>
      <c r="E64" s="8" t="s">
        <v>2</v>
      </c>
      <c r="F64" s="9">
        <v>42641</v>
      </c>
      <c r="G64" s="11" t="s">
        <v>107</v>
      </c>
      <c r="H64" s="8"/>
    </row>
    <row r="65" spans="1:8" x14ac:dyDescent="0.6">
      <c r="A65" s="8" t="s">
        <v>60</v>
      </c>
      <c r="B65" s="8" t="s">
        <v>14</v>
      </c>
      <c r="C65" s="33">
        <v>42642</v>
      </c>
      <c r="D65" s="20">
        <v>0</v>
      </c>
      <c r="E65" s="8" t="s">
        <v>2</v>
      </c>
      <c r="F65" s="9">
        <v>42644</v>
      </c>
      <c r="G65" s="11" t="s">
        <v>107</v>
      </c>
      <c r="H65" s="8"/>
    </row>
    <row r="66" spans="1:8" x14ac:dyDescent="0.6">
      <c r="A66" s="8" t="s">
        <v>29</v>
      </c>
      <c r="B66" s="8" t="s">
        <v>10</v>
      </c>
      <c r="C66" s="33">
        <v>42644</v>
      </c>
      <c r="D66" s="20">
        <v>0</v>
      </c>
      <c r="E66" s="8" t="s">
        <v>2</v>
      </c>
      <c r="F66" s="9">
        <v>42644</v>
      </c>
      <c r="G66" s="11" t="s">
        <v>107</v>
      </c>
      <c r="H66" s="8"/>
    </row>
    <row r="67" spans="1:8" x14ac:dyDescent="0.6">
      <c r="A67" s="8" t="s">
        <v>64</v>
      </c>
      <c r="B67" s="8" t="s">
        <v>45</v>
      </c>
      <c r="C67" s="33">
        <v>42667</v>
      </c>
      <c r="D67" s="20">
        <v>0</v>
      </c>
      <c r="E67" s="8" t="s">
        <v>4</v>
      </c>
      <c r="F67" s="9">
        <v>42667</v>
      </c>
      <c r="G67" s="11" t="s">
        <v>107</v>
      </c>
      <c r="H67" s="8"/>
    </row>
    <row r="68" spans="1:8" x14ac:dyDescent="0.6">
      <c r="A68" s="8" t="s">
        <v>37</v>
      </c>
      <c r="B68" s="8" t="s">
        <v>8</v>
      </c>
      <c r="C68" s="33">
        <v>42674</v>
      </c>
      <c r="D68" s="20">
        <v>0</v>
      </c>
      <c r="E68" s="8" t="s">
        <v>2</v>
      </c>
      <c r="F68" s="9">
        <v>42674</v>
      </c>
      <c r="G68" s="11" t="s">
        <v>107</v>
      </c>
      <c r="H68" s="8"/>
    </row>
    <row r="69" spans="1:8" x14ac:dyDescent="0.6">
      <c r="A69" s="8" t="s">
        <v>51</v>
      </c>
      <c r="B69" s="8" t="s">
        <v>31</v>
      </c>
      <c r="C69" s="33">
        <v>42695</v>
      </c>
      <c r="D69" s="20">
        <v>0</v>
      </c>
      <c r="E69" s="8" t="s">
        <v>2</v>
      </c>
      <c r="F69" s="9">
        <v>42695</v>
      </c>
      <c r="G69" s="11" t="s">
        <v>107</v>
      </c>
      <c r="H69" s="8"/>
    </row>
    <row r="70" spans="1:8" x14ac:dyDescent="0.6">
      <c r="A70" s="8" t="s">
        <v>58</v>
      </c>
      <c r="B70" s="8" t="s">
        <v>41</v>
      </c>
      <c r="C70" s="33">
        <v>42703</v>
      </c>
      <c r="D70" s="20">
        <v>0</v>
      </c>
      <c r="E70" s="8" t="s">
        <v>2</v>
      </c>
      <c r="F70" s="9">
        <v>43101</v>
      </c>
      <c r="G70" s="11" t="s">
        <v>107</v>
      </c>
      <c r="H70" s="8"/>
    </row>
    <row r="71" spans="1:8" x14ac:dyDescent="0.6">
      <c r="A71" s="8" t="s">
        <v>60</v>
      </c>
      <c r="B71" s="8" t="s">
        <v>14</v>
      </c>
      <c r="C71" s="33">
        <v>42718</v>
      </c>
      <c r="D71" s="20">
        <v>0</v>
      </c>
      <c r="E71" s="8" t="s">
        <v>2</v>
      </c>
      <c r="F71" s="9">
        <v>42736</v>
      </c>
      <c r="G71" s="11" t="s">
        <v>107</v>
      </c>
      <c r="H71" s="8"/>
    </row>
    <row r="72" spans="1:8" x14ac:dyDescent="0.6">
      <c r="A72" s="8" t="s">
        <v>65</v>
      </c>
      <c r="B72" s="8" t="s">
        <v>46</v>
      </c>
      <c r="C72" s="33">
        <v>42719</v>
      </c>
      <c r="D72" s="20">
        <v>0.02</v>
      </c>
      <c r="E72" s="8" t="s">
        <v>3</v>
      </c>
      <c r="F72" s="9">
        <v>43100</v>
      </c>
      <c r="G72" s="11" t="s">
        <v>107</v>
      </c>
      <c r="H72" s="8"/>
    </row>
    <row r="73" spans="1:8" x14ac:dyDescent="0.6">
      <c r="A73" s="8" t="s">
        <v>32</v>
      </c>
      <c r="B73" s="8" t="s">
        <v>12</v>
      </c>
      <c r="C73" s="33">
        <v>42720</v>
      </c>
      <c r="D73" s="20">
        <v>0</v>
      </c>
      <c r="E73" s="8" t="s">
        <v>2</v>
      </c>
      <c r="F73" s="9">
        <v>42736</v>
      </c>
      <c r="G73" s="11" t="s">
        <v>107</v>
      </c>
      <c r="H73" s="8"/>
    </row>
    <row r="74" spans="1:8" x14ac:dyDescent="0.6">
      <c r="A74" s="8" t="s">
        <v>47</v>
      </c>
      <c r="B74" s="8" t="s">
        <v>11</v>
      </c>
      <c r="C74" s="33">
        <v>42723</v>
      </c>
      <c r="D74" s="20">
        <v>0</v>
      </c>
      <c r="E74" s="8" t="s">
        <v>2</v>
      </c>
      <c r="F74" s="9">
        <v>42736</v>
      </c>
      <c r="G74" s="11" t="s">
        <v>107</v>
      </c>
      <c r="H74" s="8"/>
    </row>
    <row r="75" spans="1:8" x14ac:dyDescent="0.6">
      <c r="A75" s="8" t="s">
        <v>54</v>
      </c>
      <c r="B75" s="8" t="s">
        <v>7</v>
      </c>
      <c r="C75" s="33">
        <v>42725</v>
      </c>
      <c r="D75" s="20">
        <v>0</v>
      </c>
      <c r="E75" s="8" t="s">
        <v>2</v>
      </c>
      <c r="F75" s="9">
        <v>42736</v>
      </c>
      <c r="G75" s="11" t="s">
        <v>107</v>
      </c>
      <c r="H75" s="8"/>
    </row>
    <row r="76" spans="1:8" x14ac:dyDescent="0.6">
      <c r="A76" s="8" t="s">
        <v>24</v>
      </c>
      <c r="B76" s="8" t="s">
        <v>5</v>
      </c>
      <c r="C76" s="33">
        <v>42727</v>
      </c>
      <c r="D76" s="20">
        <v>0</v>
      </c>
      <c r="E76" s="8" t="s">
        <v>2</v>
      </c>
      <c r="F76" s="9">
        <v>42736</v>
      </c>
      <c r="G76" s="11" t="s">
        <v>107</v>
      </c>
      <c r="H76" s="8"/>
    </row>
    <row r="77" spans="1:8" x14ac:dyDescent="0.6">
      <c r="A77" s="8" t="s">
        <v>56</v>
      </c>
      <c r="B77" s="8" t="s">
        <v>39</v>
      </c>
      <c r="C77" s="33">
        <v>42727</v>
      </c>
      <c r="D77" s="20">
        <v>0</v>
      </c>
      <c r="E77" s="8" t="s">
        <v>2</v>
      </c>
      <c r="F77" s="9">
        <v>42727</v>
      </c>
      <c r="G77" s="11" t="s">
        <v>107</v>
      </c>
      <c r="H77" s="8"/>
    </row>
    <row r="78" spans="1:8" x14ac:dyDescent="0.6">
      <c r="A78" s="8" t="s">
        <v>29</v>
      </c>
      <c r="B78" s="8" t="s">
        <v>10</v>
      </c>
      <c r="C78" s="33">
        <v>42734</v>
      </c>
      <c r="D78" s="20">
        <v>0</v>
      </c>
      <c r="E78" s="8" t="s">
        <v>2</v>
      </c>
      <c r="F78" s="9">
        <v>42734</v>
      </c>
      <c r="G78" s="11" t="s">
        <v>107</v>
      </c>
      <c r="H78" s="8"/>
    </row>
    <row r="79" spans="1:8" x14ac:dyDescent="0.6">
      <c r="A79" s="8" t="s">
        <v>22</v>
      </c>
      <c r="B79" s="8" t="s">
        <v>23</v>
      </c>
      <c r="C79" s="33">
        <v>42751</v>
      </c>
      <c r="D79" s="20">
        <v>0</v>
      </c>
      <c r="E79" s="8" t="s">
        <v>2</v>
      </c>
      <c r="F79" s="9">
        <v>42751</v>
      </c>
      <c r="G79" s="11" t="s">
        <v>107</v>
      </c>
      <c r="H79" s="8"/>
    </row>
    <row r="80" spans="1:8" x14ac:dyDescent="0.6">
      <c r="A80" s="8" t="s">
        <v>49</v>
      </c>
      <c r="B80" s="8" t="s">
        <v>48</v>
      </c>
      <c r="C80" s="33">
        <v>42762</v>
      </c>
      <c r="D80" s="20">
        <v>1.8749999999999999E-2</v>
      </c>
      <c r="E80" s="8" t="s">
        <v>3</v>
      </c>
      <c r="F80" s="9">
        <v>43101</v>
      </c>
      <c r="G80" s="11" t="s">
        <v>107</v>
      </c>
      <c r="H80" s="8"/>
    </row>
    <row r="81" spans="1:8" x14ac:dyDescent="0.6">
      <c r="A81" s="8" t="s">
        <v>62</v>
      </c>
      <c r="B81" s="8" t="s">
        <v>43</v>
      </c>
      <c r="C81" s="33">
        <v>42790</v>
      </c>
      <c r="D81" s="20">
        <v>0</v>
      </c>
      <c r="E81" s="8" t="s">
        <v>2</v>
      </c>
      <c r="F81" s="9">
        <v>42790</v>
      </c>
      <c r="G81" s="11" t="s">
        <v>107</v>
      </c>
      <c r="H81" s="8"/>
    </row>
    <row r="82" spans="1:8" x14ac:dyDescent="0.6">
      <c r="A82" s="8" t="s">
        <v>25</v>
      </c>
      <c r="B82" s="8" t="s">
        <v>26</v>
      </c>
      <c r="C82" s="33">
        <v>42799</v>
      </c>
      <c r="D82" s="21"/>
      <c r="E82" s="12"/>
      <c r="F82" s="9">
        <v>42858</v>
      </c>
      <c r="G82" s="11" t="s">
        <v>107</v>
      </c>
      <c r="H82" s="12"/>
    </row>
    <row r="83" spans="1:8" x14ac:dyDescent="0.6">
      <c r="A83" s="8" t="s">
        <v>24</v>
      </c>
      <c r="B83" s="8" t="s">
        <v>5</v>
      </c>
      <c r="C83" s="33">
        <v>42803</v>
      </c>
      <c r="D83" s="20">
        <v>0</v>
      </c>
      <c r="E83" s="8" t="s">
        <v>2</v>
      </c>
      <c r="F83" s="9">
        <v>42803</v>
      </c>
      <c r="G83" s="11" t="s">
        <v>107</v>
      </c>
      <c r="H83" s="8"/>
    </row>
    <row r="84" spans="1:8" x14ac:dyDescent="0.6">
      <c r="A84" s="8" t="s">
        <v>65</v>
      </c>
      <c r="B84" s="8" t="s">
        <v>46</v>
      </c>
      <c r="C84" s="33">
        <v>42810</v>
      </c>
      <c r="D84" s="20">
        <v>0.02</v>
      </c>
      <c r="E84" s="8" t="s">
        <v>2</v>
      </c>
      <c r="F84" s="9">
        <v>43100</v>
      </c>
      <c r="G84" s="11" t="s">
        <v>107</v>
      </c>
      <c r="H84" s="8"/>
    </row>
    <row r="85" spans="1:8" x14ac:dyDescent="0.6">
      <c r="A85" s="8" t="s">
        <v>37</v>
      </c>
      <c r="B85" s="8" t="s">
        <v>8</v>
      </c>
      <c r="C85" s="33">
        <v>42817</v>
      </c>
      <c r="D85" s="20">
        <v>0</v>
      </c>
      <c r="E85" s="8" t="s">
        <v>2</v>
      </c>
      <c r="F85" s="9">
        <v>42817</v>
      </c>
      <c r="G85" s="11" t="s">
        <v>107</v>
      </c>
      <c r="H85" s="8"/>
    </row>
    <row r="86" spans="1:8" x14ac:dyDescent="0.6">
      <c r="A86" s="8" t="s">
        <v>60</v>
      </c>
      <c r="B86" s="8" t="s">
        <v>14</v>
      </c>
      <c r="C86" s="33">
        <v>42817</v>
      </c>
      <c r="D86" s="20">
        <v>0</v>
      </c>
      <c r="E86" s="8" t="s">
        <v>2</v>
      </c>
      <c r="F86" s="9">
        <v>42826</v>
      </c>
      <c r="G86" s="11" t="s">
        <v>107</v>
      </c>
      <c r="H86" s="8"/>
    </row>
    <row r="87" spans="1:8" x14ac:dyDescent="0.6">
      <c r="A87" s="8" t="s">
        <v>32</v>
      </c>
      <c r="B87" s="8" t="s">
        <v>12</v>
      </c>
      <c r="C87" s="33">
        <v>42818</v>
      </c>
      <c r="D87" s="20">
        <v>0</v>
      </c>
      <c r="E87" s="8" t="s">
        <v>2</v>
      </c>
      <c r="F87" s="9">
        <v>42826</v>
      </c>
      <c r="G87" s="11" t="s">
        <v>107</v>
      </c>
      <c r="H87" s="8"/>
    </row>
    <row r="88" spans="1:8" x14ac:dyDescent="0.6">
      <c r="A88" s="8" t="s">
        <v>54</v>
      </c>
      <c r="B88" s="8" t="s">
        <v>7</v>
      </c>
      <c r="C88" s="33">
        <v>42821</v>
      </c>
      <c r="D88" s="20">
        <v>0</v>
      </c>
      <c r="E88" s="8" t="s">
        <v>2</v>
      </c>
      <c r="F88" s="9">
        <v>42826</v>
      </c>
      <c r="G88" s="11" t="s">
        <v>107</v>
      </c>
      <c r="H88" s="8"/>
    </row>
    <row r="89" spans="1:8" x14ac:dyDescent="0.6">
      <c r="A89" s="8" t="s">
        <v>24</v>
      </c>
      <c r="B89" s="8" t="s">
        <v>5</v>
      </c>
      <c r="C89" s="33">
        <v>42823</v>
      </c>
      <c r="D89" s="20">
        <v>0</v>
      </c>
      <c r="E89" s="8" t="s">
        <v>2</v>
      </c>
      <c r="F89" s="9">
        <v>42826</v>
      </c>
      <c r="G89" s="11" t="s">
        <v>107</v>
      </c>
      <c r="H89" s="8"/>
    </row>
    <row r="90" spans="1:8" x14ac:dyDescent="0.6">
      <c r="A90" s="8" t="s">
        <v>56</v>
      </c>
      <c r="B90" s="8" t="s">
        <v>39</v>
      </c>
      <c r="C90" s="33">
        <v>42824</v>
      </c>
      <c r="D90" s="20">
        <v>0</v>
      </c>
      <c r="E90" s="8" t="s">
        <v>2</v>
      </c>
      <c r="F90" s="9">
        <v>42824</v>
      </c>
      <c r="G90" s="11" t="s">
        <v>107</v>
      </c>
      <c r="H90" s="8"/>
    </row>
    <row r="91" spans="1:8" x14ac:dyDescent="0.6">
      <c r="A91" s="8" t="s">
        <v>29</v>
      </c>
      <c r="B91" s="8" t="s">
        <v>10</v>
      </c>
      <c r="C91" s="33">
        <v>42825</v>
      </c>
      <c r="D91" s="20">
        <v>0</v>
      </c>
      <c r="E91" s="8" t="s">
        <v>2</v>
      </c>
      <c r="F91" s="9">
        <v>42825</v>
      </c>
      <c r="G91" s="11" t="s">
        <v>107</v>
      </c>
      <c r="H91" s="8"/>
    </row>
    <row r="92" spans="1:8" x14ac:dyDescent="0.6">
      <c r="A92" s="8" t="s">
        <v>50</v>
      </c>
      <c r="B92" s="8" t="s">
        <v>30</v>
      </c>
      <c r="C92" s="33">
        <v>42831</v>
      </c>
      <c r="D92" s="20">
        <v>0</v>
      </c>
      <c r="E92" s="8" t="s">
        <v>2</v>
      </c>
      <c r="F92" s="9">
        <v>42831</v>
      </c>
      <c r="G92" s="11" t="s">
        <v>107</v>
      </c>
      <c r="H92" s="8"/>
    </row>
    <row r="93" spans="1:8" x14ac:dyDescent="0.6">
      <c r="A93" s="8" t="s">
        <v>59</v>
      </c>
      <c r="B93" s="8" t="s">
        <v>42</v>
      </c>
      <c r="C93" s="33">
        <v>42856</v>
      </c>
      <c r="D93" s="20">
        <v>0</v>
      </c>
      <c r="E93" s="8" t="s">
        <v>2</v>
      </c>
      <c r="F93" s="9">
        <v>42856</v>
      </c>
      <c r="G93" s="11" t="s">
        <v>107</v>
      </c>
      <c r="H93" s="8"/>
    </row>
    <row r="94" spans="1:8" x14ac:dyDescent="0.6">
      <c r="A94" s="8" t="s">
        <v>51</v>
      </c>
      <c r="B94" s="8" t="s">
        <v>31</v>
      </c>
      <c r="C94" s="33">
        <v>42874</v>
      </c>
      <c r="D94" s="20">
        <v>0</v>
      </c>
      <c r="E94" s="8" t="s">
        <v>2</v>
      </c>
      <c r="F94" s="9">
        <v>42874</v>
      </c>
      <c r="G94" s="11" t="s">
        <v>107</v>
      </c>
      <c r="H94" s="8"/>
    </row>
    <row r="95" spans="1:8" x14ac:dyDescent="0.6">
      <c r="A95" s="8" t="s">
        <v>24</v>
      </c>
      <c r="B95" s="8" t="s">
        <v>5</v>
      </c>
      <c r="C95" s="33">
        <v>42894</v>
      </c>
      <c r="D95" s="20">
        <v>0</v>
      </c>
      <c r="E95" s="8" t="s">
        <v>2</v>
      </c>
      <c r="F95" s="9">
        <v>42894</v>
      </c>
      <c r="G95" s="11" t="s">
        <v>107</v>
      </c>
      <c r="H95" s="8"/>
    </row>
    <row r="96" spans="1:8" x14ac:dyDescent="0.6">
      <c r="A96" s="8" t="s">
        <v>37</v>
      </c>
      <c r="B96" s="8" t="s">
        <v>8</v>
      </c>
      <c r="C96" s="33">
        <v>42901</v>
      </c>
      <c r="D96" s="20">
        <v>0</v>
      </c>
      <c r="E96" s="8" t="s">
        <v>2</v>
      </c>
      <c r="F96" s="9">
        <v>42901</v>
      </c>
      <c r="G96" s="11" t="s">
        <v>107</v>
      </c>
      <c r="H96" s="8"/>
    </row>
    <row r="97" spans="1:8" x14ac:dyDescent="0.6">
      <c r="A97" s="8" t="s">
        <v>65</v>
      </c>
      <c r="B97" s="8" t="s">
        <v>46</v>
      </c>
      <c r="C97" s="33">
        <v>42908</v>
      </c>
      <c r="D97" s="20">
        <v>0.02</v>
      </c>
      <c r="E97" s="8" t="s">
        <v>2</v>
      </c>
      <c r="F97" s="9">
        <v>43100</v>
      </c>
      <c r="G97" s="11" t="s">
        <v>107</v>
      </c>
      <c r="H97" s="8"/>
    </row>
    <row r="98" spans="1:8" x14ac:dyDescent="0.6">
      <c r="A98" s="8" t="s">
        <v>32</v>
      </c>
      <c r="B98" s="8" t="s">
        <v>12</v>
      </c>
      <c r="C98" s="33">
        <v>42909</v>
      </c>
      <c r="D98" s="20">
        <v>0</v>
      </c>
      <c r="E98" s="8" t="s">
        <v>2</v>
      </c>
      <c r="F98" s="9">
        <v>42917</v>
      </c>
      <c r="G98" s="11" t="s">
        <v>107</v>
      </c>
      <c r="H98" s="8"/>
    </row>
    <row r="99" spans="1:8" x14ac:dyDescent="0.6">
      <c r="A99" s="8" t="s">
        <v>54</v>
      </c>
      <c r="B99" s="8" t="s">
        <v>7</v>
      </c>
      <c r="C99" s="33">
        <v>42912</v>
      </c>
      <c r="D99" s="20">
        <v>0</v>
      </c>
      <c r="E99" s="8" t="s">
        <v>2</v>
      </c>
      <c r="F99" s="9">
        <v>42917</v>
      </c>
      <c r="G99" s="11" t="s">
        <v>107</v>
      </c>
      <c r="H99" s="8"/>
    </row>
    <row r="100" spans="1:8" x14ac:dyDescent="0.6">
      <c r="A100" s="8" t="s">
        <v>60</v>
      </c>
      <c r="B100" s="8" t="s">
        <v>14</v>
      </c>
      <c r="C100" s="33">
        <v>42912</v>
      </c>
      <c r="D100" s="20">
        <v>0</v>
      </c>
      <c r="E100" s="8" t="s">
        <v>2</v>
      </c>
      <c r="F100" s="9">
        <v>42917</v>
      </c>
      <c r="G100" s="11" t="s">
        <v>107</v>
      </c>
      <c r="H100" s="8"/>
    </row>
    <row r="101" spans="1:8" x14ac:dyDescent="0.6">
      <c r="A101" s="8" t="s">
        <v>56</v>
      </c>
      <c r="B101" s="8" t="s">
        <v>39</v>
      </c>
      <c r="C101" s="33">
        <v>42913</v>
      </c>
      <c r="D101" s="20">
        <v>0</v>
      </c>
      <c r="E101" s="8" t="s">
        <v>2</v>
      </c>
      <c r="F101" s="9">
        <v>42913</v>
      </c>
      <c r="G101" s="11" t="s">
        <v>107</v>
      </c>
      <c r="H101" s="8"/>
    </row>
    <row r="102" spans="1:8" x14ac:dyDescent="0.6">
      <c r="A102" s="8" t="s">
        <v>16</v>
      </c>
      <c r="B102" s="12" t="s">
        <v>17</v>
      </c>
      <c r="C102" s="65">
        <v>42913</v>
      </c>
      <c r="D102" s="22">
        <v>5.0000000000000001E-3</v>
      </c>
      <c r="E102" s="12" t="s">
        <v>3</v>
      </c>
      <c r="F102" s="13">
        <v>43278</v>
      </c>
      <c r="G102" s="14" t="s">
        <v>107</v>
      </c>
      <c r="H102" s="8"/>
    </row>
    <row r="103" spans="1:8" x14ac:dyDescent="0.6">
      <c r="A103" s="8" t="s">
        <v>24</v>
      </c>
      <c r="B103" s="8" t="s">
        <v>5</v>
      </c>
      <c r="C103" s="33">
        <v>42914</v>
      </c>
      <c r="D103" s="20">
        <v>0</v>
      </c>
      <c r="E103" s="8" t="s">
        <v>2</v>
      </c>
      <c r="F103" s="9">
        <v>42917</v>
      </c>
      <c r="G103" s="11" t="s">
        <v>107</v>
      </c>
      <c r="H103" s="8"/>
    </row>
    <row r="104" spans="1:8" x14ac:dyDescent="0.6">
      <c r="A104" s="8" t="s">
        <v>29</v>
      </c>
      <c r="B104" s="8" t="s">
        <v>10</v>
      </c>
      <c r="C104" s="33">
        <v>42916</v>
      </c>
      <c r="D104" s="20">
        <v>0</v>
      </c>
      <c r="E104" s="8" t="s">
        <v>2</v>
      </c>
      <c r="F104" s="9">
        <v>42916</v>
      </c>
      <c r="G104" s="11" t="s">
        <v>107</v>
      </c>
      <c r="H104" s="8"/>
    </row>
    <row r="105" spans="1:8" x14ac:dyDescent="0.6">
      <c r="A105" s="8" t="s">
        <v>37</v>
      </c>
      <c r="B105" s="8" t="s">
        <v>8</v>
      </c>
      <c r="C105" s="33">
        <v>42968</v>
      </c>
      <c r="D105" s="20">
        <v>0</v>
      </c>
      <c r="E105" s="8" t="s">
        <v>2</v>
      </c>
      <c r="F105" s="9">
        <v>42968</v>
      </c>
      <c r="G105" s="11" t="s">
        <v>107</v>
      </c>
      <c r="H105" s="8"/>
    </row>
    <row r="106" spans="1:8" x14ac:dyDescent="0.6">
      <c r="A106" s="8" t="s">
        <v>24</v>
      </c>
      <c r="B106" s="8" t="s">
        <v>5</v>
      </c>
      <c r="C106" s="33">
        <v>42992</v>
      </c>
      <c r="D106" s="20">
        <v>0</v>
      </c>
      <c r="E106" s="8" t="s">
        <v>2</v>
      </c>
      <c r="F106" s="9">
        <v>42992</v>
      </c>
      <c r="G106" s="11" t="s">
        <v>107</v>
      </c>
      <c r="H106" s="8"/>
    </row>
    <row r="107" spans="1:8" x14ac:dyDescent="0.6">
      <c r="A107" s="8" t="s">
        <v>65</v>
      </c>
      <c r="B107" s="8" t="s">
        <v>46</v>
      </c>
      <c r="C107" s="33">
        <v>42999</v>
      </c>
      <c r="D107" s="20">
        <v>0.02</v>
      </c>
      <c r="E107" s="8" t="s">
        <v>2</v>
      </c>
      <c r="F107" s="9">
        <v>43100</v>
      </c>
      <c r="G107" s="11" t="s">
        <v>107</v>
      </c>
      <c r="H107" s="8"/>
    </row>
    <row r="108" spans="1:8" x14ac:dyDescent="0.6">
      <c r="A108" s="8" t="s">
        <v>32</v>
      </c>
      <c r="B108" s="8" t="s">
        <v>12</v>
      </c>
      <c r="C108" s="33">
        <v>43000</v>
      </c>
      <c r="D108" s="20">
        <v>0</v>
      </c>
      <c r="E108" s="8" t="s">
        <v>2</v>
      </c>
      <c r="F108" s="9">
        <v>43009</v>
      </c>
      <c r="G108" s="11" t="s">
        <v>107</v>
      </c>
      <c r="H108" s="8"/>
    </row>
    <row r="109" spans="1:8" x14ac:dyDescent="0.6">
      <c r="A109" s="8" t="s">
        <v>54</v>
      </c>
      <c r="B109" s="8" t="s">
        <v>7</v>
      </c>
      <c r="C109" s="33">
        <v>43003</v>
      </c>
      <c r="D109" s="20">
        <v>0</v>
      </c>
      <c r="E109" s="8" t="s">
        <v>2</v>
      </c>
      <c r="F109" s="9">
        <v>43009</v>
      </c>
      <c r="G109" s="11" t="s">
        <v>107</v>
      </c>
      <c r="H109" s="8"/>
    </row>
    <row r="110" spans="1:8" x14ac:dyDescent="0.6">
      <c r="A110" s="8" t="s">
        <v>60</v>
      </c>
      <c r="B110" s="8" t="s">
        <v>14</v>
      </c>
      <c r="C110" s="33">
        <v>43003</v>
      </c>
      <c r="D110" s="20">
        <v>0</v>
      </c>
      <c r="E110" s="8" t="s">
        <v>2</v>
      </c>
      <c r="F110" s="9">
        <v>43009</v>
      </c>
      <c r="G110" s="11" t="s">
        <v>107</v>
      </c>
      <c r="H110" s="8"/>
    </row>
    <row r="111" spans="1:8" x14ac:dyDescent="0.6">
      <c r="A111" s="8" t="s">
        <v>24</v>
      </c>
      <c r="B111" s="8" t="s">
        <v>5</v>
      </c>
      <c r="C111" s="33">
        <v>43006</v>
      </c>
      <c r="D111" s="20">
        <v>0</v>
      </c>
      <c r="E111" s="8" t="s">
        <v>2</v>
      </c>
      <c r="F111" s="9">
        <v>43009</v>
      </c>
      <c r="G111" s="11" t="s">
        <v>107</v>
      </c>
      <c r="H111" s="8"/>
    </row>
    <row r="112" spans="1:8" x14ac:dyDescent="0.6">
      <c r="A112" s="8" t="s">
        <v>29</v>
      </c>
      <c r="B112" s="8" t="s">
        <v>10</v>
      </c>
      <c r="C112" s="33">
        <v>43008</v>
      </c>
      <c r="D112" s="20">
        <v>0</v>
      </c>
      <c r="E112" s="8" t="s">
        <v>2</v>
      </c>
      <c r="F112" s="9">
        <v>43008</v>
      </c>
      <c r="G112" s="11" t="s">
        <v>107</v>
      </c>
      <c r="H112" s="8"/>
    </row>
    <row r="113" spans="1:8" x14ac:dyDescent="0.6">
      <c r="A113" s="8" t="s">
        <v>56</v>
      </c>
      <c r="B113" s="8" t="s">
        <v>39</v>
      </c>
      <c r="C113" s="33">
        <v>43014</v>
      </c>
      <c r="D113" s="20">
        <v>0</v>
      </c>
      <c r="E113" s="8" t="s">
        <v>2</v>
      </c>
      <c r="F113" s="9">
        <v>43014</v>
      </c>
      <c r="G113" s="11" t="s">
        <v>107</v>
      </c>
      <c r="H113" s="8"/>
    </row>
    <row r="114" spans="1:8" x14ac:dyDescent="0.6">
      <c r="A114" s="8" t="s">
        <v>51</v>
      </c>
      <c r="B114" s="8" t="s">
        <v>31</v>
      </c>
      <c r="C114" s="33">
        <v>43055</v>
      </c>
      <c r="D114" s="20">
        <v>0</v>
      </c>
      <c r="E114" s="8" t="s">
        <v>2</v>
      </c>
      <c r="F114" s="9">
        <v>43055</v>
      </c>
      <c r="G114" s="11" t="s">
        <v>107</v>
      </c>
      <c r="H114" s="8"/>
    </row>
    <row r="115" spans="1:8" x14ac:dyDescent="0.6">
      <c r="A115" s="8" t="s">
        <v>37</v>
      </c>
      <c r="B115" s="8" t="s">
        <v>8</v>
      </c>
      <c r="C115" s="33">
        <v>43062</v>
      </c>
      <c r="D115" s="20">
        <v>0</v>
      </c>
      <c r="E115" s="8" t="s">
        <v>2</v>
      </c>
      <c r="F115" s="9">
        <v>43062</v>
      </c>
      <c r="G115" s="11" t="s">
        <v>107</v>
      </c>
      <c r="H115" s="8"/>
    </row>
    <row r="116" spans="1:8" x14ac:dyDescent="0.6">
      <c r="A116" s="8" t="s">
        <v>58</v>
      </c>
      <c r="B116" s="8" t="s">
        <v>41</v>
      </c>
      <c r="C116" s="33">
        <v>43069</v>
      </c>
      <c r="D116" s="20">
        <v>0</v>
      </c>
      <c r="E116" s="8" t="s">
        <v>2</v>
      </c>
      <c r="F116" s="9">
        <v>43466</v>
      </c>
      <c r="G116" s="11" t="s">
        <v>107</v>
      </c>
      <c r="H116" s="8"/>
    </row>
    <row r="117" spans="1:8" x14ac:dyDescent="0.6">
      <c r="A117" s="8" t="s">
        <v>59</v>
      </c>
      <c r="B117" s="8" t="s">
        <v>42</v>
      </c>
      <c r="C117" s="33">
        <v>43069</v>
      </c>
      <c r="D117" s="20">
        <v>0</v>
      </c>
      <c r="E117" s="8" t="s">
        <v>2</v>
      </c>
      <c r="F117" s="9">
        <v>43069</v>
      </c>
      <c r="G117" s="11" t="s">
        <v>107</v>
      </c>
      <c r="H117" s="8"/>
    </row>
    <row r="118" spans="1:8" x14ac:dyDescent="0.6">
      <c r="A118" s="8" t="s">
        <v>64</v>
      </c>
      <c r="B118" s="8" t="s">
        <v>45</v>
      </c>
      <c r="C118" s="33">
        <v>43070</v>
      </c>
      <c r="D118" s="20">
        <v>0</v>
      </c>
      <c r="E118" s="8" t="s">
        <v>2</v>
      </c>
      <c r="F118" s="9">
        <v>43070</v>
      </c>
      <c r="G118" s="11" t="s">
        <v>107</v>
      </c>
      <c r="H118" s="8"/>
    </row>
    <row r="119" spans="1:8" x14ac:dyDescent="0.6">
      <c r="A119" s="8" t="s">
        <v>22</v>
      </c>
      <c r="B119" s="8" t="s">
        <v>23</v>
      </c>
      <c r="C119" s="33">
        <v>43076</v>
      </c>
      <c r="D119" s="20">
        <v>0</v>
      </c>
      <c r="E119" s="8" t="s">
        <v>2</v>
      </c>
      <c r="F119" s="9">
        <v>43076</v>
      </c>
      <c r="G119" s="11" t="s">
        <v>107</v>
      </c>
      <c r="H119" s="8"/>
    </row>
    <row r="120" spans="1:8" x14ac:dyDescent="0.6">
      <c r="A120" s="8" t="s">
        <v>24</v>
      </c>
      <c r="B120" s="8" t="s">
        <v>5</v>
      </c>
      <c r="C120" s="33">
        <v>43083</v>
      </c>
      <c r="D120" s="20">
        <v>0</v>
      </c>
      <c r="E120" s="8" t="s">
        <v>2</v>
      </c>
      <c r="F120" s="9">
        <v>43083</v>
      </c>
      <c r="G120" s="11" t="s">
        <v>107</v>
      </c>
      <c r="H120" s="8"/>
    </row>
    <row r="121" spans="1:8" x14ac:dyDescent="0.6">
      <c r="A121" s="8" t="s">
        <v>65</v>
      </c>
      <c r="B121" s="8" t="s">
        <v>46</v>
      </c>
      <c r="C121" s="33">
        <v>43083</v>
      </c>
      <c r="D121" s="20">
        <v>0.02</v>
      </c>
      <c r="E121" s="8" t="s">
        <v>2</v>
      </c>
      <c r="F121" s="9">
        <v>43100</v>
      </c>
      <c r="G121" s="11" t="s">
        <v>107</v>
      </c>
      <c r="H121" s="8"/>
    </row>
    <row r="122" spans="1:8" x14ac:dyDescent="0.6">
      <c r="A122" s="8" t="s">
        <v>60</v>
      </c>
      <c r="B122" s="8" t="s">
        <v>14</v>
      </c>
      <c r="C122" s="33">
        <v>43089</v>
      </c>
      <c r="D122" s="20">
        <v>0</v>
      </c>
      <c r="E122" s="8" t="s">
        <v>2</v>
      </c>
      <c r="F122" s="9">
        <v>43101</v>
      </c>
      <c r="G122" s="11" t="s">
        <v>107</v>
      </c>
      <c r="H122" s="8"/>
    </row>
    <row r="123" spans="1:8" x14ac:dyDescent="0.6">
      <c r="A123" s="8" t="s">
        <v>32</v>
      </c>
      <c r="B123" s="8" t="s">
        <v>12</v>
      </c>
      <c r="C123" s="33">
        <v>43091</v>
      </c>
      <c r="D123" s="20">
        <v>0</v>
      </c>
      <c r="E123" s="8" t="s">
        <v>2</v>
      </c>
      <c r="F123" s="9">
        <v>43101</v>
      </c>
      <c r="G123" s="11" t="s">
        <v>107</v>
      </c>
      <c r="H123" s="8"/>
    </row>
    <row r="124" spans="1:8" x14ac:dyDescent="0.6">
      <c r="A124" s="8" t="s">
        <v>56</v>
      </c>
      <c r="B124" s="8" t="s">
        <v>39</v>
      </c>
      <c r="C124" s="33">
        <v>43095</v>
      </c>
      <c r="D124" s="20">
        <v>0</v>
      </c>
      <c r="E124" s="8" t="s">
        <v>2</v>
      </c>
      <c r="F124" s="9">
        <v>43095</v>
      </c>
      <c r="G124" s="11" t="s">
        <v>107</v>
      </c>
      <c r="H124" s="8"/>
    </row>
    <row r="125" spans="1:8" x14ac:dyDescent="0.6">
      <c r="A125" s="8" t="s">
        <v>24</v>
      </c>
      <c r="B125" s="8" t="s">
        <v>5</v>
      </c>
      <c r="C125" s="33">
        <v>43096</v>
      </c>
      <c r="D125" s="20">
        <v>0</v>
      </c>
      <c r="E125" s="8" t="s">
        <v>2</v>
      </c>
      <c r="F125" s="9">
        <v>43101</v>
      </c>
      <c r="G125" s="11" t="s">
        <v>107</v>
      </c>
      <c r="H125" s="8"/>
    </row>
    <row r="126" spans="1:8" x14ac:dyDescent="0.6">
      <c r="A126" s="8" t="s">
        <v>54</v>
      </c>
      <c r="B126" s="8" t="s">
        <v>7</v>
      </c>
      <c r="C126" s="33">
        <v>43097</v>
      </c>
      <c r="D126" s="20">
        <v>0</v>
      </c>
      <c r="E126" s="8" t="s">
        <v>2</v>
      </c>
      <c r="F126" s="9">
        <v>43101</v>
      </c>
      <c r="G126" s="11" t="s">
        <v>107</v>
      </c>
      <c r="H126" s="8"/>
    </row>
    <row r="127" spans="1:8" x14ac:dyDescent="0.6">
      <c r="A127" s="8" t="s">
        <v>29</v>
      </c>
      <c r="B127" s="8" t="s">
        <v>10</v>
      </c>
      <c r="C127" s="33">
        <v>43098</v>
      </c>
      <c r="D127" s="20">
        <v>0</v>
      </c>
      <c r="E127" s="8" t="s">
        <v>2</v>
      </c>
      <c r="F127" s="9">
        <v>43098</v>
      </c>
      <c r="G127" s="11" t="s">
        <v>107</v>
      </c>
      <c r="H127" s="8"/>
    </row>
    <row r="128" spans="1:8" x14ac:dyDescent="0.6">
      <c r="A128" s="8" t="s">
        <v>47</v>
      </c>
      <c r="B128" s="8" t="s">
        <v>11</v>
      </c>
      <c r="C128" s="33">
        <v>43098</v>
      </c>
      <c r="D128" s="20">
        <v>0</v>
      </c>
      <c r="E128" s="8" t="s">
        <v>2</v>
      </c>
      <c r="F128" s="9">
        <v>43101</v>
      </c>
      <c r="G128" s="11" t="s">
        <v>107</v>
      </c>
      <c r="H128" s="8"/>
    </row>
    <row r="129" spans="1:8" x14ac:dyDescent="0.6">
      <c r="A129" s="8" t="s">
        <v>49</v>
      </c>
      <c r="B129" s="8" t="s">
        <v>48</v>
      </c>
      <c r="C129" s="33">
        <v>43110</v>
      </c>
      <c r="D129" s="20">
        <v>2.5000000000000001E-2</v>
      </c>
      <c r="E129" s="8" t="s">
        <v>3</v>
      </c>
      <c r="F129" s="9">
        <v>43466</v>
      </c>
      <c r="G129" s="11" t="s">
        <v>107</v>
      </c>
      <c r="H129" s="8"/>
    </row>
    <row r="130" spans="1:8" x14ac:dyDescent="0.6">
      <c r="A130" s="8" t="s">
        <v>62</v>
      </c>
      <c r="B130" s="8" t="s">
        <v>43</v>
      </c>
      <c r="C130" s="33">
        <v>43159</v>
      </c>
      <c r="D130" s="20">
        <v>0</v>
      </c>
      <c r="E130" s="8" t="s">
        <v>2</v>
      </c>
      <c r="F130" s="9">
        <v>43159</v>
      </c>
      <c r="G130" s="11" t="s">
        <v>107</v>
      </c>
      <c r="H130" s="8"/>
    </row>
    <row r="131" spans="1:8" x14ac:dyDescent="0.6">
      <c r="A131" s="8" t="s">
        <v>37</v>
      </c>
      <c r="B131" s="8" t="s">
        <v>8</v>
      </c>
      <c r="C131" s="33">
        <v>43161</v>
      </c>
      <c r="D131" s="20">
        <v>0</v>
      </c>
      <c r="E131" s="8" t="s">
        <v>2</v>
      </c>
      <c r="F131" s="9">
        <v>43161</v>
      </c>
      <c r="G131" s="11" t="s">
        <v>107</v>
      </c>
      <c r="H131" s="8"/>
    </row>
    <row r="132" spans="1:8" x14ac:dyDescent="0.6">
      <c r="A132" s="8" t="s">
        <v>24</v>
      </c>
      <c r="B132" s="8" t="s">
        <v>5</v>
      </c>
      <c r="C132" s="33">
        <v>43167</v>
      </c>
      <c r="D132" s="20">
        <v>0</v>
      </c>
      <c r="E132" s="8" t="s">
        <v>2</v>
      </c>
      <c r="F132" s="9">
        <v>43167</v>
      </c>
      <c r="G132" s="11" t="s">
        <v>107</v>
      </c>
      <c r="H132" s="8"/>
    </row>
    <row r="133" spans="1:8" x14ac:dyDescent="0.6">
      <c r="A133" s="8" t="s">
        <v>65</v>
      </c>
      <c r="B133" s="8" t="s">
        <v>46</v>
      </c>
      <c r="C133" s="33">
        <v>43174</v>
      </c>
      <c r="D133" s="20">
        <v>0.02</v>
      </c>
      <c r="E133" s="8" t="s">
        <v>2</v>
      </c>
      <c r="F133" s="9">
        <v>43174</v>
      </c>
      <c r="G133" s="11" t="s">
        <v>107</v>
      </c>
      <c r="H133" s="8"/>
    </row>
    <row r="134" spans="1:8" x14ac:dyDescent="0.6">
      <c r="A134" s="8" t="s">
        <v>16</v>
      </c>
      <c r="B134" s="12" t="s">
        <v>17</v>
      </c>
      <c r="C134" s="65">
        <v>43175</v>
      </c>
      <c r="D134" s="22">
        <v>0.01</v>
      </c>
      <c r="E134" s="12" t="s">
        <v>3</v>
      </c>
      <c r="F134" s="13">
        <v>43432</v>
      </c>
      <c r="G134" s="14" t="s">
        <v>107</v>
      </c>
      <c r="H134" s="8"/>
    </row>
    <row r="135" spans="1:8" x14ac:dyDescent="0.6">
      <c r="A135" s="8" t="s">
        <v>32</v>
      </c>
      <c r="B135" s="8" t="s">
        <v>12</v>
      </c>
      <c r="C135" s="33">
        <v>43182</v>
      </c>
      <c r="D135" s="20">
        <v>0</v>
      </c>
      <c r="E135" s="8" t="s">
        <v>2</v>
      </c>
      <c r="F135" s="9">
        <v>43191</v>
      </c>
      <c r="G135" s="11" t="s">
        <v>107</v>
      </c>
      <c r="H135" s="8"/>
    </row>
    <row r="136" spans="1:8" x14ac:dyDescent="0.6">
      <c r="A136" s="8" t="s">
        <v>60</v>
      </c>
      <c r="B136" s="8" t="s">
        <v>14</v>
      </c>
      <c r="C136" s="33">
        <v>43182</v>
      </c>
      <c r="D136" s="20">
        <v>0</v>
      </c>
      <c r="E136" s="8" t="s">
        <v>2</v>
      </c>
      <c r="F136" s="9">
        <v>43191</v>
      </c>
      <c r="G136" s="11" t="s">
        <v>107</v>
      </c>
      <c r="H136" s="8"/>
    </row>
    <row r="137" spans="1:8" x14ac:dyDescent="0.6">
      <c r="A137" s="8" t="s">
        <v>54</v>
      </c>
      <c r="B137" s="8" t="s">
        <v>7</v>
      </c>
      <c r="C137" s="33">
        <v>43186</v>
      </c>
      <c r="D137" s="20">
        <v>0</v>
      </c>
      <c r="E137" s="8" t="s">
        <v>2</v>
      </c>
      <c r="F137" s="9">
        <v>43191</v>
      </c>
      <c r="G137" s="11" t="s">
        <v>107</v>
      </c>
      <c r="H137" s="8"/>
    </row>
    <row r="138" spans="1:8" x14ac:dyDescent="0.6">
      <c r="A138" s="8" t="s">
        <v>24</v>
      </c>
      <c r="B138" s="8" t="s">
        <v>5</v>
      </c>
      <c r="C138" s="33">
        <v>43188</v>
      </c>
      <c r="D138" s="20">
        <v>0</v>
      </c>
      <c r="E138" s="8" t="s">
        <v>2</v>
      </c>
      <c r="F138" s="9">
        <v>43191</v>
      </c>
      <c r="G138" s="11" t="s">
        <v>107</v>
      </c>
      <c r="H138" s="8"/>
    </row>
    <row r="139" spans="1:8" x14ac:dyDescent="0.6">
      <c r="A139" s="8" t="s">
        <v>29</v>
      </c>
      <c r="B139" s="8" t="s">
        <v>10</v>
      </c>
      <c r="C139" s="33">
        <v>43188</v>
      </c>
      <c r="D139" s="20">
        <v>0</v>
      </c>
      <c r="E139" s="8" t="s">
        <v>2</v>
      </c>
      <c r="F139" s="9">
        <v>43188</v>
      </c>
      <c r="G139" s="11" t="s">
        <v>107</v>
      </c>
      <c r="H139" s="8"/>
    </row>
    <row r="140" spans="1:8" x14ac:dyDescent="0.6">
      <c r="A140" s="8" t="s">
        <v>50</v>
      </c>
      <c r="B140" s="8" t="s">
        <v>30</v>
      </c>
      <c r="C140" s="33">
        <v>43195</v>
      </c>
      <c r="D140" s="20">
        <v>0</v>
      </c>
      <c r="E140" s="8" t="s">
        <v>2</v>
      </c>
      <c r="F140" s="9">
        <v>43195</v>
      </c>
      <c r="G140" s="11" t="s">
        <v>107</v>
      </c>
      <c r="H140" s="8"/>
    </row>
    <row r="141" spans="1:8" x14ac:dyDescent="0.6">
      <c r="A141" s="8" t="s">
        <v>51</v>
      </c>
      <c r="B141" s="8" t="s">
        <v>31</v>
      </c>
      <c r="C141" s="33">
        <v>43237</v>
      </c>
      <c r="D141" s="20">
        <v>0</v>
      </c>
      <c r="E141" s="8" t="s">
        <v>2</v>
      </c>
      <c r="F141" s="9">
        <v>43237</v>
      </c>
      <c r="G141" s="11" t="s">
        <v>107</v>
      </c>
      <c r="H141" s="8"/>
    </row>
    <row r="142" spans="1:8" x14ac:dyDescent="0.6">
      <c r="A142" s="8" t="s">
        <v>24</v>
      </c>
      <c r="B142" s="8" t="s">
        <v>5</v>
      </c>
      <c r="C142" s="33">
        <v>43258</v>
      </c>
      <c r="D142" s="20">
        <v>0</v>
      </c>
      <c r="E142" s="8" t="s">
        <v>2</v>
      </c>
      <c r="F142" s="9">
        <v>43258</v>
      </c>
      <c r="G142" s="11" t="s">
        <v>107</v>
      </c>
      <c r="H142" s="8"/>
    </row>
    <row r="143" spans="1:8" x14ac:dyDescent="0.6">
      <c r="A143" s="8" t="s">
        <v>60</v>
      </c>
      <c r="B143" s="8" t="s">
        <v>14</v>
      </c>
      <c r="C143" s="33">
        <v>43258</v>
      </c>
      <c r="D143" s="20">
        <v>0</v>
      </c>
      <c r="E143" s="8" t="s">
        <v>2</v>
      </c>
      <c r="F143" s="9">
        <v>43282</v>
      </c>
      <c r="G143" s="11" t="s">
        <v>107</v>
      </c>
      <c r="H143" s="8"/>
    </row>
    <row r="144" spans="1:8" x14ac:dyDescent="0.6">
      <c r="A144" s="8" t="s">
        <v>37</v>
      </c>
      <c r="B144" s="8" t="s">
        <v>8</v>
      </c>
      <c r="C144" s="33">
        <v>43265</v>
      </c>
      <c r="D144" s="20">
        <v>0</v>
      </c>
      <c r="E144" s="8" t="s">
        <v>2</v>
      </c>
      <c r="F144" s="9">
        <v>43265</v>
      </c>
      <c r="G144" s="11" t="s">
        <v>107</v>
      </c>
      <c r="H144" s="8"/>
    </row>
    <row r="145" spans="1:8" x14ac:dyDescent="0.6">
      <c r="A145" s="8" t="s">
        <v>65</v>
      </c>
      <c r="B145" s="8" t="s">
        <v>46</v>
      </c>
      <c r="C145" s="33">
        <v>43272</v>
      </c>
      <c r="D145" s="20">
        <v>0.02</v>
      </c>
      <c r="E145" s="8" t="s">
        <v>2</v>
      </c>
      <c r="F145" s="9">
        <v>43272</v>
      </c>
      <c r="G145" s="11" t="s">
        <v>107</v>
      </c>
      <c r="H145" s="8"/>
    </row>
    <row r="146" spans="1:8" x14ac:dyDescent="0.6">
      <c r="A146" s="8" t="s">
        <v>32</v>
      </c>
      <c r="B146" s="8" t="s">
        <v>12</v>
      </c>
      <c r="C146" s="33">
        <v>43273</v>
      </c>
      <c r="D146" s="20">
        <v>0</v>
      </c>
      <c r="E146" s="8" t="s">
        <v>2</v>
      </c>
      <c r="F146" s="9">
        <v>43282</v>
      </c>
      <c r="G146" s="11" t="s">
        <v>107</v>
      </c>
      <c r="H146" s="8"/>
    </row>
    <row r="147" spans="1:8" x14ac:dyDescent="0.6">
      <c r="A147" s="8" t="s">
        <v>54</v>
      </c>
      <c r="B147" s="8" t="s">
        <v>7</v>
      </c>
      <c r="C147" s="33">
        <v>43276</v>
      </c>
      <c r="D147" s="20">
        <v>0</v>
      </c>
      <c r="E147" s="8" t="s">
        <v>2</v>
      </c>
      <c r="F147" s="9">
        <v>43282</v>
      </c>
      <c r="G147" s="11" t="s">
        <v>107</v>
      </c>
      <c r="H147" s="8"/>
    </row>
    <row r="148" spans="1:8" x14ac:dyDescent="0.6">
      <c r="A148" s="8" t="s">
        <v>16</v>
      </c>
      <c r="B148" s="12" t="s">
        <v>17</v>
      </c>
      <c r="C148" s="65">
        <v>43278</v>
      </c>
      <c r="D148" s="22">
        <v>0.01</v>
      </c>
      <c r="E148" s="12" t="s">
        <v>2</v>
      </c>
      <c r="F148" s="13">
        <v>43432</v>
      </c>
      <c r="G148" s="14" t="s">
        <v>107</v>
      </c>
      <c r="H148" s="8"/>
    </row>
    <row r="149" spans="1:8" x14ac:dyDescent="0.6">
      <c r="A149" s="8" t="s">
        <v>24</v>
      </c>
      <c r="B149" s="8" t="s">
        <v>5</v>
      </c>
      <c r="C149" s="33">
        <v>43280</v>
      </c>
      <c r="D149" s="20">
        <v>0</v>
      </c>
      <c r="E149" s="8" t="s">
        <v>2</v>
      </c>
      <c r="F149" s="9">
        <v>43282</v>
      </c>
      <c r="G149" s="11" t="s">
        <v>107</v>
      </c>
      <c r="H149" s="8"/>
    </row>
    <row r="150" spans="1:8" x14ac:dyDescent="0.6">
      <c r="A150" s="8" t="s">
        <v>29</v>
      </c>
      <c r="B150" s="8" t="s">
        <v>10</v>
      </c>
      <c r="C150" s="33">
        <v>43282</v>
      </c>
      <c r="D150" s="20">
        <v>2.5000000000000001E-3</v>
      </c>
      <c r="E150" s="8" t="s">
        <v>3</v>
      </c>
      <c r="F150" s="9">
        <v>43647</v>
      </c>
      <c r="G150" s="11" t="s">
        <v>107</v>
      </c>
      <c r="H150" s="8"/>
    </row>
    <row r="151" spans="1:8" x14ac:dyDescent="0.6">
      <c r="A151" s="8" t="s">
        <v>56</v>
      </c>
      <c r="B151" s="8" t="s">
        <v>39</v>
      </c>
      <c r="C151" s="33">
        <v>43285</v>
      </c>
      <c r="D151" s="20">
        <v>0</v>
      </c>
      <c r="E151" s="8" t="s">
        <v>2</v>
      </c>
      <c r="F151" s="9">
        <v>43285</v>
      </c>
      <c r="G151" s="11" t="s">
        <v>107</v>
      </c>
      <c r="H151" s="8"/>
    </row>
    <row r="152" spans="1:8" x14ac:dyDescent="0.6">
      <c r="A152" s="8" t="s">
        <v>24</v>
      </c>
      <c r="B152" s="8" t="s">
        <v>5</v>
      </c>
      <c r="C152" s="33">
        <v>43347</v>
      </c>
      <c r="D152" s="20">
        <v>0</v>
      </c>
      <c r="E152" s="8" t="s">
        <v>2</v>
      </c>
      <c r="F152" s="9">
        <v>43347</v>
      </c>
      <c r="G152" s="11" t="s">
        <v>107</v>
      </c>
      <c r="H152" s="8"/>
    </row>
    <row r="153" spans="1:8" x14ac:dyDescent="0.6">
      <c r="A153" s="8" t="s">
        <v>61</v>
      </c>
      <c r="B153" s="8" t="s">
        <v>9</v>
      </c>
      <c r="C153" s="33">
        <v>43361</v>
      </c>
      <c r="D153" s="20">
        <v>2.5000000000000001E-2</v>
      </c>
      <c r="E153" s="8" t="s">
        <v>3</v>
      </c>
      <c r="F153" s="9">
        <v>43727</v>
      </c>
      <c r="G153" s="11" t="s">
        <v>107</v>
      </c>
      <c r="H153" s="8"/>
    </row>
    <row r="154" spans="1:8" x14ac:dyDescent="0.6">
      <c r="A154" s="8" t="s">
        <v>65</v>
      </c>
      <c r="B154" s="8" t="s">
        <v>46</v>
      </c>
      <c r="C154" s="33">
        <v>43362</v>
      </c>
      <c r="D154" s="20">
        <v>0.02</v>
      </c>
      <c r="E154" s="8" t="s">
        <v>2</v>
      </c>
      <c r="F154" s="9">
        <v>43363</v>
      </c>
      <c r="G154" s="11" t="s">
        <v>107</v>
      </c>
      <c r="H154" s="8"/>
    </row>
    <row r="155" spans="1:8" x14ac:dyDescent="0.6">
      <c r="A155" s="8" t="s">
        <v>32</v>
      </c>
      <c r="B155" s="8" t="s">
        <v>12</v>
      </c>
      <c r="C155" s="33">
        <v>43363</v>
      </c>
      <c r="D155" s="20">
        <v>0</v>
      </c>
      <c r="E155" s="8" t="s">
        <v>2</v>
      </c>
      <c r="F155" s="9">
        <v>43374</v>
      </c>
      <c r="G155" s="11" t="s">
        <v>107</v>
      </c>
      <c r="H155" s="8"/>
    </row>
    <row r="156" spans="1:8" x14ac:dyDescent="0.6">
      <c r="A156" s="8" t="s">
        <v>24</v>
      </c>
      <c r="B156" s="8" t="s">
        <v>5</v>
      </c>
      <c r="C156" s="33">
        <v>43364</v>
      </c>
      <c r="D156" s="20">
        <v>0</v>
      </c>
      <c r="E156" s="8" t="s">
        <v>2</v>
      </c>
      <c r="F156" s="9">
        <v>43374</v>
      </c>
      <c r="G156" s="11" t="s">
        <v>107</v>
      </c>
      <c r="H156" s="8"/>
    </row>
    <row r="157" spans="1:8" x14ac:dyDescent="0.6">
      <c r="A157" s="8" t="s">
        <v>54</v>
      </c>
      <c r="B157" s="8" t="s">
        <v>7</v>
      </c>
      <c r="C157" s="33">
        <v>43368</v>
      </c>
      <c r="D157" s="20">
        <v>0</v>
      </c>
      <c r="E157" s="8" t="s">
        <v>2</v>
      </c>
      <c r="F157" s="9">
        <v>43374</v>
      </c>
      <c r="G157" s="11" t="s">
        <v>107</v>
      </c>
      <c r="H157" s="8"/>
    </row>
    <row r="158" spans="1:8" x14ac:dyDescent="0.6">
      <c r="A158" s="8" t="s">
        <v>60</v>
      </c>
      <c r="B158" s="8" t="s">
        <v>14</v>
      </c>
      <c r="C158" s="33">
        <v>43368</v>
      </c>
      <c r="D158" s="20">
        <v>0</v>
      </c>
      <c r="E158" s="8" t="s">
        <v>2</v>
      </c>
      <c r="F158" s="9">
        <v>43374</v>
      </c>
      <c r="G158" s="11" t="s">
        <v>107</v>
      </c>
      <c r="H158" s="8"/>
    </row>
    <row r="159" spans="1:8" x14ac:dyDescent="0.6">
      <c r="A159" s="8" t="s">
        <v>56</v>
      </c>
      <c r="B159" s="8" t="s">
        <v>39</v>
      </c>
      <c r="C159" s="33">
        <v>43371</v>
      </c>
      <c r="D159" s="20">
        <v>0</v>
      </c>
      <c r="E159" s="8" t="s">
        <v>2</v>
      </c>
      <c r="F159" s="9">
        <v>43374</v>
      </c>
      <c r="G159" s="11" t="s">
        <v>107</v>
      </c>
      <c r="H159" s="8"/>
    </row>
    <row r="160" spans="1:8" x14ac:dyDescent="0.6">
      <c r="A160" s="8" t="s">
        <v>29</v>
      </c>
      <c r="B160" s="8" t="s">
        <v>10</v>
      </c>
      <c r="C160" s="33">
        <v>43374</v>
      </c>
      <c r="D160" s="20">
        <v>2.5000000000000001E-3</v>
      </c>
      <c r="E160" s="8" t="s">
        <v>2</v>
      </c>
      <c r="F160" s="9">
        <v>43647</v>
      </c>
      <c r="G160" s="11" t="s">
        <v>107</v>
      </c>
      <c r="H160" s="8"/>
    </row>
    <row r="161" spans="1:8" x14ac:dyDescent="0.6">
      <c r="A161" s="8" t="s">
        <v>16</v>
      </c>
      <c r="B161" s="12" t="s">
        <v>17</v>
      </c>
      <c r="C161" s="65">
        <v>43381</v>
      </c>
      <c r="D161" s="22">
        <v>0.01</v>
      </c>
      <c r="E161" s="12" t="s">
        <v>2</v>
      </c>
      <c r="F161" s="13">
        <v>43432</v>
      </c>
      <c r="G161" s="14" t="s">
        <v>107</v>
      </c>
      <c r="H161" s="8"/>
    </row>
    <row r="162" spans="1:8" x14ac:dyDescent="0.6">
      <c r="A162" s="8" t="s">
        <v>37</v>
      </c>
      <c r="B162" s="8" t="s">
        <v>8</v>
      </c>
      <c r="C162" s="33">
        <v>43382</v>
      </c>
      <c r="D162" s="20">
        <v>0</v>
      </c>
      <c r="E162" s="8" t="s">
        <v>2</v>
      </c>
      <c r="F162" s="9">
        <v>43383</v>
      </c>
      <c r="G162" s="11" t="s">
        <v>107</v>
      </c>
      <c r="H162" s="8"/>
    </row>
    <row r="163" spans="1:8" x14ac:dyDescent="0.6">
      <c r="A163" s="8" t="s">
        <v>51</v>
      </c>
      <c r="B163" s="8" t="s">
        <v>31</v>
      </c>
      <c r="C163" s="33">
        <v>43383</v>
      </c>
      <c r="D163" s="20">
        <v>0</v>
      </c>
      <c r="E163" s="8" t="s">
        <v>2</v>
      </c>
      <c r="F163" s="9">
        <v>43419</v>
      </c>
      <c r="G163" s="11" t="s">
        <v>107</v>
      </c>
      <c r="H163" s="8"/>
    </row>
    <row r="164" spans="1:8" x14ac:dyDescent="0.6">
      <c r="A164" s="8" t="s">
        <v>24</v>
      </c>
      <c r="B164" s="8" t="s">
        <v>5</v>
      </c>
      <c r="C164" s="33">
        <v>43419</v>
      </c>
      <c r="D164" s="20">
        <v>0</v>
      </c>
      <c r="E164" s="8" t="s">
        <v>2</v>
      </c>
      <c r="F164" s="9">
        <v>43426</v>
      </c>
      <c r="G164" s="11" t="s">
        <v>107</v>
      </c>
      <c r="H164" s="8"/>
    </row>
    <row r="165" spans="1:8" x14ac:dyDescent="0.6">
      <c r="A165" s="8" t="s">
        <v>58</v>
      </c>
      <c r="B165" s="8" t="s">
        <v>41</v>
      </c>
      <c r="C165" s="33">
        <v>43426</v>
      </c>
      <c r="D165" s="20">
        <v>0</v>
      </c>
      <c r="E165" s="8" t="s">
        <v>2</v>
      </c>
      <c r="F165" s="9">
        <v>43831</v>
      </c>
      <c r="G165" s="11" t="s">
        <v>107</v>
      </c>
      <c r="H165" s="8"/>
    </row>
    <row r="166" spans="1:8" x14ac:dyDescent="0.6">
      <c r="A166" s="8" t="s">
        <v>16</v>
      </c>
      <c r="B166" s="12" t="s">
        <v>17</v>
      </c>
      <c r="C166" s="65">
        <v>43427</v>
      </c>
      <c r="D166" s="22">
        <v>0.01</v>
      </c>
      <c r="E166" s="12" t="s">
        <v>2</v>
      </c>
      <c r="F166" s="13">
        <v>43432</v>
      </c>
      <c r="G166" s="14" t="s">
        <v>107</v>
      </c>
      <c r="H166" s="8"/>
    </row>
    <row r="167" spans="1:8" x14ac:dyDescent="0.6">
      <c r="A167" s="8" t="s">
        <v>59</v>
      </c>
      <c r="B167" s="8" t="s">
        <v>42</v>
      </c>
      <c r="C167" s="33">
        <v>43432</v>
      </c>
      <c r="D167" s="20">
        <v>0</v>
      </c>
      <c r="E167" s="8" t="s">
        <v>2</v>
      </c>
      <c r="F167" s="9">
        <v>43434</v>
      </c>
      <c r="G167" s="11" t="s">
        <v>107</v>
      </c>
      <c r="H167" s="8"/>
    </row>
    <row r="168" spans="1:8" x14ac:dyDescent="0.6">
      <c r="A168" s="8" t="s">
        <v>65</v>
      </c>
      <c r="B168" s="8" t="s">
        <v>46</v>
      </c>
      <c r="C168" s="33">
        <v>43434</v>
      </c>
      <c r="D168" s="20">
        <v>2.5000000000000001E-2</v>
      </c>
      <c r="E168" s="8" t="s">
        <v>3</v>
      </c>
      <c r="F168" s="9">
        <v>43830</v>
      </c>
      <c r="G168" s="11" t="s">
        <v>107</v>
      </c>
      <c r="H168" s="8"/>
    </row>
    <row r="169" spans="1:8" x14ac:dyDescent="0.6">
      <c r="A169" s="8" t="s">
        <v>37</v>
      </c>
      <c r="B169" s="8" t="s">
        <v>8</v>
      </c>
      <c r="C169" s="33">
        <v>43447</v>
      </c>
      <c r="D169" s="20">
        <v>0</v>
      </c>
      <c r="E169" s="8" t="s">
        <v>2</v>
      </c>
      <c r="F169" s="9">
        <v>43452</v>
      </c>
      <c r="G169" s="11" t="s">
        <v>107</v>
      </c>
      <c r="H169" s="8"/>
    </row>
    <row r="170" spans="1:8" x14ac:dyDescent="0.6">
      <c r="A170" s="8" t="s">
        <v>60</v>
      </c>
      <c r="B170" s="8" t="s">
        <v>14</v>
      </c>
      <c r="C170" s="33">
        <v>43452</v>
      </c>
      <c r="D170" s="20">
        <v>0</v>
      </c>
      <c r="E170" s="8" t="s">
        <v>2</v>
      </c>
      <c r="F170" s="9">
        <v>43466</v>
      </c>
      <c r="G170" s="11" t="s">
        <v>107</v>
      </c>
      <c r="H170" s="8"/>
    </row>
    <row r="171" spans="1:8" x14ac:dyDescent="0.6">
      <c r="A171" s="8" t="s">
        <v>32</v>
      </c>
      <c r="B171" s="8" t="s">
        <v>12</v>
      </c>
      <c r="C171" s="33">
        <v>43454</v>
      </c>
      <c r="D171" s="20">
        <v>0</v>
      </c>
      <c r="E171" s="8" t="s">
        <v>2</v>
      </c>
      <c r="F171" s="9">
        <v>43466</v>
      </c>
      <c r="G171" s="11" t="s">
        <v>107</v>
      </c>
      <c r="H171" s="8"/>
    </row>
    <row r="172" spans="1:8" x14ac:dyDescent="0.6">
      <c r="A172" s="8" t="s">
        <v>56</v>
      </c>
      <c r="B172" s="8" t="s">
        <v>39</v>
      </c>
      <c r="C172" s="33">
        <v>43454</v>
      </c>
      <c r="D172" s="20">
        <v>0</v>
      </c>
      <c r="E172" s="8" t="s">
        <v>2</v>
      </c>
      <c r="F172" s="9">
        <v>43455</v>
      </c>
      <c r="G172" s="11" t="s">
        <v>107</v>
      </c>
      <c r="H172" s="8"/>
    </row>
    <row r="173" spans="1:8" x14ac:dyDescent="0.6">
      <c r="A173" s="8" t="s">
        <v>24</v>
      </c>
      <c r="B173" s="8" t="s">
        <v>5</v>
      </c>
      <c r="C173" s="33">
        <v>43455</v>
      </c>
      <c r="D173" s="20">
        <v>0</v>
      </c>
      <c r="E173" s="8" t="s">
        <v>2</v>
      </c>
      <c r="F173" s="9">
        <v>43466</v>
      </c>
      <c r="G173" s="11" t="s">
        <v>107</v>
      </c>
      <c r="H173" s="8"/>
    </row>
    <row r="174" spans="1:8" x14ac:dyDescent="0.6">
      <c r="A174" s="8" t="s">
        <v>47</v>
      </c>
      <c r="B174" s="8" t="s">
        <v>11</v>
      </c>
      <c r="C174" s="33">
        <v>43455</v>
      </c>
      <c r="D174" s="20">
        <v>0</v>
      </c>
      <c r="E174" s="8" t="s">
        <v>2</v>
      </c>
      <c r="F174" s="9">
        <v>43466</v>
      </c>
      <c r="G174" s="11" t="s">
        <v>107</v>
      </c>
      <c r="H174" s="8"/>
    </row>
    <row r="175" spans="1:8" x14ac:dyDescent="0.6">
      <c r="A175" s="8" t="s">
        <v>54</v>
      </c>
      <c r="B175" s="8" t="s">
        <v>7</v>
      </c>
      <c r="C175" s="33">
        <v>43462</v>
      </c>
      <c r="D175" s="20">
        <v>2.5000000000000001E-3</v>
      </c>
      <c r="E175" s="8" t="s">
        <v>3</v>
      </c>
      <c r="F175" s="9">
        <v>43831</v>
      </c>
      <c r="G175" s="11" t="s">
        <v>107</v>
      </c>
      <c r="H175" s="8"/>
    </row>
    <row r="176" spans="1:8" x14ac:dyDescent="0.6">
      <c r="A176" s="8" t="s">
        <v>29</v>
      </c>
      <c r="B176" s="8" t="s">
        <v>10</v>
      </c>
      <c r="C176" s="33">
        <v>43466</v>
      </c>
      <c r="D176" s="20">
        <v>2.5000000000000001E-3</v>
      </c>
      <c r="E176" s="8" t="s">
        <v>2</v>
      </c>
      <c r="F176" s="9">
        <v>43647</v>
      </c>
      <c r="G176" s="11" t="s">
        <v>107</v>
      </c>
      <c r="H176" s="8"/>
    </row>
    <row r="177" spans="1:8" x14ac:dyDescent="0.6">
      <c r="A177" s="8" t="s">
        <v>22</v>
      </c>
      <c r="B177" s="8" t="s">
        <v>23</v>
      </c>
      <c r="C177" s="33">
        <v>43488</v>
      </c>
      <c r="D177" s="20">
        <v>0</v>
      </c>
      <c r="E177" s="8" t="s">
        <v>2</v>
      </c>
      <c r="F177" s="9">
        <v>43494</v>
      </c>
      <c r="G177" s="11" t="s">
        <v>107</v>
      </c>
      <c r="H177" s="8"/>
    </row>
    <row r="178" spans="1:8" x14ac:dyDescent="0.6">
      <c r="A178" s="8" t="s">
        <v>62</v>
      </c>
      <c r="B178" s="8" t="s">
        <v>43</v>
      </c>
      <c r="C178" s="33">
        <v>43494</v>
      </c>
      <c r="D178" s="20">
        <v>0</v>
      </c>
      <c r="E178" s="8" t="s">
        <v>2</v>
      </c>
      <c r="F178" s="9">
        <v>43503</v>
      </c>
      <c r="G178" s="11" t="s">
        <v>107</v>
      </c>
      <c r="H178" s="8"/>
    </row>
    <row r="179" spans="1:8" x14ac:dyDescent="0.6">
      <c r="A179" s="8" t="s">
        <v>16</v>
      </c>
      <c r="B179" s="12" t="s">
        <v>17</v>
      </c>
      <c r="C179" s="65">
        <v>43503</v>
      </c>
      <c r="D179" s="22">
        <v>0.01</v>
      </c>
      <c r="E179" s="12" t="s">
        <v>2</v>
      </c>
      <c r="F179" s="13">
        <v>43529</v>
      </c>
      <c r="G179" s="14" t="s">
        <v>107</v>
      </c>
      <c r="H179" s="8"/>
    </row>
    <row r="180" spans="1:8" x14ac:dyDescent="0.6">
      <c r="A180" s="8" t="s">
        <v>64</v>
      </c>
      <c r="B180" s="8" t="s">
        <v>45</v>
      </c>
      <c r="C180" s="33">
        <v>43529</v>
      </c>
      <c r="D180" s="20">
        <v>0</v>
      </c>
      <c r="E180" s="8" t="s">
        <v>2</v>
      </c>
      <c r="F180" s="9">
        <v>43530</v>
      </c>
      <c r="G180" s="11" t="s">
        <v>107</v>
      </c>
      <c r="H180" s="8"/>
    </row>
    <row r="181" spans="1:8" x14ac:dyDescent="0.6">
      <c r="A181" s="8" t="s">
        <v>37</v>
      </c>
      <c r="B181" s="8" t="s">
        <v>8</v>
      </c>
      <c r="C181" s="33">
        <v>43530</v>
      </c>
      <c r="D181" s="20">
        <v>0</v>
      </c>
      <c r="E181" s="8" t="s">
        <v>2</v>
      </c>
      <c r="F181" s="9">
        <v>43549</v>
      </c>
      <c r="G181" s="11" t="s">
        <v>107</v>
      </c>
      <c r="H181" s="8"/>
    </row>
    <row r="182" spans="1:8" x14ac:dyDescent="0.6">
      <c r="A182" s="8" t="s">
        <v>54</v>
      </c>
      <c r="B182" s="8" t="s">
        <v>7</v>
      </c>
      <c r="C182" s="33">
        <v>43549</v>
      </c>
      <c r="D182" s="20">
        <v>2.5000000000000001E-3</v>
      </c>
      <c r="E182" s="8" t="s">
        <v>2</v>
      </c>
      <c r="F182" s="9">
        <v>43922</v>
      </c>
      <c r="G182" s="11" t="s">
        <v>107</v>
      </c>
      <c r="H182" s="8"/>
    </row>
    <row r="183" spans="1:8" x14ac:dyDescent="0.6">
      <c r="A183" s="8" t="s">
        <v>60</v>
      </c>
      <c r="B183" s="8" t="s">
        <v>14</v>
      </c>
      <c r="C183" s="33">
        <v>43549</v>
      </c>
      <c r="D183" s="20">
        <v>0</v>
      </c>
      <c r="E183" s="8" t="s">
        <v>2</v>
      </c>
      <c r="F183" s="9">
        <v>43556</v>
      </c>
      <c r="G183" s="11" t="s">
        <v>107</v>
      </c>
      <c r="H183" s="8"/>
    </row>
    <row r="184" spans="1:8" x14ac:dyDescent="0.6">
      <c r="A184" s="8" t="s">
        <v>24</v>
      </c>
      <c r="B184" s="8" t="s">
        <v>5</v>
      </c>
      <c r="C184" s="33">
        <v>43552</v>
      </c>
      <c r="D184" s="20">
        <v>0</v>
      </c>
      <c r="E184" s="8" t="s">
        <v>2</v>
      </c>
      <c r="F184" s="9">
        <v>43556</v>
      </c>
      <c r="G184" s="11" t="s">
        <v>107</v>
      </c>
      <c r="H184" s="8"/>
    </row>
    <row r="185" spans="1:8" x14ac:dyDescent="0.6">
      <c r="A185" s="8" t="s">
        <v>29</v>
      </c>
      <c r="B185" s="8" t="s">
        <v>10</v>
      </c>
      <c r="C185" s="33">
        <v>43556</v>
      </c>
      <c r="D185" s="20">
        <v>5.0000000000000001E-3</v>
      </c>
      <c r="E185" s="8" t="s">
        <v>3</v>
      </c>
      <c r="F185" s="9">
        <v>43923</v>
      </c>
      <c r="G185" s="11" t="s">
        <v>107</v>
      </c>
      <c r="H185" s="8"/>
    </row>
    <row r="186" spans="1:8" x14ac:dyDescent="0.6">
      <c r="A186" s="8" t="s">
        <v>49</v>
      </c>
      <c r="B186" s="8" t="s">
        <v>48</v>
      </c>
      <c r="C186" s="33">
        <v>43558</v>
      </c>
      <c r="D186" s="20">
        <v>2.5000000000000001E-2</v>
      </c>
      <c r="E186" s="8" t="s">
        <v>2</v>
      </c>
      <c r="F186" s="9">
        <v>43571</v>
      </c>
      <c r="G186" s="11" t="s">
        <v>107</v>
      </c>
      <c r="H186" s="8"/>
    </row>
    <row r="187" spans="1:8" x14ac:dyDescent="0.6">
      <c r="A187" s="8" t="s">
        <v>51</v>
      </c>
      <c r="B187" s="8" t="s">
        <v>31</v>
      </c>
      <c r="C187" s="33">
        <v>43573</v>
      </c>
      <c r="D187" s="20">
        <v>0</v>
      </c>
      <c r="E187" s="8" t="s">
        <v>2</v>
      </c>
      <c r="F187" s="9">
        <v>43601</v>
      </c>
      <c r="G187" s="11" t="s">
        <v>107</v>
      </c>
      <c r="H187" s="8"/>
    </row>
    <row r="188" spans="1:8" x14ac:dyDescent="0.6">
      <c r="A188" s="8" t="s">
        <v>60</v>
      </c>
      <c r="B188" s="8" t="s">
        <v>14</v>
      </c>
      <c r="C188" s="33">
        <v>43629</v>
      </c>
      <c r="D188" s="20">
        <v>0</v>
      </c>
      <c r="E188" s="8" t="s">
        <v>2</v>
      </c>
      <c r="F188" s="9">
        <v>43647</v>
      </c>
      <c r="G188" s="11" t="s">
        <v>107</v>
      </c>
      <c r="H188" s="8"/>
    </row>
    <row r="189" spans="1:8" x14ac:dyDescent="0.6">
      <c r="A189" s="8" t="s">
        <v>54</v>
      </c>
      <c r="B189" s="8" t="s">
        <v>7</v>
      </c>
      <c r="C189" s="33">
        <v>43635</v>
      </c>
      <c r="D189" s="20">
        <v>2.5000000000000001E-3</v>
      </c>
      <c r="E189" s="8" t="s">
        <v>2</v>
      </c>
      <c r="F189" s="9">
        <v>43922</v>
      </c>
      <c r="G189" s="11"/>
      <c r="H189" s="8"/>
    </row>
    <row r="190" spans="1:8" x14ac:dyDescent="0.6">
      <c r="A190" s="8" t="s">
        <v>24</v>
      </c>
      <c r="B190" s="8" t="s">
        <v>5</v>
      </c>
      <c r="C190" s="33">
        <v>43644</v>
      </c>
      <c r="D190" s="20">
        <v>5.0000000000000001E-3</v>
      </c>
      <c r="E190" s="8" t="s">
        <v>2</v>
      </c>
      <c r="F190" s="9">
        <v>44013</v>
      </c>
      <c r="G190" s="11" t="s">
        <v>107</v>
      </c>
      <c r="H190" s="8"/>
    </row>
    <row r="191" spans="1:8" x14ac:dyDescent="0.6">
      <c r="A191" s="8" t="s">
        <v>47</v>
      </c>
      <c r="B191" s="8" t="s">
        <v>11</v>
      </c>
      <c r="C191" s="33">
        <v>43644</v>
      </c>
      <c r="D191" s="20">
        <v>2.5000000000000001E-3</v>
      </c>
      <c r="E191" s="8" t="s">
        <v>3</v>
      </c>
      <c r="F191" s="9">
        <v>44013</v>
      </c>
      <c r="G191" s="11" t="s">
        <v>107</v>
      </c>
      <c r="H191" s="8"/>
    </row>
    <row r="192" spans="1:8" x14ac:dyDescent="0.6">
      <c r="A192" s="8" t="s">
        <v>49</v>
      </c>
      <c r="B192" s="8" t="s">
        <v>48</v>
      </c>
      <c r="C192" s="33">
        <v>43647</v>
      </c>
      <c r="D192" s="20">
        <v>2.5000000000000001E-2</v>
      </c>
      <c r="E192" s="8" t="s">
        <v>2</v>
      </c>
      <c r="F192" s="9">
        <v>43655</v>
      </c>
      <c r="G192" s="11" t="s">
        <v>107</v>
      </c>
      <c r="H192" s="8"/>
    </row>
    <row r="193" spans="1:8" x14ac:dyDescent="0.6">
      <c r="A193" s="8" t="s">
        <v>16</v>
      </c>
      <c r="B193" s="12" t="s">
        <v>17</v>
      </c>
      <c r="C193" s="65">
        <v>43655</v>
      </c>
      <c r="D193" s="22">
        <v>0.01</v>
      </c>
      <c r="E193" s="12" t="s">
        <v>2</v>
      </c>
      <c r="F193" s="13">
        <v>43657</v>
      </c>
      <c r="G193" s="14" t="s">
        <v>107</v>
      </c>
      <c r="H193" s="8"/>
    </row>
    <row r="194" spans="1:8" x14ac:dyDescent="0.6">
      <c r="A194" s="8" t="s">
        <v>56</v>
      </c>
      <c r="B194" s="8" t="s">
        <v>39</v>
      </c>
      <c r="C194" s="33">
        <v>43657</v>
      </c>
      <c r="D194" s="20">
        <v>0</v>
      </c>
      <c r="E194" s="8" t="s">
        <v>2</v>
      </c>
      <c r="F194" s="9">
        <v>43707</v>
      </c>
      <c r="G194" s="11" t="s">
        <v>107</v>
      </c>
      <c r="H194" s="8"/>
    </row>
    <row r="195" spans="1:8" x14ac:dyDescent="0.6">
      <c r="A195" s="8" t="s">
        <v>60</v>
      </c>
      <c r="B195" s="8" t="s">
        <v>14</v>
      </c>
      <c r="C195" s="33">
        <v>43732</v>
      </c>
      <c r="D195" s="20">
        <v>0</v>
      </c>
      <c r="E195" s="8" t="s">
        <v>2</v>
      </c>
      <c r="F195" s="9">
        <v>43739</v>
      </c>
      <c r="G195" s="11" t="s">
        <v>107</v>
      </c>
      <c r="H195" s="8"/>
    </row>
    <row r="196" spans="1:8" x14ac:dyDescent="0.6">
      <c r="A196" s="8" t="s">
        <v>24</v>
      </c>
      <c r="B196" s="8" t="s">
        <v>5</v>
      </c>
      <c r="C196" s="33">
        <v>43738</v>
      </c>
      <c r="D196" s="20">
        <v>5.0000000000000001E-3</v>
      </c>
      <c r="E196" s="8" t="s">
        <v>2</v>
      </c>
      <c r="F196" s="9">
        <v>44013</v>
      </c>
      <c r="G196" s="11" t="s">
        <v>107</v>
      </c>
      <c r="H196" s="8"/>
    </row>
    <row r="197" spans="1:8" x14ac:dyDescent="0.6">
      <c r="A197" s="8" t="s">
        <v>54</v>
      </c>
      <c r="B197" s="8" t="s">
        <v>7</v>
      </c>
      <c r="C197" s="33">
        <v>43738</v>
      </c>
      <c r="D197" s="20">
        <v>2.5000000000000001E-3</v>
      </c>
      <c r="E197" s="8" t="s">
        <v>2</v>
      </c>
      <c r="F197" s="9">
        <v>43831</v>
      </c>
      <c r="G197" s="11" t="s">
        <v>107</v>
      </c>
      <c r="H197" s="8"/>
    </row>
    <row r="198" spans="1:8" x14ac:dyDescent="0.6">
      <c r="A198" s="8" t="s">
        <v>49</v>
      </c>
      <c r="B198" s="8" t="s">
        <v>48</v>
      </c>
      <c r="C198" s="33">
        <v>43739</v>
      </c>
      <c r="D198" s="20">
        <v>0.02</v>
      </c>
      <c r="E198" s="8" t="s">
        <v>6</v>
      </c>
      <c r="F198" s="9">
        <v>43752</v>
      </c>
      <c r="G198" s="11" t="s">
        <v>107</v>
      </c>
      <c r="H198" s="8"/>
    </row>
    <row r="199" spans="1:8" x14ac:dyDescent="0.6">
      <c r="A199" s="8" t="s">
        <v>16</v>
      </c>
      <c r="B199" s="12" t="s">
        <v>17</v>
      </c>
      <c r="C199" s="65">
        <v>43752</v>
      </c>
      <c r="D199" s="22">
        <v>0.02</v>
      </c>
      <c r="E199" s="12" t="s">
        <v>3</v>
      </c>
      <c r="F199" s="13">
        <v>44181</v>
      </c>
      <c r="G199" s="14" t="s">
        <v>107</v>
      </c>
      <c r="H199" s="8"/>
    </row>
    <row r="200" spans="1:8" x14ac:dyDescent="0.6">
      <c r="A200" s="8" t="s">
        <v>56</v>
      </c>
      <c r="B200" s="8" t="s">
        <v>39</v>
      </c>
      <c r="C200" s="33">
        <v>43815</v>
      </c>
      <c r="D200" s="20">
        <v>0</v>
      </c>
      <c r="E200" s="8" t="s">
        <v>2</v>
      </c>
      <c r="F200" s="9">
        <v>43815</v>
      </c>
      <c r="G200" s="11" t="s">
        <v>107</v>
      </c>
      <c r="H200" s="8"/>
    </row>
    <row r="201" spans="1:8" x14ac:dyDescent="0.6">
      <c r="A201" s="8" t="s">
        <v>60</v>
      </c>
      <c r="B201" s="8" t="s">
        <v>14</v>
      </c>
      <c r="C201" s="33">
        <v>43815</v>
      </c>
      <c r="D201" s="20">
        <v>0</v>
      </c>
      <c r="E201" s="8" t="s">
        <v>2</v>
      </c>
      <c r="F201" s="9">
        <v>43831</v>
      </c>
      <c r="G201" s="11" t="s">
        <v>107</v>
      </c>
      <c r="H201" s="8"/>
    </row>
    <row r="202" spans="1:8" x14ac:dyDescent="0.6">
      <c r="A202" s="8" t="s">
        <v>47</v>
      </c>
      <c r="B202" s="8" t="s">
        <v>11</v>
      </c>
      <c r="C202" s="33">
        <v>43819</v>
      </c>
      <c r="D202" s="20">
        <v>2.5000000000000001E-3</v>
      </c>
      <c r="E202" s="8" t="s">
        <v>3</v>
      </c>
      <c r="F202" s="9">
        <v>43831</v>
      </c>
      <c r="G202" s="11" t="s">
        <v>107</v>
      </c>
      <c r="H202" s="8"/>
    </row>
    <row r="203" spans="1:8" x14ac:dyDescent="0.6">
      <c r="A203" s="8" t="s">
        <v>54</v>
      </c>
      <c r="B203" s="8" t="s">
        <v>7</v>
      </c>
      <c r="C203" s="33">
        <v>43826</v>
      </c>
      <c r="D203" s="20">
        <v>5.0000000000000001E-3</v>
      </c>
      <c r="E203" s="8" t="s">
        <v>3</v>
      </c>
      <c r="F203" s="9">
        <v>44197</v>
      </c>
      <c r="G203" s="11" t="s">
        <v>107</v>
      </c>
      <c r="H203" s="8"/>
    </row>
    <row r="204" spans="1:8" x14ac:dyDescent="0.6">
      <c r="A204" s="8" t="s">
        <v>49</v>
      </c>
      <c r="B204" s="8" t="s">
        <v>48</v>
      </c>
      <c r="C204" s="33">
        <v>43830</v>
      </c>
      <c r="D204" s="20">
        <v>0.02</v>
      </c>
      <c r="E204" s="8" t="s">
        <v>6</v>
      </c>
      <c r="F204" s="9">
        <v>43859</v>
      </c>
      <c r="G204" s="11" t="s">
        <v>107</v>
      </c>
      <c r="H204" s="8"/>
    </row>
    <row r="205" spans="1:8" x14ac:dyDescent="0.6">
      <c r="A205" s="8" t="s">
        <v>62</v>
      </c>
      <c r="B205" s="8" t="s">
        <v>43</v>
      </c>
      <c r="C205" s="33">
        <v>43831</v>
      </c>
      <c r="D205" s="20">
        <v>0</v>
      </c>
      <c r="E205" s="8" t="s">
        <v>2</v>
      </c>
      <c r="F205" s="9">
        <v>43868</v>
      </c>
      <c r="G205" s="11" t="s">
        <v>107</v>
      </c>
      <c r="H205" s="8"/>
    </row>
    <row r="206" spans="1:8" x14ac:dyDescent="0.6">
      <c r="A206" s="8" t="s">
        <v>49</v>
      </c>
      <c r="B206" s="8" t="s">
        <v>48</v>
      </c>
      <c r="C206" s="33">
        <v>43901</v>
      </c>
      <c r="D206" s="20">
        <v>0.01</v>
      </c>
      <c r="E206" s="8" t="s">
        <v>6</v>
      </c>
      <c r="F206" s="9">
        <v>43906</v>
      </c>
      <c r="G206" s="11" t="s">
        <v>107</v>
      </c>
      <c r="H206" s="8"/>
    </row>
    <row r="207" spans="1:8" x14ac:dyDescent="0.6">
      <c r="A207" s="8" t="s">
        <v>65</v>
      </c>
      <c r="B207" s="8" t="s">
        <v>46</v>
      </c>
      <c r="C207" s="33">
        <v>43903</v>
      </c>
      <c r="D207" s="20">
        <v>0.01</v>
      </c>
      <c r="E207" s="8" t="s">
        <v>6</v>
      </c>
      <c r="F207" s="9">
        <v>43903</v>
      </c>
      <c r="G207" s="11" t="s">
        <v>107</v>
      </c>
      <c r="H207" s="8"/>
    </row>
    <row r="208" spans="1:8" x14ac:dyDescent="0.6">
      <c r="A208" s="8" t="s">
        <v>61</v>
      </c>
      <c r="B208" s="8" t="s">
        <v>9</v>
      </c>
      <c r="C208" s="33">
        <v>43903</v>
      </c>
      <c r="D208" s="20">
        <v>0</v>
      </c>
      <c r="E208" s="8" t="s">
        <v>6</v>
      </c>
      <c r="F208" s="9">
        <v>43906</v>
      </c>
      <c r="G208" s="11" t="s">
        <v>107</v>
      </c>
      <c r="H208" s="8"/>
    </row>
    <row r="209" spans="1:8" x14ac:dyDescent="0.6">
      <c r="A209" s="8" t="s">
        <v>29</v>
      </c>
      <c r="B209" s="8" t="s">
        <v>10</v>
      </c>
      <c r="C209" s="33">
        <v>43908</v>
      </c>
      <c r="D209" s="20">
        <v>0</v>
      </c>
      <c r="E209" s="8" t="s">
        <v>6</v>
      </c>
      <c r="F209" s="9">
        <v>43908</v>
      </c>
      <c r="G209" s="11" t="s">
        <v>107</v>
      </c>
      <c r="H209" s="8"/>
    </row>
    <row r="210" spans="1:8" x14ac:dyDescent="0.6">
      <c r="A210" s="8" t="s">
        <v>16</v>
      </c>
      <c r="B210" s="8" t="s">
        <v>17</v>
      </c>
      <c r="C210" s="33">
        <v>43914</v>
      </c>
      <c r="D210" s="20">
        <v>0</v>
      </c>
      <c r="E210" s="8" t="s">
        <v>6</v>
      </c>
      <c r="F210" s="9">
        <v>43896</v>
      </c>
      <c r="G210" s="45" t="s">
        <v>107</v>
      </c>
      <c r="H210" s="46" t="s">
        <v>117</v>
      </c>
    </row>
    <row r="211" spans="1:8" x14ac:dyDescent="0.6">
      <c r="A211" s="8" t="s">
        <v>24</v>
      </c>
      <c r="B211" s="8" t="s">
        <v>5</v>
      </c>
      <c r="C211" s="33">
        <v>43921</v>
      </c>
      <c r="D211" s="20">
        <v>0</v>
      </c>
      <c r="E211" s="8" t="s">
        <v>6</v>
      </c>
      <c r="F211" s="9">
        <v>43922</v>
      </c>
      <c r="G211" s="11" t="s">
        <v>107</v>
      </c>
      <c r="H211" s="8"/>
    </row>
    <row r="212" spans="1:8" x14ac:dyDescent="0.6">
      <c r="A212" s="8" t="s">
        <v>47</v>
      </c>
      <c r="B212" s="8" t="s">
        <v>11</v>
      </c>
      <c r="C212" s="33">
        <v>43921</v>
      </c>
      <c r="D212" s="20">
        <v>0</v>
      </c>
      <c r="E212" s="8" t="s">
        <v>6</v>
      </c>
      <c r="F212" s="9">
        <v>43922</v>
      </c>
      <c r="G212" s="11" t="s">
        <v>107</v>
      </c>
      <c r="H212" s="8"/>
    </row>
    <row r="213" spans="1:8" x14ac:dyDescent="0.6">
      <c r="A213" s="8" t="s">
        <v>60</v>
      </c>
      <c r="B213" s="8" t="s">
        <v>14</v>
      </c>
      <c r="C213" s="33">
        <v>43921</v>
      </c>
      <c r="D213" s="20">
        <v>0</v>
      </c>
      <c r="E213" s="8" t="s">
        <v>2</v>
      </c>
      <c r="F213" s="9">
        <v>43922</v>
      </c>
      <c r="G213" s="11" t="s">
        <v>107</v>
      </c>
      <c r="H213" s="8"/>
    </row>
    <row r="214" spans="1:8" x14ac:dyDescent="0.6">
      <c r="A214" s="8" t="s">
        <v>54</v>
      </c>
      <c r="B214" s="8" t="s">
        <v>7</v>
      </c>
      <c r="C214" s="33">
        <v>43944</v>
      </c>
      <c r="D214" s="20">
        <v>5.0000000000000001E-3</v>
      </c>
      <c r="E214" s="8" t="s">
        <v>2</v>
      </c>
      <c r="F214" s="9">
        <v>43922</v>
      </c>
      <c r="G214" s="11" t="s">
        <v>107</v>
      </c>
      <c r="H214" s="8"/>
    </row>
    <row r="215" spans="1:8" x14ac:dyDescent="0.6">
      <c r="A215" s="8" t="s">
        <v>60</v>
      </c>
      <c r="B215" s="8" t="s">
        <v>14</v>
      </c>
      <c r="C215" s="33">
        <v>43944</v>
      </c>
      <c r="D215" s="20">
        <v>0</v>
      </c>
      <c r="E215" s="8" t="s">
        <v>2</v>
      </c>
      <c r="F215" s="9">
        <v>44013</v>
      </c>
      <c r="G215" s="11" t="s">
        <v>107</v>
      </c>
      <c r="H215" s="8"/>
    </row>
    <row r="216" spans="1:8" x14ac:dyDescent="0.6">
      <c r="A216" s="8" t="s">
        <v>56</v>
      </c>
      <c r="B216" s="8" t="s">
        <v>39</v>
      </c>
      <c r="C216" s="33">
        <v>44001</v>
      </c>
      <c r="D216" s="20">
        <v>0</v>
      </c>
      <c r="E216" s="8" t="s">
        <v>2</v>
      </c>
      <c r="F216" s="9">
        <v>44001</v>
      </c>
      <c r="G216" s="11" t="s">
        <v>107</v>
      </c>
      <c r="H216" s="8"/>
    </row>
    <row r="217" spans="1:8" x14ac:dyDescent="0.6">
      <c r="A217" s="8" t="s">
        <v>24</v>
      </c>
      <c r="B217" s="8" t="s">
        <v>5</v>
      </c>
      <c r="C217" s="33">
        <v>44013</v>
      </c>
      <c r="D217" s="20">
        <v>0</v>
      </c>
      <c r="E217" s="8" t="s">
        <v>2</v>
      </c>
      <c r="F217" s="9">
        <v>44013</v>
      </c>
      <c r="G217" s="11" t="s">
        <v>107</v>
      </c>
      <c r="H217" s="8"/>
    </row>
    <row r="218" spans="1:8" x14ac:dyDescent="0.6">
      <c r="A218" s="8" t="s">
        <v>60</v>
      </c>
      <c r="B218" s="8" t="s">
        <v>14</v>
      </c>
      <c r="C218" s="33">
        <v>44014</v>
      </c>
      <c r="D218" s="20">
        <v>0</v>
      </c>
      <c r="E218" s="8" t="s">
        <v>2</v>
      </c>
      <c r="F218" s="9">
        <v>44105</v>
      </c>
      <c r="G218" s="11" t="s">
        <v>107</v>
      </c>
      <c r="H218" s="8"/>
    </row>
    <row r="219" spans="1:8" x14ac:dyDescent="0.6">
      <c r="A219" s="8" t="s">
        <v>54</v>
      </c>
      <c r="B219" s="8" t="s">
        <v>7</v>
      </c>
      <c r="C219" s="33">
        <v>44015</v>
      </c>
      <c r="D219" s="20">
        <v>5.0000000000000001E-3</v>
      </c>
      <c r="E219" s="8" t="s">
        <v>2</v>
      </c>
      <c r="F219" s="9">
        <v>44013</v>
      </c>
      <c r="G219" s="11" t="s">
        <v>107</v>
      </c>
      <c r="H219" s="8"/>
    </row>
    <row r="220" spans="1:8" x14ac:dyDescent="0.6">
      <c r="A220" s="8" t="s">
        <v>60</v>
      </c>
      <c r="B220" s="8" t="s">
        <v>14</v>
      </c>
      <c r="C220" s="33">
        <v>44015</v>
      </c>
      <c r="D220" s="20">
        <v>0</v>
      </c>
      <c r="E220" s="8" t="s">
        <v>2</v>
      </c>
      <c r="F220" s="9">
        <v>44197</v>
      </c>
      <c r="G220" s="11" t="s">
        <v>107</v>
      </c>
      <c r="H220" s="8"/>
    </row>
    <row r="221" spans="1:8" x14ac:dyDescent="0.6">
      <c r="A221" s="8" t="s">
        <v>56</v>
      </c>
      <c r="B221" s="8" t="s">
        <v>39</v>
      </c>
      <c r="C221" s="33">
        <v>44053</v>
      </c>
      <c r="D221" s="20">
        <v>0</v>
      </c>
      <c r="E221" s="8" t="s">
        <v>2</v>
      </c>
      <c r="F221" s="9">
        <v>44053</v>
      </c>
      <c r="G221" s="11" t="s">
        <v>107</v>
      </c>
      <c r="H221" s="8"/>
    </row>
    <row r="222" spans="1:8" x14ac:dyDescent="0.6">
      <c r="A222" s="8" t="s">
        <v>60</v>
      </c>
      <c r="B222" s="8" t="s">
        <v>14</v>
      </c>
      <c r="C222" s="33">
        <v>44099</v>
      </c>
      <c r="D222" s="20">
        <v>0</v>
      </c>
      <c r="E222" s="8" t="s">
        <v>2</v>
      </c>
      <c r="F222" s="9">
        <v>44287</v>
      </c>
      <c r="G222" s="11" t="s">
        <v>107</v>
      </c>
      <c r="H222" s="8"/>
    </row>
    <row r="223" spans="1:8" x14ac:dyDescent="0.6">
      <c r="A223" s="8" t="s">
        <v>24</v>
      </c>
      <c r="B223" s="8" t="s">
        <v>5</v>
      </c>
      <c r="C223" s="33">
        <v>44104</v>
      </c>
      <c r="D223" s="20">
        <v>0</v>
      </c>
      <c r="E223" s="8" t="s">
        <v>2</v>
      </c>
      <c r="F223" s="9">
        <v>44105</v>
      </c>
      <c r="G223" s="11" t="s">
        <v>107</v>
      </c>
      <c r="H223" s="8"/>
    </row>
    <row r="224" spans="1:8" x14ac:dyDescent="0.6">
      <c r="A224" s="12" t="s">
        <v>27</v>
      </c>
      <c r="B224" s="12" t="s">
        <v>28</v>
      </c>
      <c r="C224" s="65">
        <v>44104</v>
      </c>
      <c r="D224" s="22">
        <v>0</v>
      </c>
      <c r="E224" s="12" t="s">
        <v>4</v>
      </c>
      <c r="F224" s="13">
        <v>44104</v>
      </c>
      <c r="G224" s="14" t="s">
        <v>107</v>
      </c>
      <c r="H224" s="12"/>
    </row>
    <row r="225" spans="1:8" x14ac:dyDescent="0.6">
      <c r="A225" s="8" t="s">
        <v>54</v>
      </c>
      <c r="B225" s="8" t="s">
        <v>7</v>
      </c>
      <c r="C225" s="33">
        <v>44109</v>
      </c>
      <c r="D225" s="20">
        <v>5.0000000000000001E-3</v>
      </c>
      <c r="E225" s="8" t="s">
        <v>2</v>
      </c>
      <c r="F225" s="9">
        <v>44105</v>
      </c>
      <c r="G225" s="11" t="s">
        <v>107</v>
      </c>
      <c r="H225" s="8"/>
    </row>
    <row r="226" spans="1:8" x14ac:dyDescent="0.6">
      <c r="A226" s="8" t="s">
        <v>58</v>
      </c>
      <c r="B226" s="8" t="s">
        <v>41</v>
      </c>
      <c r="C226" s="33">
        <v>44166</v>
      </c>
      <c r="D226" s="20">
        <v>0</v>
      </c>
      <c r="E226" s="8" t="s">
        <v>2</v>
      </c>
      <c r="F226" s="9">
        <v>44562</v>
      </c>
      <c r="G226" s="11" t="s">
        <v>107</v>
      </c>
      <c r="H226" s="8"/>
    </row>
    <row r="227" spans="1:8" x14ac:dyDescent="0.6">
      <c r="A227" s="8" t="s">
        <v>56</v>
      </c>
      <c r="B227" s="8" t="s">
        <v>39</v>
      </c>
      <c r="C227" s="33">
        <v>44183</v>
      </c>
      <c r="D227" s="20">
        <v>0</v>
      </c>
      <c r="E227" s="8" t="s">
        <v>2</v>
      </c>
      <c r="F227" s="9">
        <v>44183</v>
      </c>
      <c r="G227" s="11" t="s">
        <v>107</v>
      </c>
      <c r="H227" s="8"/>
    </row>
    <row r="228" spans="1:8" x14ac:dyDescent="0.6">
      <c r="A228" s="8" t="s">
        <v>60</v>
      </c>
      <c r="B228" s="8" t="s">
        <v>14</v>
      </c>
      <c r="C228" s="33">
        <v>44186</v>
      </c>
      <c r="D228" s="20">
        <v>0</v>
      </c>
      <c r="E228" s="8" t="s">
        <v>2</v>
      </c>
      <c r="F228" s="9">
        <v>44197</v>
      </c>
      <c r="G228" s="11" t="s">
        <v>107</v>
      </c>
      <c r="H228" s="8"/>
    </row>
    <row r="229" spans="1:8" x14ac:dyDescent="0.6">
      <c r="A229" s="8" t="s">
        <v>24</v>
      </c>
      <c r="B229" s="8" t="s">
        <v>5</v>
      </c>
      <c r="C229" s="33">
        <v>44188</v>
      </c>
      <c r="D229" s="20">
        <v>0</v>
      </c>
      <c r="E229" s="8" t="s">
        <v>2</v>
      </c>
      <c r="F229" s="9">
        <v>43831</v>
      </c>
      <c r="G229" s="11" t="s">
        <v>107</v>
      </c>
      <c r="H229" s="8"/>
    </row>
    <row r="230" spans="1:8" x14ac:dyDescent="0.6">
      <c r="A230" s="8" t="s">
        <v>54</v>
      </c>
      <c r="B230" s="8" t="s">
        <v>7</v>
      </c>
      <c r="C230" s="33">
        <v>44194</v>
      </c>
      <c r="D230" s="20">
        <v>5.0000000000000001E-3</v>
      </c>
      <c r="E230" s="8" t="s">
        <v>2</v>
      </c>
      <c r="F230" s="9">
        <v>44197</v>
      </c>
      <c r="G230" s="11" t="s">
        <v>107</v>
      </c>
      <c r="H230" s="8"/>
    </row>
    <row r="231" spans="1:8" x14ac:dyDescent="0.6">
      <c r="A231" s="8" t="s">
        <v>56</v>
      </c>
      <c r="B231" s="8" t="s">
        <v>39</v>
      </c>
      <c r="C231" s="33">
        <v>44274</v>
      </c>
      <c r="D231" s="20">
        <v>0</v>
      </c>
      <c r="E231" s="8" t="s">
        <v>2</v>
      </c>
      <c r="F231" s="9">
        <v>44274</v>
      </c>
      <c r="G231" s="11" t="s">
        <v>107</v>
      </c>
      <c r="H231" s="8"/>
    </row>
    <row r="232" spans="1:8" x14ac:dyDescent="0.6">
      <c r="A232" s="8" t="s">
        <v>60</v>
      </c>
      <c r="B232" s="8" t="s">
        <v>14</v>
      </c>
      <c r="C232" s="33">
        <v>44279</v>
      </c>
      <c r="D232" s="20">
        <v>0</v>
      </c>
      <c r="E232" s="8" t="s">
        <v>2</v>
      </c>
      <c r="F232" s="9">
        <v>44287</v>
      </c>
      <c r="G232" s="11" t="s">
        <v>107</v>
      </c>
      <c r="H232" s="8"/>
    </row>
    <row r="233" spans="1:8" x14ac:dyDescent="0.6">
      <c r="A233" s="8" t="s">
        <v>54</v>
      </c>
      <c r="B233" s="8" t="s">
        <v>7</v>
      </c>
      <c r="C233" s="33">
        <v>44292</v>
      </c>
      <c r="D233" s="20">
        <v>5.0000000000000001E-3</v>
      </c>
      <c r="E233" s="8" t="s">
        <v>2</v>
      </c>
      <c r="F233" s="9">
        <v>44287</v>
      </c>
      <c r="G233" s="11" t="s">
        <v>107</v>
      </c>
      <c r="H233" s="8"/>
    </row>
    <row r="234" spans="1:8" x14ac:dyDescent="0.6">
      <c r="A234" s="8" t="s">
        <v>65</v>
      </c>
      <c r="B234" s="8" t="s">
        <v>46</v>
      </c>
      <c r="C234" s="33">
        <v>44364</v>
      </c>
      <c r="D234" s="20">
        <v>1.4999999999999999E-2</v>
      </c>
      <c r="E234" s="8" t="s">
        <v>3</v>
      </c>
      <c r="F234" s="9">
        <v>44742</v>
      </c>
      <c r="G234" s="11" t="s">
        <v>107</v>
      </c>
      <c r="H234" s="8"/>
    </row>
    <row r="235" spans="1:8" x14ac:dyDescent="0.6">
      <c r="A235" s="8" t="s">
        <v>56</v>
      </c>
      <c r="B235" s="8" t="s">
        <v>39</v>
      </c>
      <c r="C235" s="33">
        <v>44372</v>
      </c>
      <c r="D235" s="20">
        <v>0</v>
      </c>
      <c r="E235" s="8" t="s">
        <v>2</v>
      </c>
      <c r="F235" s="9">
        <v>44372</v>
      </c>
      <c r="G235" s="11" t="s">
        <v>107</v>
      </c>
      <c r="H235" s="8"/>
    </row>
    <row r="236" spans="1:8" x14ac:dyDescent="0.6">
      <c r="A236" s="8" t="s">
        <v>54</v>
      </c>
      <c r="B236" s="8" t="s">
        <v>7</v>
      </c>
      <c r="C236" s="33">
        <v>44379</v>
      </c>
      <c r="D236" s="20">
        <v>5.0000000000000001E-3</v>
      </c>
      <c r="E236" s="8" t="s">
        <v>2</v>
      </c>
      <c r="F236" s="9">
        <v>44378</v>
      </c>
      <c r="G236" s="11" t="s">
        <v>107</v>
      </c>
      <c r="H236" s="8"/>
    </row>
    <row r="237" spans="1:8" x14ac:dyDescent="0.6">
      <c r="A237" s="8" t="s">
        <v>49</v>
      </c>
      <c r="B237" s="8" t="s">
        <v>48</v>
      </c>
      <c r="C237" s="33">
        <v>44413</v>
      </c>
      <c r="D237" s="20">
        <v>0.01</v>
      </c>
      <c r="E237" s="8" t="s">
        <v>2</v>
      </c>
      <c r="F237" s="9">
        <v>44413</v>
      </c>
      <c r="G237" s="11" t="s">
        <v>107</v>
      </c>
      <c r="H237" s="8"/>
    </row>
    <row r="238" spans="1:8" x14ac:dyDescent="0.6">
      <c r="A238" s="8" t="s">
        <v>60</v>
      </c>
      <c r="B238" s="8" t="s">
        <v>14</v>
      </c>
      <c r="C238" s="33">
        <v>44467</v>
      </c>
      <c r="D238" s="20">
        <v>0</v>
      </c>
      <c r="E238" s="8" t="s">
        <v>2</v>
      </c>
      <c r="F238" s="9">
        <v>44470</v>
      </c>
      <c r="G238" s="11" t="s">
        <v>107</v>
      </c>
      <c r="H238" s="8"/>
    </row>
    <row r="239" spans="1:8" x14ac:dyDescent="0.6">
      <c r="A239" s="8" t="s">
        <v>61</v>
      </c>
      <c r="B239" s="8" t="s">
        <v>9</v>
      </c>
      <c r="C239" s="33">
        <v>44468</v>
      </c>
      <c r="D239" s="20">
        <v>0.01</v>
      </c>
      <c r="E239" s="8" t="s">
        <v>3</v>
      </c>
      <c r="F239" s="9">
        <v>44833</v>
      </c>
      <c r="G239" s="11" t="s">
        <v>107</v>
      </c>
      <c r="H239" s="8"/>
    </row>
    <row r="240" spans="1:8" x14ac:dyDescent="0.6">
      <c r="A240" s="8" t="s">
        <v>22</v>
      </c>
      <c r="B240" s="8" t="s">
        <v>23</v>
      </c>
      <c r="C240" s="33">
        <v>44531</v>
      </c>
      <c r="D240" s="20">
        <v>0.01</v>
      </c>
      <c r="E240" s="8" t="s">
        <v>3</v>
      </c>
      <c r="F240" s="9">
        <v>44927</v>
      </c>
      <c r="G240" s="11" t="s">
        <v>107</v>
      </c>
      <c r="H240" s="8"/>
    </row>
    <row r="241" spans="1:8" x14ac:dyDescent="0.6">
      <c r="A241" s="8" t="s">
        <v>16</v>
      </c>
      <c r="B241" s="8" t="s">
        <v>17</v>
      </c>
      <c r="C241" s="33">
        <v>44543</v>
      </c>
      <c r="D241" s="20">
        <v>0.01</v>
      </c>
      <c r="E241" s="8" t="s">
        <v>3</v>
      </c>
      <c r="F241" s="9">
        <v>44908</v>
      </c>
      <c r="G241" s="45" t="s">
        <v>107</v>
      </c>
      <c r="H241" s="8"/>
    </row>
    <row r="242" spans="1:8" x14ac:dyDescent="0.6">
      <c r="A242" s="8" t="s">
        <v>47</v>
      </c>
      <c r="B242" s="8" t="s">
        <v>11</v>
      </c>
      <c r="C242" s="33">
        <v>44592</v>
      </c>
      <c r="D242" s="20">
        <v>7.4999999999999997E-3</v>
      </c>
      <c r="E242" s="8" t="s">
        <v>3</v>
      </c>
      <c r="F242" s="9">
        <v>44958</v>
      </c>
      <c r="G242" s="11" t="s">
        <v>107</v>
      </c>
      <c r="H242" s="8"/>
    </row>
    <row r="243" spans="1:8" x14ac:dyDescent="0.6">
      <c r="A243" s="8" t="s">
        <v>65</v>
      </c>
      <c r="B243" s="8" t="s">
        <v>46</v>
      </c>
      <c r="C243" s="33">
        <v>44613</v>
      </c>
      <c r="D243" s="20">
        <v>2.5000000000000001E-2</v>
      </c>
      <c r="E243" s="8" t="s">
        <v>3</v>
      </c>
      <c r="F243" s="9">
        <v>45016</v>
      </c>
      <c r="G243" s="11" t="s">
        <v>107</v>
      </c>
      <c r="H243" s="8"/>
    </row>
    <row r="244" spans="1:8" x14ac:dyDescent="0.6">
      <c r="A244" s="8" t="s">
        <v>29</v>
      </c>
      <c r="B244" s="8" t="s">
        <v>10</v>
      </c>
      <c r="C244" s="33">
        <v>44644</v>
      </c>
      <c r="D244" s="20">
        <v>5.0000000000000001E-3</v>
      </c>
      <c r="E244" s="8" t="s">
        <v>3</v>
      </c>
      <c r="F244" s="9">
        <v>45023</v>
      </c>
      <c r="G244" s="11" t="s">
        <v>107</v>
      </c>
      <c r="H244" s="8"/>
    </row>
    <row r="245" spans="1:8" x14ac:dyDescent="0.6">
      <c r="A245" s="8" t="s">
        <v>60</v>
      </c>
      <c r="B245" s="8" t="s">
        <v>14</v>
      </c>
      <c r="C245" s="33">
        <v>44650</v>
      </c>
      <c r="D245" s="20">
        <v>0</v>
      </c>
      <c r="E245" s="8" t="s">
        <v>2</v>
      </c>
      <c r="F245" s="9">
        <v>44652</v>
      </c>
      <c r="G245" s="11" t="s">
        <v>107</v>
      </c>
      <c r="H245" s="8"/>
    </row>
    <row r="246" spans="1:8" x14ac:dyDescent="0.6">
      <c r="A246" s="8" t="s">
        <v>54</v>
      </c>
      <c r="B246" s="8" t="s">
        <v>7</v>
      </c>
      <c r="C246" s="33">
        <v>44651</v>
      </c>
      <c r="D246" s="20">
        <v>5.0000000000000001E-3</v>
      </c>
      <c r="E246" s="8" t="s">
        <v>2</v>
      </c>
      <c r="F246" s="9">
        <v>44652</v>
      </c>
      <c r="G246" s="11" t="s">
        <v>107</v>
      </c>
      <c r="H246" s="8"/>
    </row>
    <row r="247" spans="1:8" x14ac:dyDescent="0.6">
      <c r="A247" s="8" t="s">
        <v>37</v>
      </c>
      <c r="B247" s="8" t="s">
        <v>8</v>
      </c>
      <c r="C247" s="33">
        <v>44706</v>
      </c>
      <c r="D247" s="20">
        <v>0.01</v>
      </c>
      <c r="E247" s="8" t="s">
        <v>3</v>
      </c>
      <c r="F247" s="9">
        <v>45071</v>
      </c>
      <c r="G247" s="11" t="s">
        <v>107</v>
      </c>
      <c r="H247" s="8"/>
    </row>
    <row r="248" spans="1:8" x14ac:dyDescent="0.6">
      <c r="A248" s="8" t="s">
        <v>61</v>
      </c>
      <c r="B248" s="8" t="s">
        <v>9</v>
      </c>
      <c r="C248" s="33">
        <v>44734</v>
      </c>
      <c r="D248" s="20">
        <v>0.02</v>
      </c>
      <c r="E248" s="8" t="s">
        <v>3</v>
      </c>
      <c r="F248" s="9">
        <v>45107</v>
      </c>
      <c r="G248" s="11" t="s">
        <v>107</v>
      </c>
      <c r="H248" s="8"/>
    </row>
    <row r="249" spans="1:8" x14ac:dyDescent="0.6">
      <c r="A249" s="8" t="s">
        <v>60</v>
      </c>
      <c r="B249" s="8" t="s">
        <v>14</v>
      </c>
      <c r="C249" s="33">
        <v>44741</v>
      </c>
      <c r="D249" s="20">
        <v>0</v>
      </c>
      <c r="E249" s="8" t="s">
        <v>2</v>
      </c>
      <c r="F249" s="9">
        <v>44805</v>
      </c>
      <c r="G249" s="11" t="s">
        <v>107</v>
      </c>
      <c r="H249" s="8"/>
    </row>
    <row r="250" spans="1:8" x14ac:dyDescent="0.6">
      <c r="A250" s="8" t="s">
        <v>54</v>
      </c>
      <c r="B250" s="8" t="s">
        <v>7</v>
      </c>
      <c r="C250" s="33">
        <v>44742</v>
      </c>
      <c r="D250" s="20">
        <v>5.0000000000000001E-3</v>
      </c>
      <c r="E250" s="8" t="s">
        <v>2</v>
      </c>
      <c r="F250" s="9">
        <v>44743</v>
      </c>
      <c r="G250" s="11" t="s">
        <v>107</v>
      </c>
      <c r="H250" s="8"/>
    </row>
    <row r="251" spans="1:8" x14ac:dyDescent="0.6">
      <c r="A251" s="8" t="s">
        <v>16</v>
      </c>
      <c r="B251" s="8" t="s">
        <v>17</v>
      </c>
      <c r="C251" s="33">
        <v>44747</v>
      </c>
      <c r="D251" s="20">
        <v>0.02</v>
      </c>
      <c r="E251" s="8" t="s">
        <v>3</v>
      </c>
      <c r="F251" s="9">
        <v>45112</v>
      </c>
      <c r="G251" s="45" t="s">
        <v>107</v>
      </c>
      <c r="H251" s="8"/>
    </row>
    <row r="252" spans="1:8" x14ac:dyDescent="0.6">
      <c r="A252" s="8" t="s">
        <v>29</v>
      </c>
      <c r="B252" s="8" t="s">
        <v>10</v>
      </c>
      <c r="C252" s="33">
        <v>44819</v>
      </c>
      <c r="D252" s="23">
        <v>0.01</v>
      </c>
      <c r="E252" s="8" t="s">
        <v>3</v>
      </c>
      <c r="F252" s="9">
        <v>45293</v>
      </c>
      <c r="G252" s="10" t="s">
        <v>107</v>
      </c>
      <c r="H252" s="8"/>
    </row>
    <row r="253" spans="1:8" x14ac:dyDescent="0.6">
      <c r="A253" s="8" t="s">
        <v>54</v>
      </c>
      <c r="B253" s="8" t="s">
        <v>7</v>
      </c>
      <c r="C253" s="33">
        <v>44834</v>
      </c>
      <c r="D253" s="20">
        <v>5.0000000000000001E-3</v>
      </c>
      <c r="E253" s="8" t="s">
        <v>2</v>
      </c>
      <c r="F253" s="9">
        <v>44835</v>
      </c>
      <c r="G253" s="11" t="s">
        <v>107</v>
      </c>
      <c r="H253" s="8"/>
    </row>
    <row r="254" spans="1:8" x14ac:dyDescent="0.6">
      <c r="A254" s="8" t="s">
        <v>60</v>
      </c>
      <c r="B254" s="8" t="s">
        <v>14</v>
      </c>
      <c r="C254" s="33">
        <v>44834</v>
      </c>
      <c r="D254" s="20">
        <v>0</v>
      </c>
      <c r="E254" s="8" t="s">
        <v>2</v>
      </c>
      <c r="F254" s="9">
        <v>44835</v>
      </c>
      <c r="G254" s="11" t="s">
        <v>107</v>
      </c>
      <c r="H254" s="8"/>
    </row>
    <row r="255" spans="1:8" x14ac:dyDescent="0.6">
      <c r="A255" s="8" t="s">
        <v>60</v>
      </c>
      <c r="B255" s="8" t="s">
        <v>14</v>
      </c>
      <c r="C255" s="33">
        <v>44909</v>
      </c>
      <c r="D255" s="20">
        <v>0</v>
      </c>
      <c r="E255" s="8" t="s">
        <v>2</v>
      </c>
      <c r="F255" s="9">
        <v>44927</v>
      </c>
      <c r="G255" s="11" t="s">
        <v>107</v>
      </c>
      <c r="H255" s="8"/>
    </row>
    <row r="256" spans="1:8" x14ac:dyDescent="0.6">
      <c r="A256" s="8" t="s">
        <v>22</v>
      </c>
      <c r="B256" s="8" t="s">
        <v>23</v>
      </c>
      <c r="C256" s="33">
        <v>44916</v>
      </c>
      <c r="D256" s="20">
        <v>0.01</v>
      </c>
      <c r="E256" s="8" t="s">
        <v>2</v>
      </c>
      <c r="F256" s="9">
        <v>44927</v>
      </c>
      <c r="G256" s="11" t="s">
        <v>107</v>
      </c>
      <c r="H256" s="8"/>
    </row>
    <row r="257" spans="1:8" x14ac:dyDescent="0.6">
      <c r="A257" s="60" t="s">
        <v>49</v>
      </c>
      <c r="B257" s="60" t="s">
        <v>48</v>
      </c>
      <c r="C257" s="33">
        <v>44965</v>
      </c>
      <c r="D257" s="63">
        <v>0.01</v>
      </c>
      <c r="E257" s="60" t="s">
        <v>2</v>
      </c>
      <c r="F257" s="27">
        <v>44965</v>
      </c>
      <c r="G257" s="62" t="s">
        <v>123</v>
      </c>
    </row>
    <row r="258" spans="1:8" x14ac:dyDescent="0.6">
      <c r="A258" s="8" t="s">
        <v>62</v>
      </c>
      <c r="B258" s="8" t="s">
        <v>43</v>
      </c>
      <c r="C258" s="33">
        <v>44978</v>
      </c>
      <c r="D258" s="20">
        <v>0</v>
      </c>
      <c r="E258" s="8" t="s">
        <v>2</v>
      </c>
      <c r="F258" s="9">
        <v>44978</v>
      </c>
      <c r="G258" s="11" t="s">
        <v>107</v>
      </c>
      <c r="H258" s="8"/>
    </row>
    <row r="259" spans="1:8" x14ac:dyDescent="0.6">
      <c r="A259" s="8" t="s">
        <v>54</v>
      </c>
      <c r="B259" s="8" t="s">
        <v>7</v>
      </c>
      <c r="C259" s="33">
        <v>45016</v>
      </c>
      <c r="D259" s="20">
        <v>5.0000000000000001E-3</v>
      </c>
      <c r="E259" s="8" t="s">
        <v>2</v>
      </c>
      <c r="F259" s="9">
        <v>44930</v>
      </c>
      <c r="G259" s="11" t="s">
        <v>107</v>
      </c>
      <c r="H259" s="8"/>
    </row>
    <row r="260" spans="1:8" ht="16.5" customHeight="1" x14ac:dyDescent="0.6">
      <c r="A260" s="8" t="s">
        <v>60</v>
      </c>
      <c r="B260" s="8" t="s">
        <v>14</v>
      </c>
      <c r="C260" s="33">
        <v>45016</v>
      </c>
      <c r="D260" s="20">
        <v>0</v>
      </c>
      <c r="E260" s="8" t="s">
        <v>2</v>
      </c>
      <c r="F260" s="9">
        <v>44930</v>
      </c>
      <c r="G260" s="11" t="s">
        <v>107</v>
      </c>
      <c r="H260" s="8"/>
    </row>
    <row r="261" spans="1:8" x14ac:dyDescent="0.6">
      <c r="A261" s="15" t="s">
        <v>53</v>
      </c>
      <c r="B261" s="15" t="s">
        <v>35</v>
      </c>
      <c r="C261" s="17">
        <v>45071</v>
      </c>
      <c r="D261" s="25">
        <v>0.01</v>
      </c>
      <c r="E261" s="15" t="s">
        <v>3</v>
      </c>
      <c r="F261" s="16">
        <v>45413</v>
      </c>
      <c r="G261" s="26" t="s">
        <v>107</v>
      </c>
      <c r="H261" s="15"/>
    </row>
    <row r="262" spans="1:8" x14ac:dyDescent="0.6">
      <c r="A262" s="8" t="s">
        <v>37</v>
      </c>
      <c r="B262" s="8" t="s">
        <v>8</v>
      </c>
      <c r="C262" s="33">
        <v>45077</v>
      </c>
      <c r="D262" s="20">
        <v>0.02</v>
      </c>
      <c r="E262" s="8" t="s">
        <v>3</v>
      </c>
      <c r="F262" s="9">
        <v>45443</v>
      </c>
      <c r="G262" s="11" t="s">
        <v>107</v>
      </c>
      <c r="H262" s="8"/>
    </row>
    <row r="263" spans="1:8" x14ac:dyDescent="0.6">
      <c r="A263" s="15" t="s">
        <v>60</v>
      </c>
      <c r="B263" s="15" t="s">
        <v>14</v>
      </c>
      <c r="C263" s="17" t="s">
        <v>67</v>
      </c>
      <c r="D263" s="25">
        <v>0</v>
      </c>
      <c r="E263" s="15" t="s">
        <v>2</v>
      </c>
      <c r="F263" s="16">
        <v>44933</v>
      </c>
      <c r="G263" s="19" t="s">
        <v>107</v>
      </c>
      <c r="H263" s="15"/>
    </row>
    <row r="264" spans="1:8" x14ac:dyDescent="0.6">
      <c r="A264" s="15" t="s">
        <v>54</v>
      </c>
      <c r="B264" s="15" t="s">
        <v>7</v>
      </c>
      <c r="C264" s="17" t="s">
        <v>66</v>
      </c>
      <c r="D264" s="24">
        <v>5.0000000000000001E-3</v>
      </c>
      <c r="E264" s="15" t="s">
        <v>2</v>
      </c>
      <c r="F264" s="17">
        <v>44933</v>
      </c>
      <c r="G264" s="18" t="s">
        <v>107</v>
      </c>
      <c r="H264" s="15"/>
    </row>
    <row r="265" spans="1:8" x14ac:dyDescent="0.6">
      <c r="A265" s="15" t="s">
        <v>60</v>
      </c>
      <c r="B265" s="15" t="s">
        <v>14</v>
      </c>
      <c r="C265" s="17" t="s">
        <v>68</v>
      </c>
      <c r="D265" s="25">
        <v>0</v>
      </c>
      <c r="E265" s="15" t="s">
        <v>2</v>
      </c>
      <c r="F265" s="16">
        <v>44936</v>
      </c>
      <c r="G265" s="19" t="s">
        <v>107</v>
      </c>
      <c r="H265" s="15"/>
    </row>
    <row r="266" spans="1:8" x14ac:dyDescent="0.6">
      <c r="A266" s="60" t="s">
        <v>24</v>
      </c>
      <c r="B266" s="60" t="s">
        <v>5</v>
      </c>
      <c r="C266" s="33">
        <v>45200</v>
      </c>
      <c r="D266" s="61">
        <v>5.0000000000000001E-3</v>
      </c>
      <c r="E266" s="60" t="s">
        <v>3</v>
      </c>
      <c r="F266" s="33">
        <v>45383</v>
      </c>
      <c r="G266" s="62" t="s">
        <v>122</v>
      </c>
    </row>
    <row r="267" spans="1:8" x14ac:dyDescent="0.6">
      <c r="A267" s="60" t="s">
        <v>24</v>
      </c>
      <c r="B267" s="60" t="s">
        <v>5</v>
      </c>
      <c r="C267" s="33">
        <v>45200</v>
      </c>
      <c r="D267" s="61">
        <v>0.01</v>
      </c>
      <c r="E267" s="60" t="s">
        <v>3</v>
      </c>
      <c r="F267" s="33">
        <v>45566</v>
      </c>
      <c r="G267" s="62" t="s">
        <v>122</v>
      </c>
    </row>
    <row r="268" spans="1:8" x14ac:dyDescent="0.6">
      <c r="A268" s="53" t="s">
        <v>119</v>
      </c>
      <c r="B268" s="53" t="s">
        <v>118</v>
      </c>
      <c r="C268" s="67">
        <v>45260</v>
      </c>
      <c r="D268" s="58">
        <v>5.0000000000000001E-3</v>
      </c>
      <c r="E268" s="56"/>
      <c r="F268" s="57">
        <v>45260</v>
      </c>
      <c r="G268" s="42" t="s">
        <v>120</v>
      </c>
      <c r="H268" s="42" t="s">
        <v>121</v>
      </c>
    </row>
    <row r="269" spans="1:8" x14ac:dyDescent="0.6">
      <c r="A269" s="53" t="s">
        <v>119</v>
      </c>
      <c r="B269" s="53" t="s">
        <v>118</v>
      </c>
      <c r="C269" s="67">
        <v>45445</v>
      </c>
      <c r="D269" s="59">
        <v>0.01</v>
      </c>
      <c r="E269" s="56"/>
      <c r="F269" s="57">
        <v>45445</v>
      </c>
      <c r="G269" s="42" t="s">
        <v>120</v>
      </c>
      <c r="H269" s="42" t="s">
        <v>121</v>
      </c>
    </row>
    <row r="270" spans="1:8" x14ac:dyDescent="0.6">
      <c r="A270" s="64" t="s">
        <v>124</v>
      </c>
      <c r="B270" s="64" t="s">
        <v>74</v>
      </c>
      <c r="C270" s="33"/>
      <c r="F270" s="33"/>
    </row>
    <row r="271" spans="1:8" x14ac:dyDescent="0.6">
      <c r="C271" s="27"/>
      <c r="F271" s="33"/>
    </row>
    <row r="272" spans="1:8" x14ac:dyDescent="0.6">
      <c r="C272" s="27"/>
      <c r="F272" s="33"/>
    </row>
    <row r="273" spans="3:6" x14ac:dyDescent="0.6">
      <c r="C273" s="27"/>
      <c r="F273" s="33"/>
    </row>
    <row r="274" spans="3:6" x14ac:dyDescent="0.6">
      <c r="C274" s="27"/>
      <c r="F274" s="33"/>
    </row>
    <row r="275" spans="3:6" x14ac:dyDescent="0.6">
      <c r="C275" s="27"/>
      <c r="F275" s="33"/>
    </row>
    <row r="276" spans="3:6" x14ac:dyDescent="0.6">
      <c r="C276" s="27"/>
      <c r="F276" s="33"/>
    </row>
    <row r="277" spans="3:6" x14ac:dyDescent="0.6">
      <c r="C277" s="27"/>
      <c r="F277" s="33"/>
    </row>
    <row r="278" spans="3:6" x14ac:dyDescent="0.6">
      <c r="C278" s="27"/>
      <c r="F278" s="33"/>
    </row>
    <row r="279" spans="3:6" x14ac:dyDescent="0.6">
      <c r="C279" s="27"/>
      <c r="F279" s="33"/>
    </row>
    <row r="280" spans="3:6" x14ac:dyDescent="0.6">
      <c r="C280" s="27"/>
      <c r="F280" s="33"/>
    </row>
    <row r="281" spans="3:6" x14ac:dyDescent="0.6">
      <c r="C281" s="27"/>
      <c r="F281" s="33"/>
    </row>
    <row r="282" spans="3:6" x14ac:dyDescent="0.6">
      <c r="C282" s="27"/>
      <c r="F282" s="33"/>
    </row>
    <row r="283" spans="3:6" x14ac:dyDescent="0.6">
      <c r="C283" s="27"/>
      <c r="F283" s="33"/>
    </row>
    <row r="284" spans="3:6" x14ac:dyDescent="0.6">
      <c r="C284" s="27"/>
      <c r="F284" s="33"/>
    </row>
    <row r="285" spans="3:6" x14ac:dyDescent="0.6">
      <c r="C285" s="27"/>
      <c r="F285" s="33"/>
    </row>
    <row r="286" spans="3:6" x14ac:dyDescent="0.6">
      <c r="C286" s="27"/>
      <c r="F286" s="33"/>
    </row>
    <row r="287" spans="3:6" x14ac:dyDescent="0.6">
      <c r="C287" s="27"/>
      <c r="F287" s="33"/>
    </row>
    <row r="288" spans="3:6" x14ac:dyDescent="0.6">
      <c r="C288" s="27"/>
      <c r="F288" s="33"/>
    </row>
    <row r="289" spans="3:6" x14ac:dyDescent="0.6">
      <c r="C289" s="27"/>
      <c r="F289" s="33"/>
    </row>
    <row r="290" spans="3:6" x14ac:dyDescent="0.6">
      <c r="C290" s="27"/>
      <c r="F290" s="33"/>
    </row>
    <row r="291" spans="3:6" x14ac:dyDescent="0.6">
      <c r="C291" s="27"/>
      <c r="F291" s="33"/>
    </row>
    <row r="292" spans="3:6" x14ac:dyDescent="0.6">
      <c r="C292" s="27"/>
      <c r="F292" s="33"/>
    </row>
    <row r="293" spans="3:6" x14ac:dyDescent="0.6">
      <c r="C293" s="27"/>
      <c r="F293" s="33"/>
    </row>
    <row r="294" spans="3:6" x14ac:dyDescent="0.6">
      <c r="C294" s="27"/>
      <c r="F294" s="33"/>
    </row>
    <row r="295" spans="3:6" x14ac:dyDescent="0.6">
      <c r="C295" s="27"/>
      <c r="F295" s="33"/>
    </row>
    <row r="296" spans="3:6" x14ac:dyDescent="0.6">
      <c r="C296" s="27"/>
      <c r="F296" s="33"/>
    </row>
    <row r="297" spans="3:6" x14ac:dyDescent="0.6">
      <c r="C297" s="27"/>
      <c r="F297" s="33"/>
    </row>
    <row r="298" spans="3:6" x14ac:dyDescent="0.6">
      <c r="C298" s="27"/>
      <c r="F298" s="33"/>
    </row>
    <row r="299" spans="3:6" x14ac:dyDescent="0.6">
      <c r="C299" s="27"/>
      <c r="F299" s="33"/>
    </row>
    <row r="300" spans="3:6" x14ac:dyDescent="0.6">
      <c r="C300" s="27"/>
      <c r="F300" s="33"/>
    </row>
    <row r="301" spans="3:6" x14ac:dyDescent="0.6">
      <c r="C301" s="27"/>
      <c r="F301" s="33"/>
    </row>
    <row r="302" spans="3:6" x14ac:dyDescent="0.6">
      <c r="C302" s="27"/>
      <c r="F302" s="33"/>
    </row>
    <row r="303" spans="3:6" x14ac:dyDescent="0.6">
      <c r="C303" s="27"/>
      <c r="F303" s="33"/>
    </row>
    <row r="304" spans="3:6" x14ac:dyDescent="0.6">
      <c r="C304" s="27"/>
      <c r="F304" s="33"/>
    </row>
    <row r="305" spans="3:6" x14ac:dyDescent="0.6">
      <c r="C305" s="27"/>
      <c r="F305" s="33"/>
    </row>
    <row r="306" spans="3:6" x14ac:dyDescent="0.6">
      <c r="C306" s="27"/>
      <c r="F306" s="33"/>
    </row>
    <row r="307" spans="3:6" x14ac:dyDescent="0.6">
      <c r="C307" s="27"/>
      <c r="F307" s="33"/>
    </row>
    <row r="308" spans="3:6" x14ac:dyDescent="0.6">
      <c r="C308" s="27"/>
      <c r="F308" s="33"/>
    </row>
    <row r="309" spans="3:6" x14ac:dyDescent="0.6">
      <c r="C309" s="27"/>
      <c r="F309" s="33"/>
    </row>
    <row r="310" spans="3:6" x14ac:dyDescent="0.6">
      <c r="C310" s="27"/>
      <c r="F310" s="33"/>
    </row>
    <row r="311" spans="3:6" x14ac:dyDescent="0.6">
      <c r="C311" s="27"/>
      <c r="F311" s="33"/>
    </row>
    <row r="312" spans="3:6" x14ac:dyDescent="0.6">
      <c r="C312" s="27"/>
      <c r="F312" s="33"/>
    </row>
    <row r="313" spans="3:6" x14ac:dyDescent="0.6">
      <c r="C313" s="27"/>
      <c r="F313" s="33"/>
    </row>
    <row r="314" spans="3:6" x14ac:dyDescent="0.6">
      <c r="C314" s="27"/>
      <c r="F314" s="33"/>
    </row>
    <row r="315" spans="3:6" x14ac:dyDescent="0.6">
      <c r="C315" s="27"/>
      <c r="F315" s="33"/>
    </row>
    <row r="316" spans="3:6" x14ac:dyDescent="0.6">
      <c r="C316" s="27"/>
      <c r="F316" s="33"/>
    </row>
    <row r="317" spans="3:6" x14ac:dyDescent="0.6">
      <c r="C317" s="27"/>
      <c r="F317" s="33"/>
    </row>
    <row r="318" spans="3:6" x14ac:dyDescent="0.6">
      <c r="C318" s="27"/>
      <c r="F318" s="33"/>
    </row>
    <row r="319" spans="3:6" x14ac:dyDescent="0.6">
      <c r="C319" s="27"/>
      <c r="F319" s="33"/>
    </row>
    <row r="320" spans="3:6" x14ac:dyDescent="0.6">
      <c r="C320" s="27"/>
      <c r="F320" s="33"/>
    </row>
    <row r="321" spans="3:6" x14ac:dyDescent="0.6">
      <c r="C321" s="27"/>
      <c r="F321" s="33"/>
    </row>
    <row r="322" spans="3:6" x14ac:dyDescent="0.6">
      <c r="C322" s="27"/>
      <c r="F322" s="33"/>
    </row>
    <row r="323" spans="3:6" x14ac:dyDescent="0.6">
      <c r="C323" s="27"/>
      <c r="F323" s="33"/>
    </row>
    <row r="324" spans="3:6" x14ac:dyDescent="0.6">
      <c r="C324" s="27"/>
      <c r="F324" s="33"/>
    </row>
    <row r="325" spans="3:6" x14ac:dyDescent="0.6">
      <c r="C325" s="27"/>
      <c r="F325" s="33"/>
    </row>
    <row r="326" spans="3:6" x14ac:dyDescent="0.6">
      <c r="C326" s="27"/>
      <c r="F326" s="33"/>
    </row>
    <row r="327" spans="3:6" x14ac:dyDescent="0.6">
      <c r="C327" s="27"/>
      <c r="F327" s="33"/>
    </row>
    <row r="328" spans="3:6" x14ac:dyDescent="0.6">
      <c r="C328" s="27"/>
      <c r="F328" s="33"/>
    </row>
    <row r="329" spans="3:6" x14ac:dyDescent="0.6">
      <c r="C329" s="27"/>
      <c r="F329" s="33"/>
    </row>
    <row r="330" spans="3:6" x14ac:dyDescent="0.6">
      <c r="C330" s="27"/>
      <c r="F330" s="33"/>
    </row>
    <row r="331" spans="3:6" x14ac:dyDescent="0.6">
      <c r="C331" s="27"/>
      <c r="F331" s="33"/>
    </row>
    <row r="332" spans="3:6" x14ac:dyDescent="0.6">
      <c r="C332" s="27"/>
      <c r="F332" s="33"/>
    </row>
    <row r="333" spans="3:6" x14ac:dyDescent="0.6">
      <c r="C333" s="27"/>
      <c r="F333" s="33"/>
    </row>
    <row r="334" spans="3:6" x14ac:dyDescent="0.6">
      <c r="C334" s="27"/>
      <c r="F334" s="33"/>
    </row>
    <row r="335" spans="3:6" x14ac:dyDescent="0.6">
      <c r="C335" s="27"/>
      <c r="F335" s="33"/>
    </row>
    <row r="336" spans="3:6" x14ac:dyDescent="0.6">
      <c r="C336" s="27"/>
      <c r="F336" s="33"/>
    </row>
    <row r="337" spans="3:6" x14ac:dyDescent="0.6">
      <c r="C337" s="27"/>
      <c r="F337" s="33"/>
    </row>
    <row r="338" spans="3:6" x14ac:dyDescent="0.6">
      <c r="C338" s="27"/>
      <c r="F338" s="33"/>
    </row>
    <row r="339" spans="3:6" x14ac:dyDescent="0.6">
      <c r="C339" s="27"/>
      <c r="F339" s="33"/>
    </row>
    <row r="340" spans="3:6" x14ac:dyDescent="0.6">
      <c r="C340" s="27"/>
      <c r="F340" s="33"/>
    </row>
    <row r="341" spans="3:6" x14ac:dyDescent="0.6">
      <c r="C341" s="27"/>
      <c r="F341" s="33"/>
    </row>
    <row r="342" spans="3:6" x14ac:dyDescent="0.6">
      <c r="C342" s="27"/>
      <c r="F342" s="33"/>
    </row>
    <row r="343" spans="3:6" x14ac:dyDescent="0.6">
      <c r="C343" s="27"/>
      <c r="F343" s="33"/>
    </row>
    <row r="344" spans="3:6" x14ac:dyDescent="0.6">
      <c r="C344" s="27"/>
      <c r="F344" s="33"/>
    </row>
    <row r="345" spans="3:6" x14ac:dyDescent="0.6">
      <c r="C345" s="27"/>
      <c r="F345" s="33"/>
    </row>
    <row r="346" spans="3:6" x14ac:dyDescent="0.6">
      <c r="C346" s="27"/>
      <c r="F346" s="33"/>
    </row>
    <row r="347" spans="3:6" x14ac:dyDescent="0.6">
      <c r="C347" s="27"/>
      <c r="F347" s="33"/>
    </row>
    <row r="348" spans="3:6" x14ac:dyDescent="0.6">
      <c r="C348" s="27"/>
      <c r="F348" s="33"/>
    </row>
    <row r="349" spans="3:6" x14ac:dyDescent="0.6">
      <c r="C349" s="27"/>
      <c r="F349" s="33"/>
    </row>
    <row r="350" spans="3:6" x14ac:dyDescent="0.6">
      <c r="C350" s="27"/>
      <c r="F350" s="33"/>
    </row>
    <row r="351" spans="3:6" x14ac:dyDescent="0.6">
      <c r="C351" s="27"/>
      <c r="F351" s="33"/>
    </row>
    <row r="352" spans="3:6" x14ac:dyDescent="0.6">
      <c r="C352" s="27"/>
      <c r="F352" s="33"/>
    </row>
    <row r="353" spans="3:6" x14ac:dyDescent="0.6">
      <c r="C353" s="27"/>
      <c r="F353" s="33"/>
    </row>
    <row r="354" spans="3:6" x14ac:dyDescent="0.6">
      <c r="C354" s="27"/>
      <c r="F354" s="33"/>
    </row>
    <row r="355" spans="3:6" x14ac:dyDescent="0.6">
      <c r="C355" s="27"/>
      <c r="F355" s="33"/>
    </row>
    <row r="356" spans="3:6" x14ac:dyDescent="0.6">
      <c r="C356" s="27"/>
      <c r="F356" s="33"/>
    </row>
    <row r="357" spans="3:6" x14ac:dyDescent="0.6">
      <c r="C357" s="27"/>
      <c r="F357" s="33"/>
    </row>
    <row r="358" spans="3:6" x14ac:dyDescent="0.6">
      <c r="C358" s="27"/>
      <c r="F358" s="33"/>
    </row>
    <row r="359" spans="3:6" x14ac:dyDescent="0.6">
      <c r="C359" s="27"/>
      <c r="F359" s="33"/>
    </row>
    <row r="360" spans="3:6" x14ac:dyDescent="0.6">
      <c r="C360" s="27"/>
      <c r="F360" s="33"/>
    </row>
    <row r="361" spans="3:6" x14ac:dyDescent="0.6">
      <c r="C361" s="27"/>
      <c r="F361" s="33"/>
    </row>
    <row r="362" spans="3:6" x14ac:dyDescent="0.6">
      <c r="C362" s="27"/>
      <c r="F362" s="33"/>
    </row>
    <row r="363" spans="3:6" x14ac:dyDescent="0.6">
      <c r="C363" s="27"/>
      <c r="F363" s="33"/>
    </row>
    <row r="364" spans="3:6" x14ac:dyDescent="0.6">
      <c r="C364" s="27"/>
      <c r="F364" s="33"/>
    </row>
    <row r="365" spans="3:6" x14ac:dyDescent="0.6">
      <c r="C365" s="27"/>
      <c r="F365" s="33"/>
    </row>
    <row r="366" spans="3:6" x14ac:dyDescent="0.6">
      <c r="C366" s="27"/>
      <c r="F366" s="33"/>
    </row>
    <row r="367" spans="3:6" x14ac:dyDescent="0.6">
      <c r="C367" s="27"/>
      <c r="F367" s="33"/>
    </row>
    <row r="368" spans="3:6" x14ac:dyDescent="0.6">
      <c r="C368" s="27"/>
      <c r="F368" s="33"/>
    </row>
    <row r="369" spans="3:6" x14ac:dyDescent="0.6">
      <c r="C369" s="27"/>
      <c r="F369" s="33"/>
    </row>
    <row r="370" spans="3:6" x14ac:dyDescent="0.6">
      <c r="C370" s="27"/>
      <c r="F370" s="33"/>
    </row>
    <row r="371" spans="3:6" x14ac:dyDescent="0.6">
      <c r="C371" s="27"/>
      <c r="F371" s="33"/>
    </row>
    <row r="372" spans="3:6" x14ac:dyDescent="0.6">
      <c r="C372" s="27"/>
      <c r="F372" s="33"/>
    </row>
    <row r="373" spans="3:6" x14ac:dyDescent="0.6">
      <c r="C373" s="27"/>
      <c r="F373" s="33"/>
    </row>
    <row r="374" spans="3:6" x14ac:dyDescent="0.6">
      <c r="C374" s="27"/>
      <c r="F374" s="33"/>
    </row>
    <row r="375" spans="3:6" x14ac:dyDescent="0.6">
      <c r="C375" s="27"/>
      <c r="F375" s="33"/>
    </row>
    <row r="376" spans="3:6" x14ac:dyDescent="0.6">
      <c r="C376" s="27"/>
      <c r="F376" s="33"/>
    </row>
    <row r="377" spans="3:6" x14ac:dyDescent="0.6">
      <c r="C377" s="27"/>
      <c r="F377" s="33"/>
    </row>
    <row r="378" spans="3:6" x14ac:dyDescent="0.6">
      <c r="C378" s="27"/>
      <c r="F378" s="33"/>
    </row>
    <row r="379" spans="3:6" x14ac:dyDescent="0.6">
      <c r="C379" s="27"/>
      <c r="F379" s="33"/>
    </row>
    <row r="380" spans="3:6" x14ac:dyDescent="0.6">
      <c r="C380" s="27"/>
      <c r="F380" s="33"/>
    </row>
    <row r="381" spans="3:6" x14ac:dyDescent="0.6">
      <c r="C381" s="27"/>
      <c r="F381" s="33"/>
    </row>
    <row r="382" spans="3:6" x14ac:dyDescent="0.6">
      <c r="C382" s="27"/>
      <c r="F382" s="33"/>
    </row>
    <row r="383" spans="3:6" x14ac:dyDescent="0.6">
      <c r="C383" s="27"/>
      <c r="F383" s="33"/>
    </row>
    <row r="384" spans="3:6" x14ac:dyDescent="0.6">
      <c r="C384" s="27"/>
      <c r="F384" s="33"/>
    </row>
    <row r="385" spans="3:6" x14ac:dyDescent="0.6">
      <c r="C385" s="27"/>
      <c r="F385" s="33"/>
    </row>
    <row r="386" spans="3:6" x14ac:dyDescent="0.6">
      <c r="C386" s="27"/>
      <c r="F386" s="33"/>
    </row>
    <row r="387" spans="3:6" x14ac:dyDescent="0.6">
      <c r="C387" s="27"/>
      <c r="F387" s="33"/>
    </row>
    <row r="388" spans="3:6" x14ac:dyDescent="0.6">
      <c r="C388" s="27"/>
      <c r="F388" s="33"/>
    </row>
    <row r="389" spans="3:6" x14ac:dyDescent="0.6">
      <c r="C389" s="27"/>
      <c r="F389" s="33"/>
    </row>
    <row r="390" spans="3:6" x14ac:dyDescent="0.6">
      <c r="C390" s="27"/>
      <c r="F390" s="33"/>
    </row>
    <row r="391" spans="3:6" x14ac:dyDescent="0.6">
      <c r="C391" s="27"/>
      <c r="F391" s="33"/>
    </row>
    <row r="392" spans="3:6" x14ac:dyDescent="0.6">
      <c r="C392" s="27"/>
      <c r="F392" s="33"/>
    </row>
    <row r="393" spans="3:6" x14ac:dyDescent="0.6">
      <c r="C393" s="27"/>
      <c r="F393" s="33"/>
    </row>
    <row r="394" spans="3:6" x14ac:dyDescent="0.6">
      <c r="C394" s="27"/>
      <c r="F394" s="33"/>
    </row>
    <row r="395" spans="3:6" x14ac:dyDescent="0.6">
      <c r="C395" s="27"/>
      <c r="F395" s="33"/>
    </row>
    <row r="396" spans="3:6" x14ac:dyDescent="0.6">
      <c r="C396" s="27"/>
      <c r="F396" s="33"/>
    </row>
    <row r="397" spans="3:6" x14ac:dyDescent="0.6">
      <c r="C397" s="27"/>
      <c r="F397" s="33"/>
    </row>
    <row r="398" spans="3:6" x14ac:dyDescent="0.6">
      <c r="C398" s="27"/>
      <c r="F398" s="33"/>
    </row>
    <row r="399" spans="3:6" x14ac:dyDescent="0.6">
      <c r="C399" s="27"/>
      <c r="F399" s="33"/>
    </row>
    <row r="400" spans="3:6" x14ac:dyDescent="0.6">
      <c r="C400" s="27"/>
      <c r="F400" s="33"/>
    </row>
    <row r="401" spans="3:6" x14ac:dyDescent="0.6">
      <c r="C401" s="27"/>
      <c r="F401" s="33"/>
    </row>
    <row r="402" spans="3:6" x14ac:dyDescent="0.6">
      <c r="C402" s="27"/>
      <c r="F402" s="33"/>
    </row>
    <row r="403" spans="3:6" x14ac:dyDescent="0.6">
      <c r="C403" s="27"/>
      <c r="F403" s="33"/>
    </row>
    <row r="404" spans="3:6" x14ac:dyDescent="0.6">
      <c r="C404" s="27"/>
      <c r="F404" s="33"/>
    </row>
    <row r="405" spans="3:6" x14ac:dyDescent="0.6">
      <c r="C405" s="27"/>
      <c r="F405" s="33"/>
    </row>
    <row r="406" spans="3:6" x14ac:dyDescent="0.6">
      <c r="C406" s="27"/>
      <c r="F406" s="33"/>
    </row>
    <row r="407" spans="3:6" x14ac:dyDescent="0.6">
      <c r="C407" s="27"/>
      <c r="F407" s="33"/>
    </row>
    <row r="408" spans="3:6" x14ac:dyDescent="0.6">
      <c r="C408" s="27"/>
      <c r="F408" s="33"/>
    </row>
    <row r="409" spans="3:6" x14ac:dyDescent="0.6">
      <c r="C409" s="27"/>
      <c r="F409" s="33"/>
    </row>
    <row r="410" spans="3:6" x14ac:dyDescent="0.6">
      <c r="C410" s="27"/>
      <c r="F410" s="33"/>
    </row>
    <row r="411" spans="3:6" x14ac:dyDescent="0.6">
      <c r="C411" s="27"/>
      <c r="F411" s="33"/>
    </row>
    <row r="412" spans="3:6" x14ac:dyDescent="0.6">
      <c r="C412" s="27"/>
      <c r="F412" s="33"/>
    </row>
    <row r="413" spans="3:6" x14ac:dyDescent="0.6">
      <c r="C413" s="27"/>
      <c r="F413" s="33"/>
    </row>
    <row r="414" spans="3:6" x14ac:dyDescent="0.6">
      <c r="C414" s="27"/>
      <c r="F414" s="33"/>
    </row>
    <row r="415" spans="3:6" x14ac:dyDescent="0.6">
      <c r="C415" s="27"/>
      <c r="F415" s="33"/>
    </row>
    <row r="416" spans="3:6" x14ac:dyDescent="0.6">
      <c r="C416" s="27"/>
      <c r="F416" s="33"/>
    </row>
    <row r="417" spans="3:6" x14ac:dyDescent="0.6">
      <c r="C417" s="27"/>
      <c r="F417" s="33"/>
    </row>
    <row r="418" spans="3:6" x14ac:dyDescent="0.6">
      <c r="C418" s="27"/>
      <c r="F418" s="33"/>
    </row>
    <row r="419" spans="3:6" x14ac:dyDescent="0.6">
      <c r="C419" s="27"/>
      <c r="F419" s="33"/>
    </row>
    <row r="420" spans="3:6" x14ac:dyDescent="0.6">
      <c r="C420" s="27"/>
      <c r="F420" s="33"/>
    </row>
    <row r="421" spans="3:6" x14ac:dyDescent="0.6">
      <c r="C421" s="27"/>
      <c r="F421" s="33"/>
    </row>
    <row r="422" spans="3:6" x14ac:dyDescent="0.6">
      <c r="C422" s="27"/>
      <c r="F422" s="33"/>
    </row>
    <row r="423" spans="3:6" x14ac:dyDescent="0.6">
      <c r="C423" s="27"/>
      <c r="F423" s="33"/>
    </row>
    <row r="424" spans="3:6" x14ac:dyDescent="0.6">
      <c r="C424" s="27"/>
      <c r="F424" s="33"/>
    </row>
    <row r="425" spans="3:6" x14ac:dyDescent="0.6">
      <c r="C425" s="27"/>
      <c r="F425" s="33"/>
    </row>
    <row r="426" spans="3:6" x14ac:dyDescent="0.6">
      <c r="C426" s="27"/>
      <c r="F426" s="33"/>
    </row>
    <row r="427" spans="3:6" x14ac:dyDescent="0.6">
      <c r="C427" s="27"/>
      <c r="F427" s="33"/>
    </row>
    <row r="428" spans="3:6" x14ac:dyDescent="0.6">
      <c r="C428" s="27"/>
      <c r="F428" s="33"/>
    </row>
    <row r="429" spans="3:6" x14ac:dyDescent="0.6">
      <c r="C429" s="27"/>
      <c r="F429" s="33"/>
    </row>
    <row r="430" spans="3:6" x14ac:dyDescent="0.6">
      <c r="C430" s="27"/>
      <c r="F430" s="33"/>
    </row>
    <row r="431" spans="3:6" x14ac:dyDescent="0.6">
      <c r="C431" s="27"/>
      <c r="F431" s="33"/>
    </row>
    <row r="432" spans="3:6" x14ac:dyDescent="0.6">
      <c r="C432" s="27"/>
      <c r="F432" s="33"/>
    </row>
    <row r="433" spans="3:6" x14ac:dyDescent="0.6">
      <c r="C433" s="27"/>
      <c r="F433" s="33"/>
    </row>
    <row r="434" spans="3:6" x14ac:dyDescent="0.6">
      <c r="C434" s="27"/>
      <c r="F434" s="33"/>
    </row>
    <row r="435" spans="3:6" x14ac:dyDescent="0.6">
      <c r="C435" s="27"/>
      <c r="F435" s="33"/>
    </row>
    <row r="436" spans="3:6" x14ac:dyDescent="0.6">
      <c r="C436" s="27"/>
      <c r="F436" s="33"/>
    </row>
    <row r="437" spans="3:6" x14ac:dyDescent="0.6">
      <c r="C437" s="27"/>
      <c r="F437" s="33"/>
    </row>
    <row r="438" spans="3:6" x14ac:dyDescent="0.6">
      <c r="C438" s="27"/>
      <c r="F438" s="33"/>
    </row>
    <row r="439" spans="3:6" x14ac:dyDescent="0.6">
      <c r="C439" s="27"/>
      <c r="F439" s="33"/>
    </row>
    <row r="440" spans="3:6" x14ac:dyDescent="0.6">
      <c r="C440" s="27"/>
      <c r="F440" s="33"/>
    </row>
    <row r="441" spans="3:6" x14ac:dyDescent="0.6">
      <c r="C441" s="27"/>
      <c r="F441" s="33"/>
    </row>
    <row r="442" spans="3:6" x14ac:dyDescent="0.6">
      <c r="C442" s="27"/>
      <c r="F442" s="33"/>
    </row>
    <row r="443" spans="3:6" x14ac:dyDescent="0.6">
      <c r="C443" s="27"/>
      <c r="F443" s="33"/>
    </row>
    <row r="444" spans="3:6" x14ac:dyDescent="0.6">
      <c r="C444" s="27"/>
      <c r="F444" s="33"/>
    </row>
    <row r="445" spans="3:6" x14ac:dyDescent="0.6">
      <c r="C445" s="27"/>
      <c r="F445" s="33"/>
    </row>
    <row r="446" spans="3:6" x14ac:dyDescent="0.6">
      <c r="C446" s="27"/>
      <c r="F446" s="33"/>
    </row>
    <row r="447" spans="3:6" x14ac:dyDescent="0.6">
      <c r="C447" s="27"/>
      <c r="F447" s="33"/>
    </row>
    <row r="448" spans="3:6" x14ac:dyDescent="0.6">
      <c r="C448" s="27"/>
      <c r="F448" s="33"/>
    </row>
    <row r="449" spans="3:6" x14ac:dyDescent="0.6">
      <c r="C449" s="27"/>
      <c r="F449" s="33"/>
    </row>
    <row r="450" spans="3:6" x14ac:dyDescent="0.6">
      <c r="C450" s="27"/>
      <c r="F450" s="33"/>
    </row>
    <row r="451" spans="3:6" x14ac:dyDescent="0.6">
      <c r="C451" s="27"/>
      <c r="F451" s="33"/>
    </row>
    <row r="452" spans="3:6" x14ac:dyDescent="0.6">
      <c r="C452" s="27"/>
      <c r="F452" s="33"/>
    </row>
    <row r="453" spans="3:6" x14ac:dyDescent="0.6">
      <c r="C453" s="27"/>
      <c r="F453" s="33"/>
    </row>
    <row r="454" spans="3:6" x14ac:dyDescent="0.6">
      <c r="C454" s="27"/>
      <c r="F454" s="33"/>
    </row>
    <row r="455" spans="3:6" x14ac:dyDescent="0.6">
      <c r="C455" s="27"/>
      <c r="F455" s="33"/>
    </row>
    <row r="456" spans="3:6" x14ac:dyDescent="0.6">
      <c r="C456" s="27"/>
      <c r="F456" s="33"/>
    </row>
    <row r="457" spans="3:6" x14ac:dyDescent="0.6">
      <c r="C457" s="27"/>
      <c r="F457" s="33"/>
    </row>
    <row r="458" spans="3:6" x14ac:dyDescent="0.6">
      <c r="C458" s="27"/>
      <c r="F458" s="33"/>
    </row>
    <row r="459" spans="3:6" x14ac:dyDescent="0.6">
      <c r="C459" s="27"/>
      <c r="F459" s="33"/>
    </row>
    <row r="460" spans="3:6" x14ac:dyDescent="0.6">
      <c r="C460" s="27"/>
      <c r="F460" s="33"/>
    </row>
    <row r="461" spans="3:6" x14ac:dyDescent="0.6">
      <c r="C461" s="27"/>
      <c r="F461" s="33"/>
    </row>
    <row r="462" spans="3:6" x14ac:dyDescent="0.6">
      <c r="C462" s="27"/>
      <c r="F462" s="33"/>
    </row>
    <row r="463" spans="3:6" x14ac:dyDescent="0.6">
      <c r="C463" s="27"/>
      <c r="F463" s="33"/>
    </row>
    <row r="464" spans="3:6" x14ac:dyDescent="0.6">
      <c r="C464" s="27"/>
      <c r="F464" s="33"/>
    </row>
    <row r="465" spans="3:6" x14ac:dyDescent="0.6">
      <c r="C465" s="27"/>
      <c r="F465" s="33"/>
    </row>
    <row r="466" spans="3:6" x14ac:dyDescent="0.6">
      <c r="C466" s="27"/>
      <c r="F466" s="33"/>
    </row>
    <row r="467" spans="3:6" x14ac:dyDescent="0.6">
      <c r="C467" s="27"/>
      <c r="F467" s="33"/>
    </row>
    <row r="468" spans="3:6" x14ac:dyDescent="0.6">
      <c r="C468" s="27"/>
      <c r="F468" s="33"/>
    </row>
    <row r="469" spans="3:6" x14ac:dyDescent="0.6">
      <c r="C469" s="27"/>
      <c r="F469" s="33"/>
    </row>
    <row r="470" spans="3:6" x14ac:dyDescent="0.6">
      <c r="C470" s="27"/>
      <c r="F470" s="33"/>
    </row>
    <row r="471" spans="3:6" x14ac:dyDescent="0.6">
      <c r="C471" s="27"/>
      <c r="F471" s="33"/>
    </row>
    <row r="472" spans="3:6" x14ac:dyDescent="0.6">
      <c r="C472" s="27"/>
      <c r="F472" s="33"/>
    </row>
    <row r="473" spans="3:6" x14ac:dyDescent="0.6">
      <c r="C473" s="27"/>
      <c r="F473" s="33"/>
    </row>
    <row r="474" spans="3:6" x14ac:dyDescent="0.6">
      <c r="C474" s="27"/>
      <c r="F474" s="33"/>
    </row>
    <row r="475" spans="3:6" x14ac:dyDescent="0.6">
      <c r="C475" s="27"/>
      <c r="F475" s="33"/>
    </row>
    <row r="476" spans="3:6" x14ac:dyDescent="0.6">
      <c r="C476" s="27"/>
      <c r="F476" s="33"/>
    </row>
    <row r="477" spans="3:6" x14ac:dyDescent="0.6">
      <c r="C477" s="27"/>
      <c r="F477" s="33"/>
    </row>
    <row r="478" spans="3:6" x14ac:dyDescent="0.6">
      <c r="C478" s="27"/>
      <c r="F478" s="33"/>
    </row>
    <row r="479" spans="3:6" x14ac:dyDescent="0.6">
      <c r="C479" s="27"/>
      <c r="F479" s="33"/>
    </row>
    <row r="480" spans="3:6" x14ac:dyDescent="0.6">
      <c r="C480" s="27"/>
      <c r="F480" s="33"/>
    </row>
    <row r="481" spans="3:6" x14ac:dyDescent="0.6">
      <c r="C481" s="27"/>
      <c r="F481" s="33"/>
    </row>
    <row r="482" spans="3:6" x14ac:dyDescent="0.6">
      <c r="C482" s="27"/>
      <c r="F482" s="33"/>
    </row>
    <row r="483" spans="3:6" x14ac:dyDescent="0.6">
      <c r="C483" s="27"/>
      <c r="F483" s="33"/>
    </row>
    <row r="484" spans="3:6" x14ac:dyDescent="0.6">
      <c r="C484" s="27"/>
      <c r="F484" s="33"/>
    </row>
    <row r="485" spans="3:6" x14ac:dyDescent="0.6">
      <c r="C485" s="27"/>
      <c r="F485" s="33"/>
    </row>
    <row r="486" spans="3:6" x14ac:dyDescent="0.6">
      <c r="C486" s="27"/>
      <c r="F486" s="33"/>
    </row>
    <row r="487" spans="3:6" x14ac:dyDescent="0.6">
      <c r="C487" s="27"/>
      <c r="F487" s="33"/>
    </row>
    <row r="488" spans="3:6" x14ac:dyDescent="0.6">
      <c r="C488" s="27"/>
      <c r="F488" s="33"/>
    </row>
    <row r="489" spans="3:6" x14ac:dyDescent="0.6">
      <c r="C489" s="27"/>
      <c r="F489" s="33"/>
    </row>
    <row r="490" spans="3:6" x14ac:dyDescent="0.6">
      <c r="C490" s="27"/>
      <c r="F490" s="33"/>
    </row>
    <row r="491" spans="3:6" x14ac:dyDescent="0.6">
      <c r="C491" s="27"/>
      <c r="F491" s="33"/>
    </row>
    <row r="492" spans="3:6" x14ac:dyDescent="0.6">
      <c r="C492" s="27"/>
      <c r="F492" s="33"/>
    </row>
    <row r="493" spans="3:6" x14ac:dyDescent="0.6">
      <c r="C493" s="27"/>
      <c r="F493" s="33"/>
    </row>
    <row r="494" spans="3:6" x14ac:dyDescent="0.6">
      <c r="C494" s="27"/>
      <c r="F494" s="33"/>
    </row>
    <row r="495" spans="3:6" x14ac:dyDescent="0.6">
      <c r="C495" s="27"/>
      <c r="F495" s="33"/>
    </row>
    <row r="496" spans="3:6" x14ac:dyDescent="0.6">
      <c r="C496" s="27"/>
      <c r="F496" s="33"/>
    </row>
    <row r="497" spans="3:6" x14ac:dyDescent="0.6">
      <c r="C497" s="27"/>
      <c r="F497" s="33"/>
    </row>
    <row r="498" spans="3:6" x14ac:dyDescent="0.6">
      <c r="C498" s="27"/>
      <c r="F498" s="33"/>
    </row>
    <row r="499" spans="3:6" x14ac:dyDescent="0.6">
      <c r="C499" s="27"/>
      <c r="F499" s="33"/>
    </row>
    <row r="500" spans="3:6" x14ac:dyDescent="0.6">
      <c r="C500" s="27"/>
      <c r="F500" s="33"/>
    </row>
    <row r="501" spans="3:6" x14ac:dyDescent="0.6">
      <c r="C501" s="27"/>
      <c r="F501" s="33"/>
    </row>
    <row r="502" spans="3:6" x14ac:dyDescent="0.6">
      <c r="C502" s="27"/>
      <c r="F502" s="33"/>
    </row>
    <row r="503" spans="3:6" x14ac:dyDescent="0.6">
      <c r="C503" s="27"/>
      <c r="F503" s="33"/>
    </row>
    <row r="504" spans="3:6" x14ac:dyDescent="0.6">
      <c r="C504" s="27"/>
      <c r="F504" s="33"/>
    </row>
    <row r="505" spans="3:6" x14ac:dyDescent="0.6">
      <c r="C505" s="27"/>
      <c r="F505" s="33"/>
    </row>
    <row r="506" spans="3:6" x14ac:dyDescent="0.6">
      <c r="C506" s="27"/>
      <c r="F506" s="33"/>
    </row>
    <row r="507" spans="3:6" x14ac:dyDescent="0.6">
      <c r="C507" s="27"/>
      <c r="F507" s="33"/>
    </row>
    <row r="508" spans="3:6" x14ac:dyDescent="0.6">
      <c r="C508" s="27"/>
      <c r="F508" s="33"/>
    </row>
    <row r="509" spans="3:6" x14ac:dyDescent="0.6">
      <c r="C509" s="27"/>
      <c r="F509" s="33"/>
    </row>
    <row r="510" spans="3:6" x14ac:dyDescent="0.6">
      <c r="C510" s="27"/>
      <c r="F510" s="33"/>
    </row>
    <row r="511" spans="3:6" x14ac:dyDescent="0.6">
      <c r="C511" s="27"/>
      <c r="F511" s="33"/>
    </row>
    <row r="512" spans="3:6" x14ac:dyDescent="0.6">
      <c r="C512" s="27"/>
      <c r="F512" s="33"/>
    </row>
    <row r="513" spans="3:6" x14ac:dyDescent="0.6">
      <c r="C513" s="27"/>
      <c r="F513" s="33"/>
    </row>
    <row r="514" spans="3:6" x14ac:dyDescent="0.6">
      <c r="C514" s="27"/>
      <c r="F514" s="33"/>
    </row>
    <row r="515" spans="3:6" x14ac:dyDescent="0.6">
      <c r="C515" s="27"/>
      <c r="F515" s="33"/>
    </row>
    <row r="516" spans="3:6" x14ac:dyDescent="0.6">
      <c r="C516" s="27"/>
      <c r="F516" s="33"/>
    </row>
    <row r="517" spans="3:6" x14ac:dyDescent="0.6">
      <c r="C517" s="27"/>
      <c r="F517" s="33"/>
    </row>
    <row r="518" spans="3:6" x14ac:dyDescent="0.6">
      <c r="C518" s="27"/>
      <c r="F518" s="33"/>
    </row>
    <row r="519" spans="3:6" x14ac:dyDescent="0.6">
      <c r="C519" s="27"/>
      <c r="F519" s="33"/>
    </row>
    <row r="520" spans="3:6" x14ac:dyDescent="0.6">
      <c r="C520" s="27"/>
      <c r="F520" s="33"/>
    </row>
    <row r="521" spans="3:6" x14ac:dyDescent="0.6">
      <c r="C521" s="27"/>
      <c r="F521" s="33"/>
    </row>
    <row r="522" spans="3:6" x14ac:dyDescent="0.6">
      <c r="C522" s="27"/>
      <c r="F522" s="33"/>
    </row>
    <row r="523" spans="3:6" x14ac:dyDescent="0.6">
      <c r="C523" s="27"/>
      <c r="F523" s="33"/>
    </row>
    <row r="524" spans="3:6" x14ac:dyDescent="0.6">
      <c r="C524" s="27"/>
      <c r="F524" s="33"/>
    </row>
    <row r="525" spans="3:6" x14ac:dyDescent="0.6">
      <c r="C525" s="27"/>
      <c r="F525" s="33"/>
    </row>
    <row r="526" spans="3:6" x14ac:dyDescent="0.6">
      <c r="C526" s="27"/>
      <c r="F526" s="33"/>
    </row>
    <row r="527" spans="3:6" x14ac:dyDescent="0.6">
      <c r="C527" s="27"/>
      <c r="F527" s="33"/>
    </row>
    <row r="528" spans="3:6" x14ac:dyDescent="0.6">
      <c r="C528" s="27"/>
      <c r="F528" s="33"/>
    </row>
    <row r="529" spans="3:6" x14ac:dyDescent="0.6">
      <c r="C529" s="27"/>
      <c r="F529" s="33"/>
    </row>
    <row r="530" spans="3:6" x14ac:dyDescent="0.6">
      <c r="C530" s="27"/>
      <c r="F530" s="33"/>
    </row>
    <row r="531" spans="3:6" x14ac:dyDescent="0.6">
      <c r="C531" s="27"/>
      <c r="F531" s="33"/>
    </row>
    <row r="532" spans="3:6" x14ac:dyDescent="0.6">
      <c r="C532" s="27"/>
      <c r="F532" s="33"/>
    </row>
    <row r="533" spans="3:6" x14ac:dyDescent="0.6">
      <c r="C533" s="27"/>
      <c r="F533" s="33"/>
    </row>
    <row r="534" spans="3:6" x14ac:dyDescent="0.6">
      <c r="C534" s="27"/>
      <c r="F534" s="33"/>
    </row>
    <row r="535" spans="3:6" x14ac:dyDescent="0.6">
      <c r="C535" s="27"/>
      <c r="F535" s="33"/>
    </row>
    <row r="536" spans="3:6" x14ac:dyDescent="0.6">
      <c r="C536" s="27"/>
      <c r="F536" s="33"/>
    </row>
    <row r="537" spans="3:6" x14ac:dyDescent="0.6">
      <c r="C537" s="27"/>
      <c r="F537" s="33"/>
    </row>
    <row r="538" spans="3:6" x14ac:dyDescent="0.6">
      <c r="C538" s="27"/>
      <c r="F538" s="33"/>
    </row>
    <row r="539" spans="3:6" x14ac:dyDescent="0.6">
      <c r="C539" s="27"/>
      <c r="F539" s="33"/>
    </row>
    <row r="540" spans="3:6" x14ac:dyDescent="0.6">
      <c r="C540" s="27"/>
      <c r="F540" s="33"/>
    </row>
    <row r="541" spans="3:6" x14ac:dyDescent="0.6">
      <c r="C541" s="27"/>
      <c r="F541" s="33"/>
    </row>
    <row r="542" spans="3:6" x14ac:dyDescent="0.6">
      <c r="C542" s="27"/>
      <c r="F542" s="33"/>
    </row>
    <row r="543" spans="3:6" x14ac:dyDescent="0.6">
      <c r="C543" s="27"/>
      <c r="F543" s="33"/>
    </row>
    <row r="544" spans="3:6" x14ac:dyDescent="0.6">
      <c r="C544" s="27"/>
      <c r="F544" s="33"/>
    </row>
    <row r="545" spans="3:6" x14ac:dyDescent="0.6">
      <c r="C545" s="27"/>
      <c r="F545" s="33"/>
    </row>
    <row r="546" spans="3:6" x14ac:dyDescent="0.6">
      <c r="C546" s="27"/>
      <c r="F546" s="33"/>
    </row>
    <row r="547" spans="3:6" x14ac:dyDescent="0.6">
      <c r="C547" s="27"/>
      <c r="F547" s="33"/>
    </row>
    <row r="548" spans="3:6" x14ac:dyDescent="0.6">
      <c r="C548" s="27"/>
      <c r="F548" s="33"/>
    </row>
    <row r="549" spans="3:6" x14ac:dyDescent="0.6">
      <c r="C549" s="27"/>
      <c r="F549" s="33"/>
    </row>
    <row r="550" spans="3:6" x14ac:dyDescent="0.6">
      <c r="C550" s="27"/>
      <c r="F550" s="33"/>
    </row>
    <row r="551" spans="3:6" x14ac:dyDescent="0.6">
      <c r="C551" s="27"/>
      <c r="F551" s="33"/>
    </row>
    <row r="552" spans="3:6" x14ac:dyDescent="0.6">
      <c r="C552" s="27"/>
      <c r="F552" s="33"/>
    </row>
    <row r="553" spans="3:6" x14ac:dyDescent="0.6">
      <c r="C553" s="27"/>
      <c r="F553" s="33"/>
    </row>
    <row r="554" spans="3:6" x14ac:dyDescent="0.6">
      <c r="C554" s="27"/>
      <c r="F554" s="33"/>
    </row>
    <row r="555" spans="3:6" x14ac:dyDescent="0.6">
      <c r="C555" s="27"/>
      <c r="F555" s="33"/>
    </row>
    <row r="556" spans="3:6" x14ac:dyDescent="0.6">
      <c r="C556" s="27"/>
      <c r="F556" s="33"/>
    </row>
    <row r="557" spans="3:6" x14ac:dyDescent="0.6">
      <c r="C557" s="27"/>
      <c r="F557" s="33"/>
    </row>
    <row r="558" spans="3:6" x14ac:dyDescent="0.6">
      <c r="C558" s="27"/>
      <c r="F558" s="33"/>
    </row>
    <row r="559" spans="3:6" x14ac:dyDescent="0.6">
      <c r="C559" s="27"/>
      <c r="F559" s="33"/>
    </row>
    <row r="560" spans="3:6" x14ac:dyDescent="0.6">
      <c r="C560" s="27"/>
      <c r="F560" s="33"/>
    </row>
    <row r="561" spans="3:6" x14ac:dyDescent="0.6">
      <c r="C561" s="27"/>
      <c r="F561" s="33"/>
    </row>
    <row r="562" spans="3:6" x14ac:dyDescent="0.6">
      <c r="C562" s="27"/>
      <c r="F562" s="33"/>
    </row>
    <row r="563" spans="3:6" x14ac:dyDescent="0.6">
      <c r="C563" s="27"/>
      <c r="F563" s="33"/>
    </row>
    <row r="564" spans="3:6" x14ac:dyDescent="0.6">
      <c r="C564" s="27"/>
      <c r="F564" s="33"/>
    </row>
    <row r="565" spans="3:6" x14ac:dyDescent="0.6">
      <c r="C565" s="27"/>
      <c r="F565" s="33"/>
    </row>
    <row r="566" spans="3:6" x14ac:dyDescent="0.6">
      <c r="C566" s="27"/>
      <c r="F566" s="33"/>
    </row>
    <row r="567" spans="3:6" x14ac:dyDescent="0.6">
      <c r="C567" s="27"/>
      <c r="F567" s="33"/>
    </row>
    <row r="568" spans="3:6" x14ac:dyDescent="0.6">
      <c r="C568" s="27"/>
      <c r="F568" s="33"/>
    </row>
    <row r="569" spans="3:6" x14ac:dyDescent="0.6">
      <c r="C569" s="27"/>
      <c r="F569" s="33"/>
    </row>
    <row r="570" spans="3:6" x14ac:dyDescent="0.6">
      <c r="C570" s="27"/>
      <c r="F570" s="33"/>
    </row>
    <row r="571" spans="3:6" x14ac:dyDescent="0.6">
      <c r="C571" s="27"/>
      <c r="F571" s="33"/>
    </row>
    <row r="572" spans="3:6" x14ac:dyDescent="0.6">
      <c r="C572" s="27"/>
      <c r="F572" s="33"/>
    </row>
    <row r="573" spans="3:6" x14ac:dyDescent="0.6">
      <c r="C573" s="27"/>
      <c r="F573" s="33"/>
    </row>
    <row r="574" spans="3:6" x14ac:dyDescent="0.6">
      <c r="C574" s="27"/>
      <c r="F574" s="33"/>
    </row>
    <row r="575" spans="3:6" x14ac:dyDescent="0.6">
      <c r="C575" s="27"/>
      <c r="F575" s="33"/>
    </row>
    <row r="576" spans="3:6" x14ac:dyDescent="0.6">
      <c r="C576" s="27"/>
      <c r="F576" s="33"/>
    </row>
    <row r="577" spans="3:6" x14ac:dyDescent="0.6">
      <c r="C577" s="27"/>
      <c r="F577" s="33"/>
    </row>
    <row r="578" spans="3:6" x14ac:dyDescent="0.6">
      <c r="C578" s="27"/>
      <c r="F578" s="33"/>
    </row>
    <row r="579" spans="3:6" x14ac:dyDescent="0.6">
      <c r="C579" s="27"/>
      <c r="F579" s="33"/>
    </row>
    <row r="580" spans="3:6" x14ac:dyDescent="0.6">
      <c r="C580" s="27"/>
      <c r="F580" s="33"/>
    </row>
    <row r="581" spans="3:6" x14ac:dyDescent="0.6">
      <c r="C581" s="27"/>
      <c r="F581" s="33"/>
    </row>
    <row r="582" spans="3:6" x14ac:dyDescent="0.6">
      <c r="C582" s="27"/>
      <c r="F582" s="33"/>
    </row>
    <row r="583" spans="3:6" x14ac:dyDescent="0.6">
      <c r="C583" s="27"/>
      <c r="F583" s="33"/>
    </row>
    <row r="584" spans="3:6" x14ac:dyDescent="0.6">
      <c r="C584" s="27"/>
      <c r="F584" s="33"/>
    </row>
    <row r="585" spans="3:6" x14ac:dyDescent="0.6">
      <c r="C585" s="27"/>
      <c r="F585" s="33"/>
    </row>
    <row r="586" spans="3:6" x14ac:dyDescent="0.6">
      <c r="C586" s="27"/>
      <c r="F586" s="33"/>
    </row>
    <row r="587" spans="3:6" x14ac:dyDescent="0.6">
      <c r="C587" s="27"/>
      <c r="F587" s="33"/>
    </row>
    <row r="588" spans="3:6" x14ac:dyDescent="0.6">
      <c r="C588" s="27"/>
      <c r="F588" s="33"/>
    </row>
    <row r="589" spans="3:6" x14ac:dyDescent="0.6">
      <c r="C589" s="27"/>
      <c r="F589" s="33"/>
    </row>
    <row r="590" spans="3:6" x14ac:dyDescent="0.6">
      <c r="C590" s="27"/>
      <c r="F590" s="33"/>
    </row>
    <row r="591" spans="3:6" x14ac:dyDescent="0.6">
      <c r="C591" s="27"/>
      <c r="F591" s="33"/>
    </row>
    <row r="592" spans="3:6" x14ac:dyDescent="0.6">
      <c r="C592" s="27"/>
      <c r="F592" s="33"/>
    </row>
    <row r="593" spans="3:6" x14ac:dyDescent="0.6">
      <c r="C593" s="27"/>
      <c r="F593" s="33"/>
    </row>
    <row r="594" spans="3:6" x14ac:dyDescent="0.6">
      <c r="C594" s="27"/>
      <c r="F594" s="33"/>
    </row>
    <row r="595" spans="3:6" x14ac:dyDescent="0.6">
      <c r="C595" s="27"/>
      <c r="F595" s="33"/>
    </row>
    <row r="596" spans="3:6" x14ac:dyDescent="0.6">
      <c r="C596" s="27"/>
      <c r="F596" s="33"/>
    </row>
    <row r="597" spans="3:6" x14ac:dyDescent="0.6">
      <c r="C597" s="27"/>
      <c r="F597" s="33"/>
    </row>
    <row r="598" spans="3:6" x14ac:dyDescent="0.6">
      <c r="C598" s="27"/>
      <c r="F598" s="33"/>
    </row>
    <row r="599" spans="3:6" x14ac:dyDescent="0.6">
      <c r="C599" s="27"/>
      <c r="F599" s="33"/>
    </row>
    <row r="600" spans="3:6" x14ac:dyDescent="0.6">
      <c r="C600" s="27"/>
      <c r="F600" s="33"/>
    </row>
    <row r="601" spans="3:6" x14ac:dyDescent="0.6">
      <c r="C601" s="27"/>
      <c r="F601" s="33"/>
    </row>
    <row r="602" spans="3:6" x14ac:dyDescent="0.6">
      <c r="C602" s="27"/>
      <c r="F602" s="33"/>
    </row>
    <row r="603" spans="3:6" x14ac:dyDescent="0.6">
      <c r="C603" s="27"/>
      <c r="F603" s="33"/>
    </row>
    <row r="604" spans="3:6" x14ac:dyDescent="0.6">
      <c r="C604" s="27"/>
      <c r="F604" s="33"/>
    </row>
    <row r="605" spans="3:6" x14ac:dyDescent="0.6">
      <c r="C605" s="27"/>
      <c r="F605" s="33"/>
    </row>
    <row r="606" spans="3:6" x14ac:dyDescent="0.6">
      <c r="C606" s="27"/>
      <c r="F606" s="33"/>
    </row>
    <row r="607" spans="3:6" x14ac:dyDescent="0.6">
      <c r="C607" s="27"/>
      <c r="F607" s="33"/>
    </row>
    <row r="608" spans="3:6" x14ac:dyDescent="0.6">
      <c r="C608" s="27"/>
      <c r="F608" s="33"/>
    </row>
    <row r="609" spans="3:6" x14ac:dyDescent="0.6">
      <c r="C609" s="27"/>
      <c r="F609" s="33"/>
    </row>
    <row r="610" spans="3:6" x14ac:dyDescent="0.6">
      <c r="C610" s="27"/>
      <c r="F610" s="33"/>
    </row>
    <row r="611" spans="3:6" x14ac:dyDescent="0.6">
      <c r="C611" s="27"/>
      <c r="F611" s="33"/>
    </row>
    <row r="612" spans="3:6" x14ac:dyDescent="0.6">
      <c r="C612" s="27"/>
      <c r="F612" s="33"/>
    </row>
    <row r="613" spans="3:6" x14ac:dyDescent="0.6">
      <c r="C613" s="27"/>
      <c r="F613" s="33"/>
    </row>
    <row r="614" spans="3:6" x14ac:dyDescent="0.6">
      <c r="C614" s="27"/>
      <c r="F614" s="33"/>
    </row>
    <row r="615" spans="3:6" x14ac:dyDescent="0.6">
      <c r="C615" s="27"/>
      <c r="F615" s="33"/>
    </row>
    <row r="616" spans="3:6" x14ac:dyDescent="0.6">
      <c r="C616" s="27"/>
      <c r="F616" s="33"/>
    </row>
    <row r="617" spans="3:6" x14ac:dyDescent="0.6">
      <c r="C617" s="27"/>
      <c r="F617" s="33"/>
    </row>
    <row r="618" spans="3:6" x14ac:dyDescent="0.6">
      <c r="C618" s="27"/>
      <c r="F618" s="33"/>
    </row>
    <row r="619" spans="3:6" x14ac:dyDescent="0.6">
      <c r="C619" s="27"/>
      <c r="F619" s="33"/>
    </row>
    <row r="620" spans="3:6" x14ac:dyDescent="0.6">
      <c r="C620" s="27"/>
      <c r="F620" s="33"/>
    </row>
    <row r="621" spans="3:6" x14ac:dyDescent="0.6">
      <c r="C621" s="27"/>
      <c r="F621" s="33"/>
    </row>
    <row r="622" spans="3:6" x14ac:dyDescent="0.6">
      <c r="C622" s="27"/>
      <c r="F622" s="33"/>
    </row>
    <row r="623" spans="3:6" x14ac:dyDescent="0.6">
      <c r="C623" s="27"/>
      <c r="F623" s="33"/>
    </row>
    <row r="624" spans="3:6" x14ac:dyDescent="0.6">
      <c r="C624" s="27"/>
      <c r="F624" s="33"/>
    </row>
    <row r="625" spans="3:6" x14ac:dyDescent="0.6">
      <c r="C625" s="27"/>
      <c r="F625" s="33"/>
    </row>
    <row r="626" spans="3:6" x14ac:dyDescent="0.6">
      <c r="C626" s="27"/>
      <c r="F626" s="33"/>
    </row>
    <row r="627" spans="3:6" x14ac:dyDescent="0.6">
      <c r="C627" s="27"/>
      <c r="F627" s="33"/>
    </row>
    <row r="628" spans="3:6" x14ac:dyDescent="0.6">
      <c r="C628" s="27"/>
      <c r="F628" s="33"/>
    </row>
    <row r="629" spans="3:6" x14ac:dyDescent="0.6">
      <c r="C629" s="27"/>
      <c r="F629" s="33"/>
    </row>
    <row r="630" spans="3:6" x14ac:dyDescent="0.6">
      <c r="C630" s="27"/>
      <c r="F630" s="33"/>
    </row>
    <row r="631" spans="3:6" x14ac:dyDescent="0.6">
      <c r="C631" s="27"/>
      <c r="F631" s="33"/>
    </row>
    <row r="632" spans="3:6" x14ac:dyDescent="0.6">
      <c r="C632" s="27"/>
      <c r="F632" s="33"/>
    </row>
    <row r="633" spans="3:6" x14ac:dyDescent="0.6">
      <c r="C633" s="27"/>
      <c r="F633" s="33"/>
    </row>
    <row r="634" spans="3:6" x14ac:dyDescent="0.6">
      <c r="C634" s="27"/>
      <c r="F634" s="33"/>
    </row>
    <row r="635" spans="3:6" x14ac:dyDescent="0.6">
      <c r="C635" s="27"/>
      <c r="F635" s="33"/>
    </row>
    <row r="636" spans="3:6" x14ac:dyDescent="0.6">
      <c r="C636" s="27"/>
      <c r="F636" s="33"/>
    </row>
    <row r="637" spans="3:6" x14ac:dyDescent="0.6">
      <c r="C637" s="27"/>
      <c r="F637" s="33"/>
    </row>
    <row r="638" spans="3:6" x14ac:dyDescent="0.6">
      <c r="C638" s="27"/>
      <c r="F638" s="33"/>
    </row>
    <row r="639" spans="3:6" x14ac:dyDescent="0.6">
      <c r="C639" s="27"/>
      <c r="F639" s="33"/>
    </row>
    <row r="640" spans="3:6" x14ac:dyDescent="0.6">
      <c r="C640" s="27"/>
      <c r="F640" s="33"/>
    </row>
    <row r="641" spans="3:6" x14ac:dyDescent="0.6">
      <c r="C641" s="27"/>
      <c r="F641" s="33"/>
    </row>
    <row r="642" spans="3:6" x14ac:dyDescent="0.6">
      <c r="C642" s="27"/>
      <c r="F642" s="33"/>
    </row>
    <row r="643" spans="3:6" x14ac:dyDescent="0.6">
      <c r="C643" s="27"/>
      <c r="F643" s="33"/>
    </row>
    <row r="644" spans="3:6" x14ac:dyDescent="0.6">
      <c r="C644" s="27"/>
      <c r="F644" s="33"/>
    </row>
    <row r="645" spans="3:6" x14ac:dyDescent="0.6">
      <c r="C645" s="27"/>
      <c r="F645" s="33"/>
    </row>
    <row r="646" spans="3:6" x14ac:dyDescent="0.6">
      <c r="C646" s="27"/>
      <c r="F646" s="33"/>
    </row>
    <row r="647" spans="3:6" x14ac:dyDescent="0.6">
      <c r="C647" s="27"/>
      <c r="F647" s="33"/>
    </row>
    <row r="648" spans="3:6" x14ac:dyDescent="0.6">
      <c r="C648" s="27"/>
      <c r="F648" s="33"/>
    </row>
    <row r="649" spans="3:6" x14ac:dyDescent="0.6">
      <c r="C649" s="27"/>
      <c r="F649" s="33"/>
    </row>
    <row r="650" spans="3:6" x14ac:dyDescent="0.6">
      <c r="C650" s="27"/>
      <c r="F650" s="33"/>
    </row>
    <row r="651" spans="3:6" x14ac:dyDescent="0.6">
      <c r="C651" s="27"/>
      <c r="F651" s="33"/>
    </row>
    <row r="652" spans="3:6" x14ac:dyDescent="0.6">
      <c r="C652" s="27"/>
      <c r="F652" s="33"/>
    </row>
    <row r="653" spans="3:6" x14ac:dyDescent="0.6">
      <c r="C653" s="27"/>
      <c r="F653" s="33"/>
    </row>
    <row r="654" spans="3:6" x14ac:dyDescent="0.6">
      <c r="C654" s="27"/>
      <c r="F654" s="33"/>
    </row>
    <row r="655" spans="3:6" x14ac:dyDescent="0.6">
      <c r="C655" s="27"/>
      <c r="F655" s="33"/>
    </row>
    <row r="656" spans="3:6" x14ac:dyDescent="0.6">
      <c r="C656" s="27"/>
      <c r="F656" s="33"/>
    </row>
    <row r="657" spans="3:6" x14ac:dyDescent="0.6">
      <c r="C657" s="27"/>
      <c r="F657" s="33"/>
    </row>
    <row r="658" spans="3:6" x14ac:dyDescent="0.6">
      <c r="C658" s="27"/>
      <c r="F658" s="33"/>
    </row>
    <row r="659" spans="3:6" x14ac:dyDescent="0.6">
      <c r="C659" s="27"/>
      <c r="F659" s="33"/>
    </row>
    <row r="660" spans="3:6" x14ac:dyDescent="0.6">
      <c r="C660" s="27"/>
      <c r="F660" s="33"/>
    </row>
    <row r="661" spans="3:6" x14ac:dyDescent="0.6">
      <c r="C661" s="27"/>
      <c r="F661" s="33"/>
    </row>
    <row r="662" spans="3:6" x14ac:dyDescent="0.6">
      <c r="C662" s="27"/>
      <c r="F662" s="33"/>
    </row>
    <row r="663" spans="3:6" x14ac:dyDescent="0.6">
      <c r="C663" s="27"/>
      <c r="F663" s="33"/>
    </row>
    <row r="664" spans="3:6" x14ac:dyDescent="0.6">
      <c r="C664" s="27"/>
      <c r="F664" s="33"/>
    </row>
    <row r="665" spans="3:6" x14ac:dyDescent="0.6">
      <c r="C665" s="27"/>
      <c r="F665" s="33"/>
    </row>
    <row r="666" spans="3:6" x14ac:dyDescent="0.6">
      <c r="C666" s="27"/>
      <c r="F666" s="33"/>
    </row>
    <row r="667" spans="3:6" x14ac:dyDescent="0.6">
      <c r="C667" s="27"/>
      <c r="F667" s="33"/>
    </row>
    <row r="668" spans="3:6" x14ac:dyDescent="0.6">
      <c r="C668" s="27"/>
      <c r="F668" s="33"/>
    </row>
  </sheetData>
  <autoFilter ref="A1:H1" xr:uid="{81FC3B10-1FE5-4D9D-84CA-DD79ACEEF5DD}"/>
  <dataValidations count="2">
    <dataValidation allowBlank="1" showInputMessage="1" showErrorMessage="1" errorTitle="Error" error="Please insert date in dd/yy/yyyy format, eg 21/03/2023" promptTitle="Date decision was announced" prompt="Please insert the date in dd/mm/yyyy format" sqref="F265:F266 C265:C1048576 F269" xr:uid="{00000000-0002-0000-0500-000000000000}"/>
    <dataValidation type="decimal" allowBlank="1" showInputMessage="1" showErrorMessage="1" sqref="D2:D33" xr:uid="{00000000-0002-0000-0500-000001000000}">
      <formula1>0</formula1>
      <formula2>0.05</formula2>
    </dataValidation>
  </dataValidations>
  <hyperlinks>
    <hyperlink ref="G45" r:id="rId1" display="https://www.bcra.gob.ar/Pdfs/comytexord/A5938.pdf" xr:uid="{00000000-0004-0000-0500-000000000000}"/>
    <hyperlink ref="G23" r:id="rId2" display="https://www.apra.gov.au/news-and-publications/apra-announces-countercyclical-capital-buffer-rate-for-adis" xr:uid="{00000000-0004-0000-0500-000001000000}"/>
    <hyperlink ref="G79" r:id="rId3" display="https://www.apra.gov.au/news-and-publications/apra-releases-annual-information-paper-on-countercyclical-capital-buffer" xr:uid="{00000000-0004-0000-0500-000002000000}"/>
    <hyperlink ref="G119" r:id="rId4" display="https://www.apra.gov.au/media-centre/media-releases/apra-releases-annual-paper-countercyclical-capital-buffer" xr:uid="{00000000-0004-0000-0500-000003000000}"/>
    <hyperlink ref="G177" r:id="rId5" display="https://www.apra.gov.au/news-and-publications/apra-keeps-countercyclical-capital-buffer-on-hold-releases-assessment-of" xr:uid="{00000000-0004-0000-0500-000004000000}"/>
    <hyperlink ref="G240" r:id="rId6" display="https://www.apra.gov.au/sites/default/files/2021-12/Information%20paper%20-%20Countercyclical%20capital%20buffer%20December%202021.pdf" xr:uid="{00000000-0004-0000-0500-000005000000}"/>
    <hyperlink ref="G256" r:id="rId7" display="https://www.apra.gov.au/news-and-publications/apra-issues-annual-update-on-countercyclical-capital-buffer-setting" xr:uid="{00000000-0004-0000-0500-000006000000}"/>
    <hyperlink ref="G26" r:id="rId8" display="https://www.nbb.be/doc/ts/publications/buffer_rate_quarterly_decision.pdf" xr:uid="{00000000-0004-0000-0500-000007000000}"/>
    <hyperlink ref="G38" r:id="rId9" display="https://www.nbb.be/doc/ts/publications/buffer_rate_quarterly_decision_april.pdf" xr:uid="{00000000-0004-0000-0500-000008000000}"/>
    <hyperlink ref="G56" r:id="rId10" display="https://www.nbb.be/doc/ts/publications/buffer_rate_quarterly_decision_july.pdf" xr:uid="{00000000-0004-0000-0500-000009000000}"/>
    <hyperlink ref="G76" r:id="rId11" display="https://www.nbb.be/doc/cp/eng/2016/20161223_bufferrate_2017q1.pdf" xr:uid="{00000000-0004-0000-0500-00000A000000}"/>
    <hyperlink ref="G89" r:id="rId12" display="https://www.nbb.be/doc/cp/eng/2017/20170329_bufferrate_2017q2.pdf" xr:uid="{00000000-0004-0000-0500-00000B000000}"/>
    <hyperlink ref="G103" r:id="rId13" display="https://www.nbb.be/doc/cp/eng/2017/20170628_bufferrate_2017q3.pdf" xr:uid="{00000000-0004-0000-0500-00000C000000}"/>
    <hyperlink ref="G111" r:id="rId14" display="https://www.nbb.be/doc/cp/eng/2017/20170928_bufferrate_2017q4.pdf" xr:uid="{00000000-0004-0000-0500-00000D000000}"/>
    <hyperlink ref="G125" r:id="rId15" display="https://www.nbb.be/doc/cp/eng/2017/20171227_bufferrate_2018q1.pdf" xr:uid="{00000000-0004-0000-0500-00000E000000}"/>
    <hyperlink ref="G138" r:id="rId16" display="https://www.nbb.be/doc/cp/eng/2018/20180329_bufferrate_2018q2.pdf" xr:uid="{00000000-0004-0000-0500-00000F000000}"/>
    <hyperlink ref="G149" r:id="rId17" display="https://www.nbb.be/doc/cp/eng/2018/20180629_bufferrate_2018q3.pdf" xr:uid="{00000000-0004-0000-0500-000010000000}"/>
    <hyperlink ref="G156" r:id="rId18" display="https://www.nbb.be/doc/cp/eng/2018/20180925_bufferrate_2018q4.pdf" xr:uid="{00000000-0004-0000-0500-000011000000}"/>
    <hyperlink ref="G173" r:id="rId19" display="https://www.nbb.be/doc/cp/eng/2019/20181228_bufferrate_2019q1.pdf" xr:uid="{00000000-0004-0000-0500-000012000000}"/>
    <hyperlink ref="G184" r:id="rId20" display="https://www.nbb.be/doc/cp/eng/2019/20190329_bufferrate_2019q2.pdf" xr:uid="{00000000-0004-0000-0500-000013000000}"/>
    <hyperlink ref="G190" r:id="rId21" display="https://www.nbb.be/doc/cp/eng/2019/20190628_bufferrate_2019q3.pdf" xr:uid="{00000000-0004-0000-0500-000014000000}"/>
    <hyperlink ref="G211" r:id="rId22" display="https://www.nbb.be/doc/cp/eng/2020/20200327_bufferrate_2020q2.pdf" xr:uid="{00000000-0004-0000-0500-000015000000}"/>
    <hyperlink ref="G217" r:id="rId23" display="https://www.nbb.be/doc/cp/eng/2020/200630_bufferrate_2020q3.pdf" xr:uid="{00000000-0004-0000-0500-000016000000}"/>
    <hyperlink ref="G223" r:id="rId24" display="https://www.nbb.be/en/articles/nbb-keeps-ccyb-rate-0-0" xr:uid="{00000000-0004-0000-0500-000017000000}"/>
    <hyperlink ref="G229" r:id="rId25" display="https://www.nbb.be/en/articles/nbb-keeps-ccyb-rate-0-1" xr:uid="{00000000-0004-0000-0500-000018000000}"/>
    <hyperlink ref="G196" r:id="rId26" display="https://www.nbb.be/doc/cp/eng/2019/20190628_bufferrate_2019q3.pdf" xr:uid="{00000000-0004-0000-0500-000019000000}"/>
    <hyperlink ref="G18" r:id="rId27" display="http://www.bcb.gov.br/ingles/norms/brprudential/Circular3769.pdf" xr:uid="{00000000-0004-0000-0500-00001A000000}"/>
    <hyperlink ref="G83" r:id="rId28" display="Central Bank of Brazil announces Countercyclical Capital Buffer in Brazil (Comunicado 30.499,  09.03.2017)" xr:uid="{00000000-0004-0000-0500-00001B000000}"/>
    <hyperlink ref="G95" r:id="rId29" display="Central Bank of Brazil announces Countercyclical Capital Buffer in Brazil (Comunicado 30.848,  08.06.2017)" xr:uid="{00000000-0004-0000-0500-00001C000000}"/>
    <hyperlink ref="G106" r:id="rId30" display="Central Bank of Brazil announces Countercyclical Capital Buffer in Brazil (Comunicado 31.188,  14.09.2017)" xr:uid="{00000000-0004-0000-0500-00001D000000}"/>
    <hyperlink ref="G120" r:id="rId31" display="Central Bank of Brazil announces Countercyclical Capital Buffer in Brazil (Comunicado 31.478,  14.12.2017)" xr:uid="{00000000-0004-0000-0500-00001E000000}"/>
    <hyperlink ref="G132" r:id="rId32" display="Central Bank of Brazil announces Countercyclical Capital Buffer in Brazil (Comunicado 31.752,  08.03.2018)" xr:uid="{00000000-0004-0000-0500-00001F000000}"/>
    <hyperlink ref="G142" r:id="rId33" display="Central Bank of Brazil announces Countercyclical Capital Buffer in Brazil (Comunicado 32.139,  07.06.2018)" xr:uid="{00000000-0004-0000-0500-000020000000}"/>
    <hyperlink ref="G152" r:id="rId34" display="Central Bank of Brazil announces Countercyclical Capital Buffer in Brazil (Comunicado 32.516,  04.09.2018)" xr:uid="{00000000-0004-0000-0500-000021000000}"/>
    <hyperlink ref="G164" r:id="rId35" display="Central Bank of Brazil announces Countercyclical Capital Buffer in Brazil (Comunicado 32.794,  22.11.2018)" xr:uid="{00000000-0004-0000-0500-000022000000}"/>
    <hyperlink ref="G82" r:id="rId36" location="1.6.2" display="https://www.osfi-bsif.gc.ca/Eng/fi-if/rg-ro/gdn-ort/gl-ld/Pages/CAR19_chpt1.aspx#1.6.2" xr:uid="{00000000-0004-0000-0500-000023000000}"/>
    <hyperlink ref="G16" r:id="rId37" display="http://www.cbrc.gov.cn/EngdocView.do?docID=86EC2D338BB24111B3AC5D7C5C4F1B28" xr:uid="{00000000-0004-0000-0500-000024000000}"/>
    <hyperlink ref="G224" r:id="rId38" display="http://www.pbc.gov.cn/en/3688110/3688172/4048269/4106897/index.html" xr:uid="{00000000-0004-0000-0500-000025000000}"/>
    <hyperlink ref="G28" r:id="rId39" display="HCSF decision regarding the CCyB-30.12.2016" xr:uid="{00000000-0004-0000-0500-000026000000}"/>
    <hyperlink ref="G48" r:id="rId40" display="HCSF decision regarding the CCyB-30.12.2016" xr:uid="{00000000-0004-0000-0500-000027000000}"/>
    <hyperlink ref="G58" r:id="rId41" display="HCSF decision regarding the CCyB-30.12.2016" xr:uid="{00000000-0004-0000-0500-000028000000}"/>
    <hyperlink ref="G66" r:id="rId42" display="HCSF decision regarding the CCyB-30.12.2016" xr:uid="{00000000-0004-0000-0500-000029000000}"/>
    <hyperlink ref="G78" r:id="rId43" display="HCSF decision regarding the CCyB-30.12.2016" xr:uid="{00000000-0004-0000-0500-00002A000000}"/>
    <hyperlink ref="G91" r:id="rId44" display="HCSF decision regarding the CCyB-30.12.2016" xr:uid="{00000000-0004-0000-0500-00002B000000}"/>
    <hyperlink ref="G104" r:id="rId45" display="HCSF decision regarding the CCyB-30.12.2016" xr:uid="{00000000-0004-0000-0500-00002C000000}"/>
    <hyperlink ref="G112" r:id="rId46" display="HCSF decision regarding the CCyB-30.12.2016" xr:uid="{00000000-0004-0000-0500-00002D000000}"/>
    <hyperlink ref="G127" r:id="rId47" display="HCSF decision regarding the CCyB-30.12.2016" xr:uid="{00000000-0004-0000-0500-00002E000000}"/>
    <hyperlink ref="G139" r:id="rId48" display="HCSF decision regarding the CCyB-30.12.2016" xr:uid="{00000000-0004-0000-0500-00002F000000}"/>
    <hyperlink ref="G150" r:id="rId49" display="HCSF decision regarding the CCyB-30.12.2016" xr:uid="{00000000-0004-0000-0500-000030000000}"/>
    <hyperlink ref="G160" r:id="rId50" display="HCSF decision regarding the CCyB-30.12.2016" xr:uid="{00000000-0004-0000-0500-000031000000}"/>
    <hyperlink ref="G176" r:id="rId51" display="HCSF decision regarding the CCyB-30.12.2016" xr:uid="{00000000-0004-0000-0500-000032000000}"/>
    <hyperlink ref="G185" r:id="rId52" display="HCSF decision regarding the CCyB-30.12.2016" xr:uid="{00000000-0004-0000-0500-000033000000}"/>
    <hyperlink ref="G209" r:id="rId53" display="HCSF decision regarding the CCyB" xr:uid="{00000000-0004-0000-0500-000034000000}"/>
    <hyperlink ref="G244" r:id="rId54" display="HCSF Press Release" xr:uid="{00000000-0004-0000-0500-000035000000}"/>
    <hyperlink ref="G252" r:id="rId55" display="https://www.economie.gouv.fr/files/files/directions_services/hcsf/HCSF_2022-09-15_PressRelease_eng.pdf" xr:uid="{00000000-0004-0000-0500-000036000000}"/>
    <hyperlink ref="G21" r:id="rId56" display="BaFin Board Decision regarding the counter cyclical buffer rate (15.12.2015) " xr:uid="{00000000-0004-0000-0500-000037000000}"/>
    <hyperlink ref="G74" r:id="rId57" display="BaFin Board Decision regarding the counter cyclical buffer rate (19.12.2016)" xr:uid="{00000000-0004-0000-0500-000038000000}"/>
    <hyperlink ref="G128" r:id="rId58" display="BaFin Board Decision regarding the counter cyclical buffer rate (19.12.2016)" xr:uid="{00000000-0004-0000-0500-000039000000}"/>
    <hyperlink ref="G174" r:id="rId59" display="BaFin Board Decision regarding the counter cyclical buffer rate (19.12.2016)" xr:uid="{00000000-0004-0000-0500-00003A000000}"/>
    <hyperlink ref="G191" r:id="rId60" display="BaFin Board Decision regarding the counter cyclical buffer rate (19.12.2016)" xr:uid="{00000000-0004-0000-0500-00003B000000}"/>
    <hyperlink ref="G202" r:id="rId61" display="BaFin Board Decision regarding the counter cyclical buffer rate (30.12.2019)" xr:uid="{00000000-0004-0000-0500-00003C000000}"/>
    <hyperlink ref="G212" r:id="rId62" display="https://www.bafin.de/SharedDocs/Veroeffentlichungen/EN/Aufsichtsrecht/Verfuegung/vf_200331_allgvfg_antizykl_kapitalpuffer_en.html?nn=19591106" xr:uid="{00000000-0004-0000-0500-00003D000000}"/>
    <hyperlink ref="G242" r:id="rId63" display="BaFin Board Decision regarding the counter cyclical buffer rate (31.01.2022)" xr:uid="{00000000-0004-0000-0500-00003E000000}"/>
    <hyperlink ref="G8" r:id="rId64" display="Monetary Authority Announces Countercyclical Capital Buffer for Hong Kong" xr:uid="{00000000-0004-0000-0500-00003F000000}"/>
    <hyperlink ref="G34" r:id="rId65" display="HK CCyB announcement (14 Jan 2016)" xr:uid="{00000000-0004-0000-0500-000040000000}"/>
    <hyperlink ref="G80" r:id="rId66" display="HK CCyB announcement (27 Jan 2017)" xr:uid="{00000000-0004-0000-0500-000041000000}"/>
    <hyperlink ref="G129" r:id="rId67" display="HK CCyB announcement (10 Jan 2018)" xr:uid="{00000000-0004-0000-0500-000042000000}"/>
    <hyperlink ref="G186" r:id="rId68" display="HK CCyB announcement (16.04.2019)" xr:uid="{00000000-0004-0000-0500-000043000000}"/>
    <hyperlink ref="G192" r:id="rId69" display="HK CCyB announcement (09.07.2019)" xr:uid="{00000000-0004-0000-0500-000044000000}"/>
    <hyperlink ref="G198" r:id="rId70" display="HK CCyB announcement (14.10.2020)" xr:uid="{00000000-0004-0000-0500-000045000000}"/>
    <hyperlink ref="G204" r:id="rId71" display="HK CCyB announcement (29.01.2020)" xr:uid="{00000000-0004-0000-0500-000046000000}"/>
    <hyperlink ref="G206" r:id="rId72" display="HK CCyB announcement (16.03.2020)" xr:uid="{00000000-0004-0000-0500-000047000000}"/>
    <hyperlink ref="G237" r:id="rId73" display="HK CCyB announcement (05.08.2021)" xr:uid="{00000000-0004-0000-0500-000048000000}"/>
    <hyperlink ref="G9" r:id="rId74" display="Guidelines for implementation of Countercyclical Capital Buffer (CCCB)" xr:uid="{00000000-0004-0000-0500-000049000000}"/>
    <hyperlink ref="G12" r:id="rId75" display="First Bi-monthly monetary policy statement, 2015 (07.04.2015)" xr:uid="{00000000-0004-0000-0500-00004A000000}"/>
    <hyperlink ref="G49" r:id="rId76" display="First Bi-monthly monetary policy statement, 2016 (05.04.2016)" xr:uid="{00000000-0004-0000-0500-00004B000000}"/>
    <hyperlink ref="G92" r:id="rId77" display="First Bi-monthly monetary policy statement, 2017 (06.04.2017)" xr:uid="{00000000-0004-0000-0500-00004C000000}"/>
    <hyperlink ref="G140" r:id="rId78" display="First Bi-monthly monetary policy statement, 2018 (05.04.2018)" xr:uid="{00000000-0004-0000-0500-00004D000000}"/>
    <hyperlink ref="G30" r:id="rId79" display="CCyB announcement (available in Indonesian only, 31.12.2015)" xr:uid="{00000000-0004-0000-0500-00004E000000}"/>
    <hyperlink ref="G52" r:id="rId80" display="Bank Indonesia holds countercyclical capital buffer (CCB) at 0% (23.05.2016)" xr:uid="{00000000-0004-0000-0500-00004F000000}"/>
    <hyperlink ref="G69" r:id="rId81" display="Bank Indonesia holds countercyclical capital buffer (CCB) at 0% (21.11.2016)" xr:uid="{00000000-0004-0000-0500-000050000000}"/>
    <hyperlink ref="G94" r:id="rId82" display="Bank Indonesia holds countercyclical capital buffer (CCB) at 0% (19.05.2017)" xr:uid="{00000000-0004-0000-0500-000051000000}"/>
    <hyperlink ref="G114" r:id="rId83" display="Bank Indonesia holds countercyclical capital buffer (CCB) at 0% (16.11.2017)" xr:uid="{00000000-0004-0000-0500-000052000000}"/>
    <hyperlink ref="G141" r:id="rId84" display="Bank Indonesia holds countercyclical capital buffer (CCB) at 0% (17.05.2018)" xr:uid="{00000000-0004-0000-0500-000053000000}"/>
    <hyperlink ref="G163" r:id="rId85" display="Bank Indonesia holds countercyclical capital buffer (CCB) at 0% (17.05.2018)" xr:uid="{00000000-0004-0000-0500-000054000000}"/>
    <hyperlink ref="G187" r:id="rId86" display="Bank Indonesia holds countercyclical capital buffer (CCB) at 0% (15.11.2018)" xr:uid="{00000000-0004-0000-0500-000055000000}"/>
    <hyperlink ref="G29" r:id="rId87" display="Bank of Italy (30 December 2015)" xr:uid="{00000000-0004-0000-0500-000056000000}"/>
    <hyperlink ref="G43" r:id="rId88" display="Bank of Italy" xr:uid="{00000000-0004-0000-0500-000057000000}"/>
    <hyperlink ref="G54" r:id="rId89" display="Bank of Italy" xr:uid="{00000000-0004-0000-0500-000058000000}"/>
    <hyperlink ref="G62" r:id="rId90" display="Bank of Italy" xr:uid="{00000000-0004-0000-0500-000059000000}"/>
    <hyperlink ref="G73" r:id="rId91" display="Bank of Italy" xr:uid="{00000000-0004-0000-0500-00005A000000}"/>
    <hyperlink ref="G87" r:id="rId92" display="Bank of Italy" xr:uid="{00000000-0004-0000-0500-00005B000000}"/>
    <hyperlink ref="G98" r:id="rId93" display="Bank of Italy" xr:uid="{00000000-0004-0000-0500-00005C000000}"/>
    <hyperlink ref="G108" r:id="rId94" display="Bank of Italy" xr:uid="{00000000-0004-0000-0500-00005D000000}"/>
    <hyperlink ref="G123" r:id="rId95" display="Bank of Italy" xr:uid="{00000000-0004-0000-0500-00005E000000}"/>
    <hyperlink ref="G135" r:id="rId96" display="Bank of Italy" xr:uid="{00000000-0004-0000-0500-00005F000000}"/>
    <hyperlink ref="G146" r:id="rId97" display="Bank of Italy" xr:uid="{00000000-0004-0000-0500-000060000000}"/>
    <hyperlink ref="G155" r:id="rId98" display="Bank of Italy" xr:uid="{00000000-0004-0000-0500-000061000000}"/>
    <hyperlink ref="G171" r:id="rId99" display="Bank of Italy" xr:uid="{00000000-0004-0000-0500-000062000000}"/>
    <hyperlink ref="G46" r:id="rId100" display="Ordinances and notices on capital buffer ratios (available in Japanese only)" xr:uid="{00000000-0004-0000-0500-000063000000}"/>
    <hyperlink ref="G47" r:id="rId101" display="FSC announced CCyB rate for South Korea" xr:uid="{00000000-0004-0000-0500-000064000000}"/>
    <hyperlink ref="G20" r:id="rId102" display="CSSF Regulation N° 15-04 on the setting of a countercyclical buffer rate " xr:uid="{00000000-0004-0000-0500-000065000000}"/>
    <hyperlink ref="G44" r:id="rId103" display="CSSF Regulation No 16-02 on the setting of the countercyclical buffer rate for the second quarter of 2016 (only in French)" xr:uid="{00000000-0004-0000-0500-000066000000}"/>
    <hyperlink ref="G57" r:id="rId104" display="CSSF Regulation N° 16-03 on the setting of the countercyclical buffer rate for the third quarter of 2016 (only in French)" xr:uid="{00000000-0004-0000-0500-000067000000}"/>
    <hyperlink ref="G63" r:id="rId105" display="CSSF Regulation N° 16-05 on the setting of the countercyclical buffer rate for the third quarter of 2016 (only in French)" xr:uid="{00000000-0004-0000-0500-000068000000}"/>
    <hyperlink ref="G75" r:id="rId106" display="CSSF Regulation N° 16-15 on the setting of the countercyclical buffer rate for the first quarter of 2017 (only in French)" xr:uid="{00000000-0004-0000-0500-000069000000}"/>
    <hyperlink ref="G88" r:id="rId107" display="CSSF Regulation N° 17-01 on the setting of the countercyclical buffer rate for the second quarter of 2017 (only in French)" xr:uid="{00000000-0004-0000-0500-00006A000000}"/>
    <hyperlink ref="G99" r:id="rId108" display="CSSF Regulation N° 17-02 on the setting of the countercyclical buffer rate for the third quarter of 2017 (only in French)" xr:uid="{00000000-0004-0000-0500-00006B000000}"/>
    <hyperlink ref="G109" r:id="rId109" display="CSSF Regulation No 17-03 on the setting of the countercyclical buffer rate for the forth quarter of 2017 (only in French)" xr:uid="{00000000-0004-0000-0500-00006C000000}"/>
    <hyperlink ref="G126" r:id="rId110" display="CSSF Regulation N° 17-05 on the setting of the countercyclical buffer rate for the first quarter of 2018 (only in French, 30.11.2017)" xr:uid="{00000000-0004-0000-0500-00006D000000}"/>
    <hyperlink ref="G137" r:id="rId111" display="CSSF Regulation N° 18-01 on the setting of the countercyclical buffer rate for the second quarter of 2018 (only in French)" xr:uid="{00000000-0004-0000-0500-00006E000000}"/>
    <hyperlink ref="G147" r:id="rId112" display="CSSF Regulation N° 18-04 (only in French) on the setting of the countercyclical buffer rate for the third quarter of 2018" xr:uid="{00000000-0004-0000-0500-00006F000000}"/>
    <hyperlink ref="G157" r:id="rId113" display="CSSF Regulation N° 18-05 (only in French) on the setting of the countercyclical buffer rate for the forth quarter of 2018" xr:uid="{00000000-0004-0000-0500-000070000000}"/>
    <hyperlink ref="G175" r:id="rId114" display="CSSF Regulation N° 18-07 (only in French) on the setting of the countercyclical buffer rate for the first quarter of 2019" xr:uid="{00000000-0004-0000-0500-000071000000}"/>
    <hyperlink ref="G182" r:id="rId115" display="CSSF Regulation N° 19-07 of 28 June 2019 on the setting of the countercyclical buffer rate for the third quarter of 2019" xr:uid="{00000000-0004-0000-0500-000072000000}"/>
    <hyperlink ref="G197" r:id="rId116" display="http://data.legilux.public.lu/file/eli-etat-leg-rcsf-2019-10-01-a683-jo-fr-pdf.pdf" xr:uid="{00000000-0004-0000-0500-000073000000}"/>
    <hyperlink ref="G203" r:id="rId117" display="CSSF Regulation N° 19-08 (only in French)" xr:uid="{00000000-0004-0000-0500-000074000000}"/>
    <hyperlink ref="G214" r:id="rId118" display="CSSF Regulation N° 20-01 (only in French)" xr:uid="{00000000-0004-0000-0500-000075000000}"/>
    <hyperlink ref="G219" r:id="rId119" display="CSSF Regulation N° 20-03 (only in French)" xr:uid="{00000000-0004-0000-0500-000076000000}"/>
    <hyperlink ref="G225" r:id="rId120" display="CSSF Regulation N° 20-06 (only in French)" xr:uid="{00000000-0004-0000-0500-000077000000}"/>
    <hyperlink ref="G230" r:id="rId121" display="CSSF Regulation N° 20-11 (only in French)" xr:uid="{00000000-0004-0000-0500-000078000000}"/>
    <hyperlink ref="G233" r:id="rId122" display="CSSF Regulation N° 21-01 (only in French)" xr:uid="{00000000-0004-0000-0500-000079000000}"/>
    <hyperlink ref="G236" r:id="rId123" display="CSSF Regulation N° 15-05 (only in French)" xr:uid="{00000000-0004-0000-0500-00007A000000}"/>
    <hyperlink ref="G246" r:id="rId124" display="CSSF Regulation N° 22-02 on the setting of the countercyclical buffer rate for the second quarter of 2022 (31.03.2022)" xr:uid="{00000000-0004-0000-0500-00007B000000}"/>
    <hyperlink ref="G250" r:id="rId125" display="http://data.legilux.public.lu/eli/etat/leg/rcsf/2022/06/30/a329/jo" xr:uid="{00000000-0004-0000-0500-00007C000000}"/>
    <hyperlink ref="G253" r:id="rId126" display="Règlement CSSF N° 22-06 du 30 septembre 2022 sur la fixation du taux de coussin contracyclique pour le quatrième trimestre 2022. - Legilux (public.lu)" xr:uid="{00000000-0004-0000-0500-00007D000000}"/>
    <hyperlink ref="G259" r:id="rId127" display="https://www.cssf.lu/fr/Document/reglement-cssf-n-23-01-du-31-mars-2023/" xr:uid="{00000000-0004-0000-0500-00007E000000}"/>
    <hyperlink ref="G50" r:id="rId128" display="Cargos de Capital Contracíclico Vigentes (in Spanish only, 06.05.2016))" xr:uid="{00000000-0004-0000-0500-00007F000000}"/>
    <hyperlink ref="G31" r:id="rId129" display="On countercyclical buffer to capital adequacy ratio" xr:uid="{00000000-0004-0000-0500-000080000000}"/>
    <hyperlink ref="G36" r:id="rId130" display="On countercyclical buffer to capital adequacy ratio" xr:uid="{00000000-0004-0000-0500-000081000000}"/>
    <hyperlink ref="G53" r:id="rId131" display="On countercyclical buffer to capital adequacy ratio" xr:uid="{00000000-0004-0000-0500-000082000000}"/>
    <hyperlink ref="G64" r:id="rId132" display="On countercyclical buffer to capital adequacy ratio" xr:uid="{00000000-0004-0000-0500-000083000000}"/>
    <hyperlink ref="G77" r:id="rId133" display="On countercyclical buffer to capital adequacy ratio" xr:uid="{00000000-0004-0000-0500-000084000000}"/>
    <hyperlink ref="G90" r:id="rId134" display="On countercyclical buffer to capital adequacy ratio" xr:uid="{00000000-0004-0000-0500-000085000000}"/>
    <hyperlink ref="G101" r:id="rId135" display="On countercyclical buffer to capital adequacy ratio" xr:uid="{00000000-0004-0000-0500-000086000000}"/>
    <hyperlink ref="G113" r:id="rId136" display="On countercyclical buffer to capital adequacy ratio" xr:uid="{00000000-0004-0000-0500-000087000000}"/>
    <hyperlink ref="G124" r:id="rId137" display="On countercyclical buffer to capital adequacy ratio" xr:uid="{00000000-0004-0000-0500-000088000000}"/>
    <hyperlink ref="G151" r:id="rId138" display="On countercyclical buffer to capital adequacy ratio" xr:uid="{00000000-0004-0000-0500-000089000000}"/>
    <hyperlink ref="G159" r:id="rId139" display="On countercyclical buffer to capital adequacy ratio" xr:uid="{00000000-0004-0000-0500-00008A000000}"/>
    <hyperlink ref="G172" r:id="rId140" display="National countercyclical capital buffer and risk ratio buffers for credit institutions’ computation of capital adequacy ratios" xr:uid="{00000000-0004-0000-0500-00008B000000}"/>
    <hyperlink ref="G194" r:id="rId141" display="Bank of Russia leaves unchanged the countercyclical capital buffer (CCB) rate for Russian credit institutions and the risk ratio buffers" xr:uid="{00000000-0004-0000-0500-00008C000000}"/>
    <hyperlink ref="G200" r:id="rId142" display="Bank of Russia leaves unchanged the countercyclical capital buffer (CCB) rate for Russian credit institutions and risk ratio buffers" xr:uid="{00000000-0004-0000-0500-00008D000000}"/>
    <hyperlink ref="G216" r:id="rId143" display="Bank of Russia retains national countercyclical capital buffer and risk-weight add-ons" xr:uid="{00000000-0004-0000-0500-00008E000000}"/>
    <hyperlink ref="G221" r:id="rId144" display="Bank of Russia’s decision on regulatory easing and macroprudential measures" xr:uid="{00000000-0004-0000-0500-00008F000000}"/>
    <hyperlink ref="G227" r:id="rId145" display="Bank of Russia retains national countercyclical capital buffer rate and risk-weight add-ons" xr:uid="{00000000-0004-0000-0500-000090000000}"/>
    <hyperlink ref="G231" r:id="rId146" display="Bank of Russia retains national countercyclical capital buffer and risk-weight add-ons" xr:uid="{00000000-0004-0000-0500-000091000000}"/>
    <hyperlink ref="G235" r:id="rId147" display="Bank of Russia retains national countercyclical capital buffer" xr:uid="{00000000-0004-0000-0500-000092000000}"/>
    <hyperlink ref="G144" r:id="rId148" display="De Nederlandsche Bank" xr:uid="{00000000-0004-0000-0500-000093000000}"/>
    <hyperlink ref="G162" r:id="rId149" display="De Nederlandsche Bank" xr:uid="{00000000-0004-0000-0500-000094000000}"/>
    <hyperlink ref="G169" r:id="rId150" display="De Nederlandsche Bank" xr:uid="{00000000-0004-0000-0500-000095000000}"/>
    <hyperlink ref="G181" r:id="rId151" display="De Nederlandsche Bank" xr:uid="{00000000-0004-0000-0500-000096000000}"/>
    <hyperlink ref="G247" r:id="rId152" display="DNB increases countercyclical capital buffer to 1%" xr:uid="{00000000-0004-0000-0500-000097000000}"/>
    <hyperlink ref="G262" r:id="rId153" display="https://www.dnb.nl/en/sector-news/supervision-2023/dnb-raises-countercyclical-capital-buffer-ccyb-from-1-0-to-2-0/" xr:uid="{00000000-0004-0000-0500-000098000000}"/>
    <hyperlink ref="G33" r:id="rId154" display="http://www.sama.gov.sa/en-US/Laws/Documents/3.%20SAMA%20Basel%20III%20Program/8.%20Applicabilty%20of%20Countercylical%20Captital%20Buffer%20(CCYB)%20in%20Saudi%20Arabia.pdf" xr:uid="{00000000-0004-0000-0500-000099000000}"/>
    <hyperlink ref="G19" r:id="rId155" display="Decision on Singapore's countercyclical capital buffer rate for 2017 (MAS Financial Stability Review 2015, Box H)" xr:uid="{00000000-0004-0000-0500-00009A000000}"/>
    <hyperlink ref="G70" r:id="rId156" display="Decision on Singapore's countercyclical capital buffer rate for 2018 (MAS Financial Stability Review 2016, Overview)" xr:uid="{00000000-0004-0000-0500-00009B000000}"/>
    <hyperlink ref="G116" r:id="rId157" display="Decision on Singapore's countercyclical capital buffer rate for 2018 (MAS Financial Stability Review 2016, Overview)" xr:uid="{00000000-0004-0000-0500-00009C000000}"/>
    <hyperlink ref="G165" r:id="rId158" display="Decision on Singapore's countercyclical capital buffer rate for 2020 (MAS Financial Stability Review 2018, Overview)" xr:uid="{00000000-0004-0000-0500-00009D000000}"/>
    <hyperlink ref="G226" r:id="rId159" display="MAS" xr:uid="{00000000-0004-0000-0500-00009E000000}"/>
    <hyperlink ref="G17" r:id="rId160" display="September 2015 - Financial Stability Review (28.10.2015)" xr:uid="{00000000-0004-0000-0500-00009F000000}"/>
    <hyperlink ref="G93" r:id="rId161" display="Financial Stability Review, First edition 2017" xr:uid="{00000000-0004-0000-0500-0000A0000000}"/>
    <hyperlink ref="G117" r:id="rId162" display="Financial Stability Review, Second edition 2017" xr:uid="{00000000-0004-0000-0500-0000A1000000}"/>
    <hyperlink ref="G167" r:id="rId163" display="Financial Stability Review, Second edition 2018" xr:uid="{00000000-0004-0000-0500-0000A2000000}"/>
    <hyperlink ref="G27" r:id="rId164" display="Bank of Spain" xr:uid="{00000000-0004-0000-0500-0000A3000000}"/>
    <hyperlink ref="G39" r:id="rId165" display="Bank of Spain" xr:uid="{00000000-0004-0000-0500-0000A4000000}"/>
    <hyperlink ref="G55" r:id="rId166" display="Bank of Spain" xr:uid="{00000000-0004-0000-0500-0000A5000000}"/>
    <hyperlink ref="G65" r:id="rId167" display="Bank of Spain" xr:uid="{00000000-0004-0000-0500-0000A6000000}"/>
    <hyperlink ref="G71" r:id="rId168" display="Bank of Spain" xr:uid="{00000000-0004-0000-0500-0000A7000000}"/>
    <hyperlink ref="G86" r:id="rId169" display="Bank of Spain" xr:uid="{00000000-0004-0000-0500-0000A8000000}"/>
    <hyperlink ref="G100" r:id="rId170" display="Bank of Spain" xr:uid="{00000000-0004-0000-0500-0000A9000000}"/>
    <hyperlink ref="G110" r:id="rId171" display="Bank of Spain" xr:uid="{00000000-0004-0000-0500-0000AA000000}"/>
    <hyperlink ref="G122" r:id="rId172" display="Bank of Spain" xr:uid="{00000000-0004-0000-0500-0000AB000000}"/>
    <hyperlink ref="G136" r:id="rId173" display="Bank of Spain" xr:uid="{00000000-0004-0000-0500-0000AC000000}"/>
    <hyperlink ref="G143" r:id="rId174" display="Bank of Spain" xr:uid="{00000000-0004-0000-0500-0000AD000000}"/>
    <hyperlink ref="G158" r:id="rId175" display="Bank of Spain" xr:uid="{00000000-0004-0000-0500-0000AE000000}"/>
    <hyperlink ref="G170" r:id="rId176" display="Bank of Spain" xr:uid="{00000000-0004-0000-0500-0000AF000000}"/>
    <hyperlink ref="G183" r:id="rId177" display="Bank of Spain" xr:uid="{00000000-0004-0000-0500-0000B0000000}"/>
    <hyperlink ref="G188" r:id="rId178" display="Bank of Spain" xr:uid="{00000000-0004-0000-0500-0000B1000000}"/>
    <hyperlink ref="G195" r:id="rId179" display="Bank of Spain" xr:uid="{00000000-0004-0000-0500-0000B2000000}"/>
    <hyperlink ref="G201" r:id="rId180" display="Bank of Spain" xr:uid="{00000000-0004-0000-0500-0000B3000000}"/>
    <hyperlink ref="G213" r:id="rId181" display="Bank of Spain" xr:uid="{00000000-0004-0000-0500-0000B4000000}"/>
    <hyperlink ref="G215" r:id="rId182" display="Bank of Spain" xr:uid="{00000000-0004-0000-0500-0000B5000000}"/>
    <hyperlink ref="G218" r:id="rId183" display="Bank of Spain" xr:uid="{00000000-0004-0000-0500-0000B6000000}"/>
    <hyperlink ref="G220" r:id="rId184" display="Bank of Spain" xr:uid="{00000000-0004-0000-0500-0000B7000000}"/>
    <hyperlink ref="G222" r:id="rId185" display="Bank of Spain" xr:uid="{00000000-0004-0000-0500-0000B8000000}"/>
    <hyperlink ref="G228" r:id="rId186" display="Bank of Spain" xr:uid="{00000000-0004-0000-0500-0000B9000000}"/>
    <hyperlink ref="G232" r:id="rId187" display="Bank of Spain" xr:uid="{00000000-0004-0000-0500-0000BA000000}"/>
    <hyperlink ref="G238" r:id="rId188" display="Bank of Spain" xr:uid="{00000000-0004-0000-0500-0000BB000000}"/>
    <hyperlink ref="G245" r:id="rId189" location="xabd7" display="Bank of Spain" xr:uid="{00000000-0004-0000-0500-0000BC000000}"/>
    <hyperlink ref="G249" r:id="rId190" display="Bank of Spain" xr:uid="{00000000-0004-0000-0500-0000BD000000}"/>
    <hyperlink ref="G254" r:id="rId191" display="https://www.bde.es/f/webbde/GAP/Secciones/SalaPrensa/NotasInformativas/22/presbe2022_80en.pdf  " xr:uid="{00000000-0004-0000-0500-0000BE000000}"/>
    <hyperlink ref="G255" r:id="rId192" display="https://www.bde.es/f/webbde/GAP/Secciones/SalaPrensa/NotasInformativas/22/presbe2022_107en.pdf" xr:uid="{00000000-0004-0000-0500-0000BF000000}"/>
    <hyperlink ref="G260" r:id="rId193" display="https://www.bde.es/f/webbde/GAP/Secciones/SalaPrensa/NotasInformativas/23/presbe2023-25en.pdf" xr:uid="{00000000-0004-0000-0500-0000C0000000}"/>
    <hyperlink ref="G6" r:id="rId194" display="Decision regarding the countercyclical buffer rate (8 December 2014)" xr:uid="{00000000-0004-0000-0500-0000C1000000}"/>
    <hyperlink ref="G13" r:id="rId195" display="Proposal to amend the regulations on the countercyclical capital buffer" xr:uid="{00000000-0004-0000-0500-0000C2000000}"/>
    <hyperlink ref="G40" r:id="rId196" display="Regulations amending Finansinspektionen’s regulations (FFFS 2014:33) regarding the countercyclical capital buffer rate (21.03.2016)" xr:uid="{00000000-0004-0000-0500-0000C3000000}"/>
    <hyperlink ref="G153" r:id="rId197" display="Swedish FSA" xr:uid="{00000000-0004-0000-0500-0000C4000000}"/>
    <hyperlink ref="G208" r:id="rId198" display="Finansinspektionen " xr:uid="{00000000-0004-0000-0500-0000C5000000}"/>
    <hyperlink ref="G239" r:id="rId199" display="FI raises the countercyclical buffer rate to 1 per cent" xr:uid="{00000000-0004-0000-0500-0000C6000000}"/>
    <hyperlink ref="G248" r:id="rId200" display="The countercyclical buffer rate will be raised" xr:uid="{00000000-0004-0000-0500-0000C7000000}"/>
    <hyperlink ref="G35" r:id="rId201" display="Stance of the Basel III countercyclical capital buffer in Switzerland, February 2016" xr:uid="{00000000-0004-0000-0500-0000C8000000}"/>
    <hyperlink ref="G81" r:id="rId202" display="Stance of the Basel III countercyclical capital buffer in Switzerland, February 2017" xr:uid="{00000000-0004-0000-0500-0000C9000000}"/>
    <hyperlink ref="G130" r:id="rId203" display="Stance of the Basel III countercyclical capital buffer in Switzerland, February 2018" xr:uid="{00000000-0004-0000-0500-0000CA000000}"/>
    <hyperlink ref="G178" r:id="rId204" display="Stance of the Basel III countercyclical capital buffer in Switzerland, February 2019" xr:uid="{00000000-0004-0000-0500-0000CB000000}"/>
    <hyperlink ref="G205" r:id="rId205" display="Swiss National Bank" xr:uid="{00000000-0004-0000-0500-0000CC000000}"/>
    <hyperlink ref="G258" r:id="rId206" display="https://www.snb.ch/en/mmr/reference/ccb_20230221_basel_III_countercyclical_capital_buffer/source/ccb_20230221_basel_III_countercyclical_capital_buffer.en.pdf" xr:uid="{00000000-0004-0000-0500-0000CD000000}"/>
    <hyperlink ref="G25" r:id="rId207" display="Board Resolution on the Countercyclical Capital Buffer Rate " xr:uid="{00000000-0004-0000-0500-0000CE000000}"/>
    <hyperlink ref="G67" r:id="rId208" display="Press release:  Federal Reserve Board votes to affirm the CCyB amount at the current level of 0 percent for advanced approaches bank holding companies, savings and loan companies, and state member banks" xr:uid="{00000000-0004-0000-0500-0000CF000000}"/>
    <hyperlink ref="G118" r:id="rId209" display="Press release:  Federal Reserve Board votes to affirm the CCyB amount at the current level of 0 percent for advanced approaches bank holding companies, savings and loan companies, and state member banks" xr:uid="{00000000-0004-0000-0500-0000D0000000}"/>
    <hyperlink ref="G180" r:id="rId210" display="Federal Reserve Board votes to affirm the Countercyclical Capital Buffer (CCyB) at the current level of 0 percent " xr:uid="{00000000-0004-0000-0500-0000D1000000}"/>
    <hyperlink ref="G2" r:id="rId211" display="Press release 12 December 2013 (in English)" xr:uid="{00000000-0004-0000-0500-0000D2000000}"/>
    <hyperlink ref="G3" r:id="rId212" display="Press release 12 December 2013 (in English)" xr:uid="{00000000-0004-0000-0500-0000D3000000}"/>
    <hyperlink ref="G207" r:id="rId213" display="Norges Bank" xr:uid="{00000000-0004-0000-0500-0000D4000000}"/>
    <hyperlink ref="G234" r:id="rId214" display="Norges Bank" xr:uid="{00000000-0004-0000-0500-0000D5000000}"/>
    <hyperlink ref="G243" r:id="rId215" display="The countercyclical capital buffer will be raised to 2.5 percent" xr:uid="{00000000-0004-0000-0500-0000D6000000}"/>
    <hyperlink ref="G263" r:id="rId216" display="https://www.bde.es/f/webbe/GAP/Secciones/SalaPrensa/NotasInformativas/23/presbe2023-55en.pdf" xr:uid="{00000000-0004-0000-0500-0000D7000000}"/>
    <hyperlink ref="G265" r:id="rId217" display="https://www.bde.es/f/webbe/GAP/Secciones/SalaPrensa/NotasInformativas/23/presbe2023-77en.pdf" xr:uid="{00000000-0004-0000-0500-0000D8000000}"/>
    <hyperlink ref="G261" r:id="rId218" display="https://www.fsc.go.kr/eng/pr010101/80048" xr:uid="{00000000-0004-0000-0500-0000D9000000}"/>
    <hyperlink ref="G251" r:id="rId219" xr:uid="{00000000-0004-0000-0500-0000DA000000}"/>
    <hyperlink ref="G241" r:id="rId220" xr:uid="{00000000-0004-0000-0500-0000DB000000}"/>
    <hyperlink ref="G210" r:id="rId221" xr:uid="{00000000-0004-0000-0500-0000DC000000}"/>
    <hyperlink ref="G266" r:id="rId222" xr:uid="{00000000-0004-0000-0500-0000DD000000}"/>
    <hyperlink ref="G267" r:id="rId223" xr:uid="{00000000-0004-0000-0500-0000DE000000}"/>
    <hyperlink ref="G257" r:id="rId224" xr:uid="{00000000-0004-0000-0500-0000DF000000}"/>
  </hyperlinks>
  <pageMargins left="0.7" right="0.7" top="0.75" bottom="0.75" header="0.3" footer="0.3"/>
  <pageSetup paperSize="9" orientation="portrait" verticalDpi="0" r:id="rId225"/>
  <headerFooter>
    <oddHeader>&amp;R&amp;"Calibri"&amp;9&amp;K000000Restricted&amp;1#</oddHeader>
  </headerFooter>
  <legacyDrawing r:id="rId22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CC7F41-0237-41BC-A1DE-60B85ED965BD}">
          <x14:formula1>
            <xm:f>list!$B$3:$B$7</xm:f>
          </x14:formula1>
          <xm:sqref>E2:E263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sDocumentTypeTaxHTField0 xmlns="cd415ad1-3b24-48c0-88de-f99cb5a0cf10">
      <Terms xmlns="http://schemas.microsoft.com/office/infopath/2007/PartnerControls"/>
    </BisDocumentTypeTaxHTField0>
    <BisBCBSMeetingEnd xmlns="cd415ad1-3b24-48c0-88de-f99cb5a0cf10" xsi:nil="true"/>
    <BisRetention xmlns="901b03b8-a3a5-4bce-8df3-fc465aaefe92">Permanent</BisRetention>
    <BisCurrentVersion xmlns="901b03b8-a3a5-4bce-8df3-fc465aaefe92" xsi:nil="true"/>
    <ab461364a2cf4ddeb5f1ba2331951439 xmlns="cd415ad1-3b24-48c0-88de-f99cb5a0cf10">
      <Terms xmlns="http://schemas.microsoft.com/office/infopath/2007/PartnerControls"/>
    </ab461364a2cf4ddeb5f1ba2331951439>
    <IconOverlay xmlns="http://schemas.microsoft.com/sharepoint/v4" xsi:nil="true"/>
    <BisTransmission xmlns="901b03b8-a3a5-4bce-8df3-fc465aaefe92">Internal</BisTransmission>
    <BisBCBSEventID xmlns="cd415ad1-3b24-48c0-88de-f99cb5a0cf10" xsi:nil="true"/>
    <BisBCBSMeetingStart xmlns="cd415ad1-3b24-48c0-88de-f99cb5a0cf10" xsi:nil="true"/>
    <BisPermalink xmlns="901b03b8-a3a5-4bce-8df3-fc465aaefe92">
      <Url xsi:nil="true"/>
      <Description xsi:nil="true"/>
    </BisPermalink>
    <TaxCatchAll xmlns="cd415ad1-3b24-48c0-88de-f99cb5a0cf10">
      <Value>6</Value>
    </TaxCatchAll>
    <BisAuthorssTaxHTField0 xmlns="cd415ad1-3b24-48c0-88de-f99cb5a0cf10">
      <Terms xmlns="http://schemas.microsoft.com/office/infopath/2007/PartnerControls"/>
    </BisAuthorssTaxHTField0>
    <BisAdditionalLinks xmlns="901b03b8-a3a5-4bce-8df3-fc465aaefe92" xsi:nil="true"/>
    <BisDocumentDate xmlns="901b03b8-a3a5-4bce-8df3-fc465aaefe92">2023-09-26T15:35:45+00:00</BisDocumentDate>
    <TaxKeywordTaxHTField xmlns="cd415ad1-3b24-48c0-88de-f99cb5a0cf10">
      <Terms xmlns="http://schemas.microsoft.com/office/infopath/2007/PartnerControls"/>
    </TaxKeywordTaxHTField>
    <BisRecipientsTaxHTField0 xmlns="901b03b8-a3a5-4bce-8df3-fc465aaefe9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bcbs</TermName>
          <TermId xmlns="http://schemas.microsoft.com/office/infopath/2007/PartnerControls">a55ca13a-4bf8-4ec7-a61c-fcb252a22108</TermId>
        </TermInfo>
      </Terms>
    </BisRecipientsTaxHTField0>
    <BisConfidentiality xmlns="901b03b8-a3a5-4bce-8df3-fc465aaefe92">Confidential</BisConfidentiality>
    <BisInstitutionTaxHTField0 xmlns="901b03b8-a3a5-4bce-8df3-fc465aaefe92">
      <Terms xmlns="http://schemas.microsoft.com/office/infopath/2007/PartnerControls"/>
    </BisInstitutionTaxHTField0>
    <IsMyDocuments xmlns="901b03b8-a3a5-4bce-8df3-fc465aaefe92">false</IsMyDocuments>
    <BisBCBSDocumentNumber xmlns="cd415ad1-3b24-48c0-88de-f99cb5a0cf10" xsi:nil="true"/>
    <_dlc_DocId xmlns="cd415ad1-3b24-48c0-88de-f99cb5a0cf10">78b92714-0752-4e6d-bae7-4b113078cec2-0.2</_dlc_DocId>
    <_dlc_DocIdUrl xmlns="cd415ad1-3b24-48c0-88de-f99cb5a0cf10">
      <Url>https://sp.bisinfo.org/teams/bcbs/pdg/_layouts/15/DocIdRedir.aspx?ID=78b92714-0752-4e6d-bae7-4b113078cec2-0.2</Url>
      <Description>78b92714-0752-4e6d-bae7-4b113078cec2-0.2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CBS Document" ma:contentTypeID="0x01010066E6577C753B40CABFD9C9409CB523E500245953EB223C21449CA2DA72425DABBB00EBD14C415E58664CAD666A2272A87406" ma:contentTypeVersion="60" ma:contentTypeDescription="Base ContentType for all BCBS Documents." ma:contentTypeScope="" ma:versionID="86767174d65107f1fde24fc5e0362574">
  <xsd:schema xmlns:xsd="http://www.w3.org/2001/XMLSchema" xmlns:xs="http://www.w3.org/2001/XMLSchema" xmlns:p="http://schemas.microsoft.com/office/2006/metadata/properties" xmlns:ns1="cd415ad1-3b24-48c0-88de-f99cb5a0cf10" xmlns:ns3="901b03b8-a3a5-4bce-8df3-fc465aaefe92" xmlns:ns4="http://schemas.microsoft.com/sharepoint/v4" targetNamespace="http://schemas.microsoft.com/office/2006/metadata/properties" ma:root="true" ma:fieldsID="44700f2f5f4711a984bd22830e24e547" ns1:_="" ns3:_="" ns4:_="">
    <xsd:import namespace="cd415ad1-3b24-48c0-88de-f99cb5a0cf10"/>
    <xsd:import namespace="901b03b8-a3a5-4bce-8df3-fc465aaefe9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BisBCBSDocumentNumber" minOccurs="0"/>
                <xsd:element ref="ns3:BisDocumentDate" minOccurs="0"/>
                <xsd:element ref="ns1:BisBCBSEventID" minOccurs="0"/>
                <xsd:element ref="ns1:BisBCBSMeetingStart" minOccurs="0"/>
                <xsd:element ref="ns1:BisBCBSMeetingEnd" minOccurs="0"/>
                <xsd:element ref="ns3:BisPermalink" minOccurs="0"/>
                <xsd:element ref="ns1:_dlc_DocIdUrl" minOccurs="0"/>
                <xsd:element ref="ns1:TaxKeywordTaxHTField" minOccurs="0"/>
                <xsd:element ref="ns1:_dlc_DocIdPersistId" minOccurs="0"/>
                <xsd:element ref="ns1:TaxCatchAll" minOccurs="0"/>
                <xsd:element ref="ns3:BisCurrentVersion" minOccurs="0"/>
                <xsd:element ref="ns3:BisRecipientsTaxHTField0" minOccurs="0"/>
                <xsd:element ref="ns4:IconOverlay" minOccurs="0"/>
                <xsd:element ref="ns1:BisAuthorssTaxHTField0" minOccurs="0"/>
                <xsd:element ref="ns3:IsMyDocuments" minOccurs="0"/>
                <xsd:element ref="ns1:ab461364a2cf4ddeb5f1ba2331951439" minOccurs="0"/>
                <xsd:element ref="ns3:BisInstitutionTaxHTField0" minOccurs="0"/>
                <xsd:element ref="ns1:BisDocumentTypeTaxHTField0" minOccurs="0"/>
                <xsd:element ref="ns3:BisConfidentiality"/>
                <xsd:element ref="ns3:BisRetention" minOccurs="0"/>
                <xsd:element ref="ns1:_dlc_DocId" minOccurs="0"/>
                <xsd:element ref="ns3:BisTransmission" minOccurs="0"/>
                <xsd:element ref="ns1:SharedWithUsers" minOccurs="0"/>
                <xsd:element ref="ns1:SharedWithDetails" minOccurs="0"/>
                <xsd:element ref="ns3:BisAdditionalLink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15ad1-3b24-48c0-88de-f99cb5a0cf10" elementFormDefault="qualified">
    <xsd:import namespace="http://schemas.microsoft.com/office/2006/documentManagement/types"/>
    <xsd:import namespace="http://schemas.microsoft.com/office/infopath/2007/PartnerControls"/>
    <xsd:element name="BisBCBSDocumentNumber" ma:index="0" nillable="true" ma:displayName="Document Number" ma:internalName="BisBCBSDocumentNumber">
      <xsd:simpleType>
        <xsd:restriction base="dms:Text">
          <xsd:maxLength value="255"/>
        </xsd:restriction>
      </xsd:simpleType>
    </xsd:element>
    <xsd:element name="BisBCBSEventID" ma:index="4" nillable="true" ma:displayName="Event ID" ma:internalName="BisBCBSEventID">
      <xsd:simpleType>
        <xsd:restriction base="dms:Text">
          <xsd:maxLength value="255"/>
        </xsd:restriction>
      </xsd:simpleType>
    </xsd:element>
    <xsd:element name="BisBCBSMeetingStart" ma:index="5" nillable="true" ma:displayName="Meeting start date" ma:format="DateTime" ma:internalName="BisBCBSMeetingStart">
      <xsd:simpleType>
        <xsd:restriction base="dms:DateTime"/>
      </xsd:simpleType>
    </xsd:element>
    <xsd:element name="BisBCBSMeetingEnd" ma:index="6" nillable="true" ma:displayName="Meeting end date" ma:format="DateTime" ma:internalName="BisBCBSMeetingEnd">
      <xsd:simpleType>
        <xsd:restriction base="dms:DateTime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KeywordTaxHTField" ma:index="15" nillable="true" ma:taxonomy="true" ma:internalName="TaxKeywordTaxHTField" ma:taxonomyFieldName="TaxKeyword" ma:displayName="Enterprise Keywords" ma:fieldId="{23f27201-bee3-471e-b2e7-b64fd8b7ca38}" ma:taxonomyMulti="true" ma:sspId="218490a2-a8bd-4701-ac03-3028876db9c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description="" ma:hidden="true" ma:list="{5e5bcf51-f81a-47a9-a8ad-64dc49dbad30}" ma:internalName="TaxCatchAll" ma:showField="CatchAllData" ma:web="cd415ad1-3b24-48c0-88de-f99cb5a0c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isAuthorssTaxHTField0" ma:index="22" nillable="true" ma:taxonomy="true" ma:internalName="BisAuthorssTaxHTField0" ma:taxonomyFieldName="BisAuthors" ma:displayName="Author" ma:fieldId="{0b3121bf-a404-47f3-89a2-8100c52bbe6e}" ma:taxonomyMulti="true" ma:sspId="218490a2-a8bd-4701-ac03-3028876db9c3" ma:termSetId="f60d76a3-74ac-4579-8d83-fa03eb287a33" ma:anchorId="349201b0-55be-4fd0-a41a-985dc4cfdf31" ma:open="false" ma:isKeyword="false">
      <xsd:complexType>
        <xsd:sequence>
          <xsd:element ref="pc:Terms" minOccurs="0" maxOccurs="1"/>
        </xsd:sequence>
      </xsd:complexType>
    </xsd:element>
    <xsd:element name="ab461364a2cf4ddeb5f1ba2331951439" ma:index="27" nillable="true" ma:taxonomy="true" ma:internalName="ab461364a2cf4ddeb5f1ba2331951439" ma:taxonomyFieldName="BisBCBSPurpose" ma:displayName="Purpose" ma:readOnly="false" ma:default="" ma:fieldId="{ab461364-a2cf-4dde-b5f1-ba2331951439}" ma:taxonomyMulti="true" ma:sspId="218490a2-a8bd-4701-ac03-3028876db9c3" ma:termSetId="f0cb95e7-3db9-47fc-88a4-89326bc6075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isDocumentTypeTaxHTField0" ma:index="31" nillable="true" ma:taxonomy="true" ma:internalName="BisDocumentTypeTaxHTField0" ma:taxonomyFieldName="BisDocumentType" ma:displayName="Document Type" ma:fieldId="{3d4bd279-eb4d-4358-a57b-72096c80fdc3}" ma:taxonomyMulti="true" ma:sspId="218490a2-a8bd-4701-ac03-3028876db9c3" ma:termSetId="f0cb95e7-3db9-47fc-88a4-89326bc60752" ma:anchorId="c786001b-2301-4abe-adca-015d172bb848" ma:open="false" ma:isKeyword="false">
      <xsd:complexType>
        <xsd:sequence>
          <xsd:element ref="pc:Terms" minOccurs="0" maxOccurs="1"/>
        </xsd:sequence>
      </xsd:complexType>
    </xsd:element>
    <xsd:element name="_dlc_DocId" ma:index="3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b03b8-a3a5-4bce-8df3-fc465aaefe92" elementFormDefault="qualified">
    <xsd:import namespace="http://schemas.microsoft.com/office/2006/documentManagement/types"/>
    <xsd:import namespace="http://schemas.microsoft.com/office/infopath/2007/PartnerControls"/>
    <xsd:element name="BisDocumentDate" ma:index="3" nillable="true" ma:displayName="Document Date" ma:default="[today]" ma:description="The document date associated with the container or item." ma:format="DateOnly" ma:internalName="BisDocumentDate">
      <xsd:simpleType>
        <xsd:restriction base="dms:DateTime"/>
      </xsd:simpleType>
    </xsd:element>
    <xsd:element name="BisPermalink" ma:index="9" nillable="true" ma:displayName="Permalink" ma:description="The permanent link to the document." ma:format="Hyperlink" ma:hidden="true" ma:internalName="BisPerma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BisCurrentVersion" ma:index="18" nillable="true" ma:displayName="Current Version" ma:description="The current version of the document." ma:hidden="true" ma:internalName="BisCurrentVersion">
      <xsd:simpleType>
        <xsd:restriction base="dms:Text"/>
      </xsd:simpleType>
    </xsd:element>
    <xsd:element name="BisRecipientsTaxHTField0" ma:index="19" nillable="true" ma:taxonomy="true" ma:internalName="BisRecipientsTaxHTField0" ma:taxonomyFieldName="BisRecipients" ma:displayName="Recipients" ma:readOnly="false" ma:default="6;#bcbs|a55ca13a-4bf8-4ec7-a61c-fcb252a22108" ma:fieldId="{e7fea616-6871-49b2-95f5-be5c1d92eabc}" ma:taxonomyMulti="true" ma:sspId="218490a2-a8bd-4701-ac03-3028876db9c3" ma:termSetId="f60d76a3-74ac-4579-8d83-fa03eb287a33" ma:anchorId="92a2ae79-9e98-4510-ab5d-ce240243069b" ma:open="false" ma:isKeyword="false">
      <xsd:complexType>
        <xsd:sequence>
          <xsd:element ref="pc:Terms" minOccurs="0" maxOccurs="1"/>
        </xsd:sequence>
      </xsd:complexType>
    </xsd:element>
    <xsd:element name="IsMyDocuments" ma:index="24" nillable="true" ma:displayName="Is My Documents" ma:default="0" ma:description="This field is added to all BIS contenttypes to allow files and folders from MySite to be copied/moved to Bis Document Libraries" ma:hidden="true" ma:internalName="IsMyDocuments">
      <xsd:simpleType>
        <xsd:restriction base="dms:Boolean"/>
      </xsd:simpleType>
    </xsd:element>
    <xsd:element name="BisInstitutionTaxHTField0" ma:index="28" nillable="true" ma:taxonomy="true" ma:internalName="BisInstitutionTaxHTField0" ma:taxonomyFieldName="BisInstitution" ma:displayName="Institution" ma:fieldId="{35f4c919-cca5-4807-8085-d895c74d72a0}" ma:taxonomyMulti="true" ma:sspId="218490a2-a8bd-4701-ac03-3028876db9c3" ma:termSetId="69f701bf-a3ed-40c8-acf8-dd2a2400442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isConfidentiality" ma:index="32" ma:displayName="Confidentiality" ma:default="Restricted" ma:description="The confidentiality of the document in a Document Library." ma:format="Dropdown" ma:internalName="BisConfidentiality">
      <xsd:simpleType>
        <xsd:restriction base="dms:Choice">
          <xsd:enumeration value="Public"/>
          <xsd:enumeration value="Unrestricted"/>
          <xsd:enumeration value="Restricted"/>
          <xsd:enumeration value="Confidential"/>
          <xsd:enumeration value="Strictly Confidential"/>
        </xsd:restriction>
      </xsd:simpleType>
    </xsd:element>
    <xsd:element name="BisRetention" ma:index="33" nillable="true" ma:displayName="Retention" ma:default="Permanent" ma:description="The retention period associated with the container or item (applied when the item archived)." ma:format="Dropdown" ma:hidden="true" ma:internalName="BisRetention" ma:readOnly="false">
      <xsd:simpleType>
        <xsd:restriction base="dms:Choice">
          <xsd:enumeration value="Routine"/>
          <xsd:enumeration value="Compliance"/>
          <xsd:enumeration value="Permanent"/>
          <xsd:enumeration value="Unknown"/>
        </xsd:restriction>
      </xsd:simpleType>
    </xsd:element>
    <xsd:element name="BisTransmission" ma:index="35" nillable="true" ma:displayName="Transmission" ma:default="Internal" ma:description="The transmission associated with the container or item." ma:format="Dropdown" ma:hidden="true" ma:internalName="BisTransmission" ma:readOnly="false">
      <xsd:simpleType>
        <xsd:restriction base="dms:Choice">
          <xsd:enumeration value="Incoming"/>
          <xsd:enumeration value="Internal"/>
          <xsd:enumeration value="Outgoing"/>
        </xsd:restriction>
      </xsd:simpleType>
    </xsd:element>
    <xsd:element name="BisAdditionalLinks" ma:index="38" nillable="true" ma:displayName="Links" ma:description="Provides an easy way to copy various links of an item." ma:hidden="true" ma:internalName="BisAdditionalLink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Checked In (Document Id Service)</Name>
    <Synchronization>Synchronous</Synchronization>
    <Type>10004</Type>
    <SequenceNumber>20000</SequenceNumber>
    <Url/>
    <Assembly>Bis.CollaborationPlatform.SharePoint.Services, Version=15.2.0.0, Culture=neutral, PublicKeyToken=334ed2d369ac9e80</Assembly>
    <Class>Bis.CollaborationPlatform.SharePoint.Services.Events.DocumentEventReceiver</Class>
    <Data/>
    <Filter/>
  </Receiver>
  <Receiver>
    <Name>Document Updated (Document Id Service)</Name>
    <Synchronization>Synchronous</Synchronization>
    <Type>10002</Type>
    <SequenceNumber>20001</SequenceNumber>
    <Url/>
    <Assembly>Bis.CollaborationPlatform.SharePoint.Services, Version=15.2.0.0, Culture=neutral, PublicKeyToken=334ed2d369ac9e80</Assembly>
    <Class>Bis.CollaborationPlatform.SharePoint.Services.Events.DocumentEventReceiver</Class>
    <Data/>
    <Filter/>
  </Receiver>
  <Receiver>
    <Name>Document Adding (Document Id Service)</Name>
    <Synchronization>Synchronous</Synchronization>
    <Type>1</Type>
    <SequenceNumber>20002</SequenceNumber>
    <Url/>
    <Assembly>Bis.CollaborationPlatform.SharePoint.Services, Version=15.2.0.0, Culture=neutral, PublicKeyToken=334ed2d369ac9e80</Assembly>
    <Class>Bis.CollaborationPlatform.SharePoint.Services.Events.DocumentEventReceiver</Class>
    <Data/>
    <Filter/>
  </Receiver>
  <Receiver>
    <Name>Item Adding (Metadata Push)</Name>
    <Synchronization>Synchronous</Synchronization>
    <Type>1</Type>
    <SequenceNumber>1010</SequenceNumber>
    <Url/>
    <Assembly>Bis.CollaborationPlatform.SharePoint.Services, Version=15.2.0.0, Culture=neutral, PublicKeyToken=334ed2d369ac9e80</Assembly>
    <Class>Bis.CollaborationPlatform.SharePoint.Services.Events.MetadataPushEventReceiver</Class>
    <Data/>
    <Filter/>
  </Receiver>
  <Receiver>
    <Name>Item Updating (Metadata Push)</Name>
    <Synchronization>Synchronous</Synchronization>
    <Type>2</Type>
    <SequenceNumber>1010</SequenceNumber>
    <Url/>
    <Assembly>Bis.CollaborationPlatform.SharePoint.Services, Version=15.2.0.0, Culture=neutral, PublicKeyToken=334ed2d369ac9e80</Assembly>
    <Class>Bis.CollaborationPlatform.SharePoint.Services.Events.MetadataPushEventReceiver</Class>
    <Data/>
    <Filter/>
  </Receiver>
  <Receiver>
    <Name>Item File Moved (Metadata Push)</Name>
    <Synchronization>Synchronous</Synchronization>
    <Type>10009</Type>
    <SequenceNumber>1010</SequenceNumber>
    <Url/>
    <Assembly>Bis.CollaborationPlatform.SharePoint.Services, Version=15.2.0.0, Culture=neutral, PublicKeyToken=334ed2d369ac9e80</Assembly>
    <Class>Bis.CollaborationPlatform.SharePoint.Services.Events.MetadataPushEventReceiver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404575-D4A2-43C3-BBA6-3DA455989303}">
  <ds:schemaRefs>
    <ds:schemaRef ds:uri="cd415ad1-3b24-48c0-88de-f99cb5a0cf10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sharepoint/v4"/>
    <ds:schemaRef ds:uri="http://www.w3.org/XML/1998/namespace"/>
    <ds:schemaRef ds:uri="901b03b8-a3a5-4bce-8df3-fc465aaefe9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1E48B42-B9C0-4DEA-8D05-C70C7E1FB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415ad1-3b24-48c0-88de-f99cb5a0cf10"/>
    <ds:schemaRef ds:uri="901b03b8-a3a5-4bce-8df3-fc465aaefe9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FD26CB-A903-4AC9-A7AB-AA398BE587B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B1F47AE-BC7D-46FD-BE37-4DCAC6D244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list</vt:lpstr>
      <vt:lpstr>Sheet3</vt:lpstr>
      <vt:lpstr>Sheet4</vt:lpstr>
      <vt:lpstr>CCyB decisions (database)</vt:lpstr>
      <vt:lpstr>Latest decisions_OLD</vt:lpstr>
      <vt:lpstr>CCyB regulations</vt:lpstr>
      <vt:lpstr>Sheet5</vt:lpstr>
      <vt:lpstr>Sheet6</vt:lpstr>
      <vt:lpstr>Sheet7</vt:lpstr>
      <vt:lpstr>CCyB decisions (database) bkp</vt:lpstr>
      <vt:lpstr>'CCyB decisions (database)'!additionaltable</vt:lpstr>
      <vt:lpstr>'CCyB decisions (database) bkp'!additionaltable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Viegas De Abreu, Beatriz</dc:creator>
  <cp:lastModifiedBy>Arthur Grigoryan</cp:lastModifiedBy>
  <dcterms:created xsi:type="dcterms:W3CDTF">2023-06-13T09:21:39Z</dcterms:created>
  <dcterms:modified xsi:type="dcterms:W3CDTF">2024-10-31T13:27:01Z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0x01010066E6577C753B40CABFD9C9409CB523E500245953EB223C21449CA2DA72425DABBB00EBD14C415E58664CAD666A2272A87406</vt:lpwstr>
  </property>
  <property fmtid="{D5CDD505-2E9C-101B-9397-08002B2CF9AE}" pid="3" name="BisBCBSPurpose">
    <vt:lpwstr/>
  </property>
  <property fmtid="{D5CDD505-2E9C-101B-9397-08002B2CF9AE}" pid="4" name="TaxKeyword">
    <vt:lpwstr/>
  </property>
  <property fmtid="{D5CDD505-2E9C-101B-9397-08002B2CF9AE}" pid="5" name="BisDocumentType">
    <vt:lpwstr/>
  </property>
  <property fmtid="{D5CDD505-2E9C-101B-9397-08002B2CF9AE}" pid="6" name="BisAuthors">
    <vt:lpwstr/>
  </property>
  <property fmtid="{D5CDD505-2E9C-101B-9397-08002B2CF9AE}" pid="7" name="BisInstitution">
    <vt:lpwstr/>
  </property>
  <property fmtid="{D5CDD505-2E9C-101B-9397-08002B2CF9AE}" pid="8" name="BisRecipients">
    <vt:lpwstr>6;#bcbs|a55ca13a-4bf8-4ec7-a61c-fcb252a22108</vt:lpwstr>
  </property>
  <property fmtid="{D5CDD505-2E9C-101B-9397-08002B2CF9AE}" pid="9" name="_dlc_DocIdItemGuid">
    <vt:lpwstr>c1239d3b-bc28-47df-9259-6be71e4f4325</vt:lpwstr>
  </property>
  <property fmtid="{D5CDD505-2E9C-101B-9397-08002B2CF9AE}" pid="10" name="MSIP_Label_287aa97f-73da-4cdd-829f-ab2e3e3df269_Enabled">
    <vt:lpwstr>true</vt:lpwstr>
  </property>
  <property fmtid="{D5CDD505-2E9C-101B-9397-08002B2CF9AE}" pid="11" name="MSIP_Label_287aa97f-73da-4cdd-829f-ab2e3e3df269_SetDate">
    <vt:lpwstr>2024-03-13T13:57:13Z</vt:lpwstr>
  </property>
  <property fmtid="{D5CDD505-2E9C-101B-9397-08002B2CF9AE}" pid="12" name="MSIP_Label_287aa97f-73da-4cdd-829f-ab2e3e3df269_Method">
    <vt:lpwstr>Privileged</vt:lpwstr>
  </property>
  <property fmtid="{D5CDD505-2E9C-101B-9397-08002B2CF9AE}" pid="13" name="MSIP_Label_287aa97f-73da-4cdd-829f-ab2e3e3df269_Name">
    <vt:lpwstr>Restricted - Marking</vt:lpwstr>
  </property>
  <property fmtid="{D5CDD505-2E9C-101B-9397-08002B2CF9AE}" pid="14" name="MSIP_Label_287aa97f-73da-4cdd-829f-ab2e3e3df269_SiteId">
    <vt:lpwstr>03e82858-fc14-4f12-b078-aac6d25c87da</vt:lpwstr>
  </property>
  <property fmtid="{D5CDD505-2E9C-101B-9397-08002B2CF9AE}" pid="15" name="MSIP_Label_287aa97f-73da-4cdd-829f-ab2e3e3df269_ActionId">
    <vt:lpwstr>8d113be3-d67e-4f5d-95c3-51325153e5a8</vt:lpwstr>
  </property>
  <property fmtid="{D5CDD505-2E9C-101B-9397-08002B2CF9AE}" pid="16" name="MSIP_Label_287aa97f-73da-4cdd-829f-ab2e3e3df269_ContentBits">
    <vt:lpwstr>1</vt:lpwstr>
  </property>
</Properties>
</file>