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ur.Grigoryan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1" l="1"/>
  <c r="T68" i="1"/>
  <c r="AN62" i="1"/>
  <c r="S33" i="1"/>
  <c r="AC62" i="1"/>
  <c r="AC63" i="1" l="1"/>
  <c r="AD63" i="1"/>
  <c r="AE63" i="1"/>
  <c r="AF63" i="1"/>
  <c r="AG63" i="1"/>
  <c r="AH63" i="1"/>
  <c r="AI63" i="1"/>
  <c r="AN63" i="1"/>
  <c r="T62" i="1"/>
  <c r="T63" i="1" s="1"/>
  <c r="U65" i="1" s="1"/>
  <c r="V62" i="1"/>
  <c r="V63" i="1" s="1"/>
  <c r="W62" i="1"/>
  <c r="W63" i="1" s="1"/>
  <c r="AD62" i="1"/>
  <c r="AE62" i="1"/>
  <c r="AF62" i="1"/>
  <c r="AG62" i="1"/>
  <c r="AH62" i="1"/>
  <c r="AI62" i="1"/>
  <c r="AJ62" i="1"/>
  <c r="AJ63" i="1" s="1"/>
  <c r="AM62" i="1"/>
  <c r="AM63" i="1" s="1"/>
  <c r="AO62" i="1"/>
  <c r="AO63" i="1" s="1"/>
  <c r="S62" i="1"/>
  <c r="S63" i="1" s="1"/>
  <c r="AT60" i="1"/>
  <c r="AT62" i="1" s="1"/>
  <c r="AT63" i="1" s="1"/>
  <c r="AS59" i="1"/>
  <c r="AS62" i="1" s="1"/>
  <c r="AS63" i="1" s="1"/>
  <c r="AR58" i="1"/>
  <c r="AR62" i="1" s="1"/>
  <c r="AR63" i="1" s="1"/>
  <c r="AQ57" i="1"/>
  <c r="AQ62" i="1" s="1"/>
  <c r="AQ63" i="1" s="1"/>
  <c r="AP56" i="1"/>
  <c r="AP62" i="1" s="1"/>
  <c r="AP63" i="1" s="1"/>
  <c r="AO55" i="1"/>
  <c r="AN54" i="1"/>
  <c r="AM53" i="1"/>
  <c r="AL52" i="1"/>
  <c r="AL62" i="1" s="1"/>
  <c r="AL63" i="1" s="1"/>
  <c r="AK51" i="1"/>
  <c r="AK62" i="1" s="1"/>
  <c r="AK63" i="1" s="1"/>
  <c r="AJ50" i="1"/>
  <c r="AI49" i="1"/>
  <c r="AH48" i="1"/>
  <c r="AG47" i="1"/>
  <c r="AF46" i="1"/>
  <c r="AE45" i="1"/>
  <c r="AD44" i="1"/>
  <c r="AC43" i="1"/>
  <c r="AB42" i="1"/>
  <c r="AB62" i="1" s="1"/>
  <c r="AB63" i="1" s="1"/>
  <c r="AA41" i="1"/>
  <c r="AA62" i="1" s="1"/>
  <c r="AA63" i="1" s="1"/>
  <c r="Z40" i="1"/>
  <c r="Z62" i="1" s="1"/>
  <c r="Z63" i="1" s="1"/>
  <c r="Y39" i="1"/>
  <c r="Y62" i="1" s="1"/>
  <c r="Y63" i="1" s="1"/>
  <c r="X38" i="1"/>
  <c r="X62" i="1" s="1"/>
  <c r="X63" i="1" s="1"/>
  <c r="W37" i="1"/>
  <c r="V36" i="1"/>
  <c r="U35" i="1"/>
  <c r="U62" i="1" s="1"/>
  <c r="U63" i="1" s="1"/>
  <c r="S61" i="1"/>
  <c r="S32" i="1"/>
  <c r="T32" i="1" s="1"/>
  <c r="AS31" i="1"/>
  <c r="AR30" i="1"/>
  <c r="AQ29" i="1"/>
  <c r="AP28" i="1"/>
  <c r="AO27" i="1"/>
  <c r="AN26" i="1"/>
  <c r="AM25" i="1"/>
  <c r="AL24" i="1"/>
  <c r="AK23" i="1"/>
  <c r="AJ22" i="1"/>
  <c r="AI21" i="1"/>
  <c r="AH20" i="1"/>
  <c r="AG19" i="1"/>
  <c r="AF18" i="1"/>
  <c r="AE17" i="1"/>
  <c r="AD16" i="1"/>
  <c r="AC15" i="1"/>
  <c r="AB14" i="1"/>
  <c r="AA13" i="1"/>
  <c r="Z12" i="1"/>
  <c r="Y11" i="1"/>
  <c r="X10" i="1"/>
  <c r="W9" i="1"/>
  <c r="V8" i="1"/>
  <c r="U7" i="1"/>
  <c r="T6" i="1"/>
  <c r="R4" i="1"/>
  <c r="T61" i="1" l="1"/>
  <c r="U32" i="1"/>
  <c r="T65" i="1"/>
  <c r="U66" i="1"/>
  <c r="T66" i="1"/>
  <c r="U61" i="1" l="1"/>
  <c r="V32" i="1"/>
  <c r="W32" i="1" l="1"/>
  <c r="V61" i="1"/>
  <c r="X32" i="1" l="1"/>
  <c r="W61" i="1"/>
  <c r="Y32" i="1" l="1"/>
  <c r="X61" i="1"/>
  <c r="Z32" i="1" l="1"/>
  <c r="Y61" i="1"/>
  <c r="AA32" i="1" l="1"/>
  <c r="Z61" i="1"/>
  <c r="AB32" i="1" l="1"/>
  <c r="AA61" i="1"/>
  <c r="AC32" i="1" l="1"/>
  <c r="AB61" i="1"/>
  <c r="AD32" i="1" l="1"/>
  <c r="AC61" i="1"/>
  <c r="AE32" i="1" l="1"/>
  <c r="AD61" i="1"/>
  <c r="AF32" i="1" l="1"/>
  <c r="AE61" i="1"/>
  <c r="AG32" i="1" l="1"/>
  <c r="AF61" i="1"/>
  <c r="AH32" i="1" l="1"/>
  <c r="AG61" i="1"/>
  <c r="AI32" i="1" l="1"/>
  <c r="AH61" i="1"/>
  <c r="AJ32" i="1" l="1"/>
  <c r="AI61" i="1"/>
  <c r="AK32" i="1" l="1"/>
  <c r="AJ61" i="1"/>
  <c r="AL32" i="1" l="1"/>
  <c r="AK61" i="1"/>
  <c r="AM32" i="1" l="1"/>
  <c r="AL61" i="1"/>
  <c r="AN32" i="1" l="1"/>
  <c r="AM61" i="1"/>
  <c r="AO32" i="1" l="1"/>
  <c r="AN61" i="1"/>
  <c r="AP32" i="1" l="1"/>
  <c r="AO61" i="1"/>
  <c r="AQ32" i="1" l="1"/>
  <c r="AP61" i="1"/>
  <c r="AR32" i="1" l="1"/>
  <c r="AQ61" i="1"/>
  <c r="AS32" i="1" l="1"/>
  <c r="AR61" i="1"/>
  <c r="AT32" i="1" l="1"/>
  <c r="AS61" i="1"/>
  <c r="AU32" i="1" l="1"/>
  <c r="AV32" i="1" s="1"/>
  <c r="AT61" i="1"/>
</calcChain>
</file>

<file path=xl/sharedStrings.xml><?xml version="1.0" encoding="utf-8"?>
<sst xmlns="http://schemas.openxmlformats.org/spreadsheetml/2006/main" count="34" uniqueCount="5">
  <si>
    <t>WEO</t>
  </si>
  <si>
    <t>RMSE</t>
  </si>
  <si>
    <t>Directional</t>
  </si>
  <si>
    <t>Pessimitic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</si>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</sst>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2" fontId="0" fillId="2" borderId="0" xfId="0" applyNumberFormat="1" applyFill="1" applyBorder="1"/>
    <xf numFmtId="0" fontId="0" fillId="0" borderId="0" xfId="0" applyBorder="1"/>
    <xf numFmtId="0" fontId="0" fillId="0" borderId="0" xfId="1" applyNumberFormat="1" applyFont="1" applyBorder="1"/>
    <xf numFmtId="0" fontId="0" fillId="0" borderId="7" xfId="0" applyNumberFormat="1" applyBorder="1"/>
    <xf numFmtId="0" fontId="0" fillId="0" borderId="8" xfId="0" applyNumberFormat="1" applyBorder="1"/>
    <xf numFmtId="2" fontId="0" fillId="2" borderId="8" xfId="0" applyNumberFormat="1" applyFill="1" applyBorder="1"/>
    <xf numFmtId="0" fontId="0" fillId="0" borderId="9" xfId="0" applyNumberFormat="1" applyBorder="1"/>
    <xf numFmtId="164" fontId="0" fillId="0" borderId="0" xfId="0" applyNumberFormat="1"/>
    <xf numFmtId="0" fontId="0" fillId="2" borderId="1" xfId="0" applyNumberFormat="1" applyFill="1" applyBorder="1"/>
    <xf numFmtId="0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7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In ~60% of cases IMF's</a:t>
            </a:r>
            <a:r>
              <a:rPr lang="en-US" sz="1400" b="1" baseline="0">
                <a:solidFill>
                  <a:schemeClr val="bg1">
                    <a:lumMod val="50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WEO 3 year GDP forecasts have been </a:t>
            </a:r>
            <a:r>
              <a:rPr lang="en-US" sz="1400" b="1" baseline="0">
                <a:solidFill>
                  <a:srgbClr val="C00000"/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pessimistic</a:t>
            </a:r>
            <a:r>
              <a:rPr lang="en-US" sz="1400" b="1" baseline="0">
                <a:solidFill>
                  <a:schemeClr val="bg1">
                    <a:lumMod val="50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with average size of </a:t>
            </a:r>
            <a:r>
              <a:rPr lang="en-US" sz="1400" b="1" baseline="0">
                <a:solidFill>
                  <a:srgbClr val="C00000"/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~0.31% </a:t>
            </a:r>
            <a:r>
              <a:rPr lang="en-US" sz="1400" b="1" i="0" u="none" strike="noStrike" kern="1200" spc="0" baseline="0">
                <a:solidFill>
                  <a:srgbClr val="C00000"/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below </a:t>
            </a:r>
            <a:r>
              <a:rPr lang="en-U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actual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10835399813305E-2"/>
          <c:y val="0.19382932973622635"/>
          <c:w val="0.92221238814259521"/>
          <c:h val="0.6875425738726035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Sheet1!$B$3:$AV$3</c15:sqref>
                  </c15:fullRef>
                </c:ext>
              </c:extLst>
              <c:f>Sheet1!$R$3:$AV$3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3-42A9-83AB-1DE1FDA24302}"/>
            </c:ext>
          </c:extLst>
        </c:ser>
        <c:ser>
          <c:idx val="2"/>
          <c:order val="1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Sheet1!$B$4:$AV$4</c15:sqref>
                  </c15:fullRef>
                </c:ext>
              </c:extLst>
              <c:f>Sheet1!$R$4:$AV$4</c:f>
              <c:numCache>
                <c:formatCode>General</c:formatCode>
                <c:ptCount val="31"/>
                <c:pt idx="0" formatCode="0.00">
                  <c:v>3.8580000000000001</c:v>
                </c:pt>
                <c:pt idx="1">
                  <c:v>4.0999999999999996</c:v>
                </c:pt>
                <c:pt idx="2">
                  <c:v>2</c:v>
                </c:pt>
                <c:pt idx="3">
                  <c:v>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6C3-42A9-83AB-1DE1FDA24302}"/>
            </c:ext>
          </c:extLst>
        </c:ser>
        <c:ser>
          <c:idx val="3"/>
          <c:order val="2"/>
          <c:spPr>
            <a:ln w="28575" cap="rnd">
              <a:solidFill>
                <a:schemeClr val="accent2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Sheet1!$B$5:$AV$5</c15:sqref>
                  </c15:fullRef>
                </c:ext>
              </c:extLst>
              <c:f>Sheet1!$R$5:$AV$5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3-42A9-83AB-1DE1FDA24302}"/>
            </c:ext>
          </c:extLst>
        </c:ser>
        <c:ser>
          <c:idx val="4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Sheet1!$B$6:$AV$6</c15:sqref>
                  </c15:fullRef>
                </c:ext>
              </c:extLst>
              <c:f>Sheet1!$R$6:$AV$6</c:f>
              <c:numCache>
                <c:formatCode>General</c:formatCode>
                <c:ptCount val="31"/>
                <c:pt idx="2" formatCode="0.00">
                  <c:v>2.645</c:v>
                </c:pt>
                <c:pt idx="3">
                  <c:v>3.4</c:v>
                </c:pt>
                <c:pt idx="4">
                  <c:v>4.7</c:v>
                </c:pt>
                <c:pt idx="5">
                  <c:v>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6C3-42A9-83AB-1DE1FDA24302}"/>
            </c:ext>
          </c:extLst>
        </c:ser>
        <c:ser>
          <c:idx val="5"/>
          <c:order val="4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Sheet1!$B$7:$AV$7</c15:sqref>
                  </c15:fullRef>
                </c:ext>
              </c:extLst>
              <c:f>Sheet1!$R$7:$AV$7</c:f>
              <c:numCache>
                <c:formatCode>General</c:formatCode>
                <c:ptCount val="31"/>
                <c:pt idx="3" formatCode="0.00">
                  <c:v>3.5779999999999998</c:v>
                </c:pt>
                <c:pt idx="4">
                  <c:v>4.7</c:v>
                </c:pt>
                <c:pt idx="5">
                  <c:v>2.4</c:v>
                </c:pt>
                <c:pt idx="6">
                  <c:v>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6C3-42A9-83AB-1DE1FDA24302}"/>
            </c:ext>
          </c:extLst>
        </c:ser>
        <c:ser>
          <c:idx val="6"/>
          <c:order val="5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Sheet1!$B$8:$AV$8</c15:sqref>
                  </c15:fullRef>
                </c:ext>
              </c:extLst>
              <c:f>Sheet1!$R$8:$AV$8</c:f>
              <c:numCache>
                <c:formatCode>General</c:formatCode>
                <c:ptCount val="31"/>
                <c:pt idx="4" formatCode="0.00">
                  <c:v>4.7699999999999996</c:v>
                </c:pt>
                <c:pt idx="5">
                  <c:v>2.2000000000000002</c:v>
                </c:pt>
                <c:pt idx="6">
                  <c:v>2.8</c:v>
                </c:pt>
                <c:pt idx="7">
                  <c:v>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6C3-42A9-83AB-1DE1FDA24302}"/>
            </c:ext>
          </c:extLst>
        </c:ser>
        <c:ser>
          <c:idx val="7"/>
          <c:order val="6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Sheet1!$B$9:$AV$9</c15:sqref>
                  </c15:fullRef>
                </c:ext>
              </c:extLst>
              <c:f>Sheet1!$R$9:$AV$9</c:f>
              <c:numCache>
                <c:formatCode>General</c:formatCode>
                <c:ptCount val="31"/>
                <c:pt idx="5" formatCode="0.00">
                  <c:v>2.4740000000000002</c:v>
                </c:pt>
                <c:pt idx="6">
                  <c:v>3</c:v>
                </c:pt>
                <c:pt idx="7">
                  <c:v>3.2</c:v>
                </c:pt>
                <c:pt idx="8">
                  <c:v>4.0999999999999996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6C3-42A9-83AB-1DE1FDA24302}"/>
            </c:ext>
          </c:extLst>
        </c:ser>
        <c:ser>
          <c:idx val="8"/>
          <c:order val="7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Sheet1!$B$10:$AV$10</c15:sqref>
                  </c15:fullRef>
                </c:ext>
              </c:extLst>
              <c:f>Sheet1!$R$10:$AV$10</c:f>
              <c:numCache>
                <c:formatCode>General</c:formatCode>
                <c:ptCount val="31"/>
                <c:pt idx="6" formatCode="0.00">
                  <c:v>2.7869999999999999</c:v>
                </c:pt>
                <c:pt idx="7">
                  <c:v>3.9</c:v>
                </c:pt>
                <c:pt idx="8">
                  <c:v>5</c:v>
                </c:pt>
                <c:pt idx="9">
                  <c:v>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6C3-42A9-83AB-1DE1FDA24302}"/>
            </c:ext>
          </c:extLst>
        </c:ser>
        <c:ser>
          <c:idx val="9"/>
          <c:order val="8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Sheet1!$B$11:$AV$11</c15:sqref>
                  </c15:fullRef>
                </c:ext>
              </c:extLst>
              <c:f>Sheet1!$R$11:$AV$11</c:f>
              <c:numCache>
                <c:formatCode>General</c:formatCode>
                <c:ptCount val="31"/>
                <c:pt idx="7" formatCode="0.00">
                  <c:v>3.7829999999999999</c:v>
                </c:pt>
                <c:pt idx="8">
                  <c:v>5.0999999999999996</c:v>
                </c:pt>
                <c:pt idx="9">
                  <c:v>4.3</c:v>
                </c:pt>
                <c:pt idx="10">
                  <c:v>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6C3-42A9-83AB-1DE1FDA24302}"/>
            </c:ext>
          </c:extLst>
        </c:ser>
        <c:ser>
          <c:idx val="10"/>
          <c:order val="9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Sheet1!$B$12:$AV$12</c15:sqref>
                  </c15:fullRef>
                </c:ext>
              </c:extLst>
              <c:f>Sheet1!$R$12:$AV$12</c:f>
              <c:numCache>
                <c:formatCode>General</c:formatCode>
                <c:ptCount val="31"/>
                <c:pt idx="8" formatCode="0.00">
                  <c:v>5.2539999999999996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3-42A9-83AB-1DE1FDA24302}"/>
            </c:ext>
          </c:extLst>
        </c:ser>
        <c:ser>
          <c:idx val="11"/>
          <c:order val="10"/>
          <c:spPr>
            <a:ln w="222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Sheet1!$B$13:$AV$13</c15:sqref>
                  </c15:fullRef>
                </c:ext>
              </c:extLst>
              <c:f>Sheet1!$R$13:$AV$13</c:f>
              <c:numCache>
                <c:formatCode>General</c:formatCode>
                <c:ptCount val="31"/>
                <c:pt idx="9" formatCode="0.00">
                  <c:v>4.6849999999999996</c:v>
                </c:pt>
                <c:pt idx="10">
                  <c:v>5.4</c:v>
                </c:pt>
                <c:pt idx="11">
                  <c:v>5.2</c:v>
                </c:pt>
                <c:pt idx="12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3-42A9-83AB-1DE1FDA24302}"/>
            </c:ext>
          </c:extLst>
        </c:ser>
        <c:ser>
          <c:idx val="12"/>
          <c:order val="11"/>
          <c:tx>
            <c:v>Optimistic forecast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Sheet1!$B$14:$AV$14</c15:sqref>
                  </c15:fullRef>
                </c:ext>
              </c:extLst>
              <c:f>Sheet1!$R$14:$AV$14</c:f>
              <c:numCache>
                <c:formatCode>General</c:formatCode>
                <c:ptCount val="31"/>
                <c:pt idx="10" formatCode="0.00">
                  <c:v>5.266</c:v>
                </c:pt>
                <c:pt idx="11">
                  <c:v>5</c:v>
                </c:pt>
                <c:pt idx="12">
                  <c:v>3.7</c:v>
                </c:pt>
                <c:pt idx="13">
                  <c:v>2.2000000000000002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96C3-42A9-83AB-1DE1FDA24302}"/>
            </c:ext>
          </c:extLst>
        </c:ser>
        <c:ser>
          <c:idx val="13"/>
          <c:order val="12"/>
          <c:tx>
            <c:v>Pessimistic forecast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Sheet1!$B$15:$AV$15</c15:sqref>
                  </c15:fullRef>
                </c:ext>
              </c:extLst>
              <c:f>Sheet1!$R$15:$AV$15</c:f>
              <c:numCache>
                <c:formatCode>General</c:formatCode>
                <c:ptCount val="31"/>
                <c:pt idx="11" formatCode="0.00">
                  <c:v>5.3259999999999996</c:v>
                </c:pt>
                <c:pt idx="12">
                  <c:v>3</c:v>
                </c:pt>
                <c:pt idx="13">
                  <c:v>-1.1000000000000001</c:v>
                </c:pt>
                <c:pt idx="14">
                  <c:v>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6C3-42A9-83AB-1DE1FDA24302}"/>
            </c:ext>
          </c:extLst>
        </c:ser>
        <c:ser>
          <c:idx val="14"/>
          <c:order val="13"/>
          <c:spPr>
            <a:ln w="222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Sheet1!$B$16:$AV$16</c15:sqref>
                  </c15:fullRef>
                </c:ext>
              </c:extLst>
              <c:f>Sheet1!$R$16:$AV$16</c:f>
              <c:numCache>
                <c:formatCode>General</c:formatCode>
                <c:ptCount val="31"/>
                <c:pt idx="12" formatCode="0.00">
                  <c:v>2.895</c:v>
                </c:pt>
                <c:pt idx="13">
                  <c:v>-0.6</c:v>
                </c:pt>
                <c:pt idx="14">
                  <c:v>4.8</c:v>
                </c:pt>
                <c:pt idx="15">
                  <c:v>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96C3-42A9-83AB-1DE1FDA24302}"/>
            </c:ext>
          </c:extLst>
        </c:ser>
        <c:ser>
          <c:idx val="15"/>
          <c:order val="14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Sheet1!$B$17:$AV$17</c15:sqref>
                  </c15:fullRef>
                </c:ext>
              </c:extLst>
              <c:f>Sheet1!$R$17:$AV$17</c:f>
              <c:numCache>
                <c:formatCode>General</c:formatCode>
                <c:ptCount val="31"/>
                <c:pt idx="13" formatCode="0.00">
                  <c:v>-0.379</c:v>
                </c:pt>
                <c:pt idx="14">
                  <c:v>5.0999999999999996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6C3-42A9-83AB-1DE1FDA24302}"/>
            </c:ext>
          </c:extLst>
        </c:ser>
        <c:ser>
          <c:idx val="16"/>
          <c:order val="15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Sheet1!$B$18:$AV$18</c15:sqref>
                  </c15:fullRef>
                </c:ext>
              </c:extLst>
              <c:f>Sheet1!$R$18:$AV$18</c:f>
              <c:numCache>
                <c:formatCode>General</c:formatCode>
                <c:ptCount val="31"/>
                <c:pt idx="14" formatCode="0.00">
                  <c:v>5.2080000000000002</c:v>
                </c:pt>
                <c:pt idx="15">
                  <c:v>3.8</c:v>
                </c:pt>
                <c:pt idx="16">
                  <c:v>3.3</c:v>
                </c:pt>
                <c:pt idx="17">
                  <c:v>3.6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96C3-42A9-83AB-1DE1FDA24302}"/>
            </c:ext>
          </c:extLst>
        </c:ser>
        <c:ser>
          <c:idx val="17"/>
          <c:order val="16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Sheet1!$B$19:$AV$19</c15:sqref>
                  </c15:fullRef>
                </c:ext>
              </c:extLst>
              <c:f>Sheet1!$R$19:$AV$19</c:f>
              <c:numCache>
                <c:formatCode>General</c:formatCode>
                <c:ptCount val="31"/>
                <c:pt idx="15" formatCode="0.00">
                  <c:v>4.048</c:v>
                </c:pt>
                <c:pt idx="16">
                  <c:v>3.2</c:v>
                </c:pt>
                <c:pt idx="17">
                  <c:v>2.9</c:v>
                </c:pt>
                <c:pt idx="18">
                  <c:v>3.6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96C3-42A9-83AB-1DE1FDA24302}"/>
            </c:ext>
          </c:extLst>
        </c:ser>
        <c:ser>
          <c:idx val="18"/>
          <c:order val="17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Sheet1!$B$20:$AV$20</c15:sqref>
                  </c15:fullRef>
                </c:ext>
              </c:extLst>
              <c:f>Sheet1!$R$20:$AV$20</c:f>
              <c:numCache>
                <c:formatCode>General</c:formatCode>
                <c:ptCount val="31"/>
                <c:pt idx="16" formatCode="0.00">
                  <c:v>3.3439999999999999</c:v>
                </c:pt>
                <c:pt idx="17">
                  <c:v>3.3</c:v>
                </c:pt>
                <c:pt idx="18">
                  <c:v>3.3</c:v>
                </c:pt>
                <c:pt idx="19">
                  <c:v>3.8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96C3-42A9-83AB-1DE1FDA24302}"/>
            </c:ext>
          </c:extLst>
        </c:ser>
        <c:ser>
          <c:idx val="19"/>
          <c:order val="18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Sheet1!$B$21:$AV$21</c15:sqref>
                  </c15:fullRef>
                </c:ext>
              </c:extLst>
              <c:f>Sheet1!$R$21:$AV$21</c:f>
              <c:numCache>
                <c:formatCode>General</c:formatCode>
                <c:ptCount val="31"/>
                <c:pt idx="17" formatCode="0.00">
                  <c:v>3.3580000000000001</c:v>
                </c:pt>
                <c:pt idx="18">
                  <c:v>3.4</c:v>
                </c:pt>
                <c:pt idx="19">
                  <c:v>3.5</c:v>
                </c:pt>
                <c:pt idx="20">
                  <c:v>3.8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96C3-42A9-83AB-1DE1FDA24302}"/>
            </c:ext>
          </c:extLst>
        </c:ser>
        <c:ser>
          <c:idx val="20"/>
          <c:order val="19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Sheet1!$B$22:$AV$22</c15:sqref>
                  </c15:fullRef>
                </c:ext>
              </c:extLst>
              <c:f>Sheet1!$R$22:$AV$22</c:f>
              <c:numCache>
                <c:formatCode>General</c:formatCode>
                <c:ptCount val="31"/>
                <c:pt idx="18" formatCode="0.00">
                  <c:v>3.508</c:v>
                </c:pt>
                <c:pt idx="19">
                  <c:v>3.2</c:v>
                </c:pt>
                <c:pt idx="20">
                  <c:v>3.1</c:v>
                </c:pt>
                <c:pt idx="2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C3-42A9-83AB-1DE1FDA24302}"/>
            </c:ext>
          </c:extLst>
        </c:ser>
        <c:ser>
          <c:idx val="21"/>
          <c:order val="20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Sheet1!$B$23:$AV$23</c15:sqref>
                  </c15:fullRef>
                </c:ext>
              </c:extLst>
              <c:f>Sheet1!$R$23:$AV$23</c:f>
              <c:numCache>
                <c:formatCode>General</c:formatCode>
                <c:ptCount val="31"/>
                <c:pt idx="19" formatCode="0.00">
                  <c:v>3.431</c:v>
                </c:pt>
                <c:pt idx="20">
                  <c:v>3.2</c:v>
                </c:pt>
                <c:pt idx="21">
                  <c:v>3.6</c:v>
                </c:pt>
                <c:pt idx="22">
                  <c:v>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96C3-42A9-83AB-1DE1FDA24302}"/>
            </c:ext>
          </c:extLst>
        </c:ser>
        <c:ser>
          <c:idx val="22"/>
          <c:order val="2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Sheet1!$B$24:$AV$24</c15:sqref>
                  </c15:fullRef>
                </c:ext>
              </c:extLst>
              <c:f>Sheet1!$R$24:$AV$24</c:f>
              <c:numCache>
                <c:formatCode>General</c:formatCode>
                <c:ptCount val="31"/>
                <c:pt idx="20" formatCode="0.00">
                  <c:v>3.2570000000000001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96C3-42A9-83AB-1DE1FDA24302}"/>
            </c:ext>
          </c:extLst>
        </c:ser>
        <c:ser>
          <c:idx val="23"/>
          <c:order val="22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Sheet1!$B$25:$AV$25</c15:sqref>
                  </c15:fullRef>
                </c:ext>
              </c:extLst>
              <c:f>Sheet1!$R$25:$AV$25</c:f>
              <c:numCache>
                <c:formatCode>General</c:formatCode>
                <c:ptCount val="31"/>
                <c:pt idx="21" formatCode="0.00">
                  <c:v>3.8370000000000002</c:v>
                </c:pt>
                <c:pt idx="22">
                  <c:v>3.6</c:v>
                </c:pt>
                <c:pt idx="23">
                  <c:v>3</c:v>
                </c:pt>
                <c:pt idx="24">
                  <c:v>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96C3-42A9-83AB-1DE1FDA24302}"/>
            </c:ext>
          </c:extLst>
        </c:ser>
        <c:ser>
          <c:idx val="24"/>
          <c:order val="23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Sheet1!$B$26:$AV$26</c15:sqref>
                  </c15:fullRef>
                </c:ext>
              </c:extLst>
              <c:f>Sheet1!$R$26:$AV$26</c:f>
              <c:numCache>
                <c:formatCode>General</c:formatCode>
                <c:ptCount val="31"/>
                <c:pt idx="22" formatCode="0.00">
                  <c:v>3.633</c:v>
                </c:pt>
                <c:pt idx="23">
                  <c:v>2.8</c:v>
                </c:pt>
                <c:pt idx="24">
                  <c:v>-4.4000000000000004</c:v>
                </c:pt>
                <c:pt idx="25">
                  <c:v>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96C3-42A9-83AB-1DE1FDA24302}"/>
            </c:ext>
          </c:extLst>
        </c:ser>
        <c:ser>
          <c:idx val="25"/>
          <c:order val="24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Sheet1!$B$27:$AV$27</c15:sqref>
                  </c15:fullRef>
                </c:ext>
              </c:extLst>
              <c:f>Sheet1!$R$27:$AV$27</c:f>
              <c:numCache>
                <c:formatCode>General</c:formatCode>
                <c:ptCount val="31"/>
                <c:pt idx="23" formatCode="0.00">
                  <c:v>2.9129999999999998</c:v>
                </c:pt>
                <c:pt idx="24">
                  <c:v>-3.1</c:v>
                </c:pt>
                <c:pt idx="25">
                  <c:v>5.9</c:v>
                </c:pt>
                <c:pt idx="26">
                  <c:v>4.9000000000000004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96C3-42A9-83AB-1DE1FDA24302}"/>
            </c:ext>
          </c:extLst>
        </c:ser>
        <c:ser>
          <c:idx val="26"/>
          <c:order val="25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Sheet1!$B$28:$AV$28</c15:sqref>
                  </c15:fullRef>
                </c:ext>
              </c:extLst>
              <c:f>Sheet1!$R$28:$AV$28</c:f>
              <c:numCache>
                <c:formatCode>General</c:formatCode>
                <c:ptCount val="31"/>
                <c:pt idx="24" formatCode="0.00">
                  <c:v>-2.6869999999999998</c:v>
                </c:pt>
                <c:pt idx="25">
                  <c:v>6.1</c:v>
                </c:pt>
                <c:pt idx="26">
                  <c:v>3.2</c:v>
                </c:pt>
                <c:pt idx="27">
                  <c:v>2.7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96C3-42A9-83AB-1DE1FDA24302}"/>
            </c:ext>
          </c:extLst>
        </c:ser>
        <c:ser>
          <c:idx val="27"/>
          <c:order val="26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Sheet1!$B$29:$AV$29</c15:sqref>
                  </c15:fullRef>
                </c:ext>
              </c:extLst>
              <c:f>Sheet1!$R$29:$AV$29</c:f>
              <c:numCache>
                <c:formatCode>General</c:formatCode>
                <c:ptCount val="31"/>
                <c:pt idx="25" formatCode="0.00">
                  <c:v>6.5730000000000004</c:v>
                </c:pt>
                <c:pt idx="26">
                  <c:v>3.4</c:v>
                </c:pt>
                <c:pt idx="27">
                  <c:v>2.8</c:v>
                </c:pt>
                <c:pt idx="28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96C3-42A9-83AB-1DE1FDA24302}"/>
            </c:ext>
          </c:extLst>
        </c:ser>
        <c:ser>
          <c:idx val="28"/>
          <c:order val="27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Sheet1!$B$30:$AV$30</c15:sqref>
                  </c15:fullRef>
                </c:ext>
              </c:extLst>
              <c:f>Sheet1!$R$30:$AV$30</c:f>
              <c:numCache>
                <c:formatCode>General</c:formatCode>
                <c:ptCount val="31"/>
                <c:pt idx="26" formatCode="0.00">
                  <c:v>3.5510000000000002</c:v>
                </c:pt>
                <c:pt idx="27">
                  <c:v>3.3</c:v>
                </c:pt>
                <c:pt idx="28">
                  <c:v>3.2</c:v>
                </c:pt>
                <c:pt idx="29">
                  <c:v>3.2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96C3-42A9-83AB-1DE1FDA24302}"/>
            </c:ext>
          </c:extLst>
        </c:ser>
        <c:ser>
          <c:idx val="29"/>
          <c:order val="28"/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Sheet1!$B$31:$AV$31</c15:sqref>
                  </c15:fullRef>
                </c:ext>
              </c:extLst>
              <c:f>Sheet1!$R$31:$AV$31</c:f>
              <c:numCache>
                <c:formatCode>General</c:formatCode>
                <c:ptCount val="31"/>
                <c:pt idx="27" formatCode="0.00">
                  <c:v>3.3250000000000002</c:v>
                </c:pt>
                <c:pt idx="28">
                  <c:v>3.2</c:v>
                </c:pt>
                <c:pt idx="29">
                  <c:v>3.3</c:v>
                </c:pt>
                <c:pt idx="30">
                  <c:v>3.3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96C3-42A9-83AB-1DE1FDA24302}"/>
            </c:ext>
          </c:extLst>
        </c:ser>
        <c:ser>
          <c:idx val="0"/>
          <c:order val="31"/>
          <c:tx>
            <c:v>Actual GDP growth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Sheet1!$B$1:$AV$1</c15:sqref>
                  </c15:fullRef>
                </c:ext>
              </c:extLst>
              <c:f>Sheet1!$R$1:$AV$1</c:f>
              <c:numCache>
                <c:formatCode>General</c:formatCode>
                <c:ptCount val="3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Sheet1!$B$2:$AV$2</c15:sqref>
                  </c15:fullRef>
                </c:ext>
              </c:extLst>
              <c:f>Sheet1!$R$2:$AV$2</c:f>
              <c:numCache>
                <c:formatCode>0.00</c:formatCode>
                <c:ptCount val="31"/>
                <c:pt idx="0">
                  <c:v>3.8580000000000001</c:v>
                </c:pt>
                <c:pt idx="1">
                  <c:v>4.0140000000000002</c:v>
                </c:pt>
                <c:pt idx="2">
                  <c:v>2.645</c:v>
                </c:pt>
                <c:pt idx="3">
                  <c:v>3.5779999999999998</c:v>
                </c:pt>
                <c:pt idx="4">
                  <c:v>4.7699999999999996</c:v>
                </c:pt>
                <c:pt idx="5">
                  <c:v>2.4740000000000002</c:v>
                </c:pt>
                <c:pt idx="6">
                  <c:v>2.7869999999999999</c:v>
                </c:pt>
                <c:pt idx="7">
                  <c:v>3.7829999999999999</c:v>
                </c:pt>
                <c:pt idx="8">
                  <c:v>5.2539999999999996</c:v>
                </c:pt>
                <c:pt idx="9">
                  <c:v>4.6849999999999996</c:v>
                </c:pt>
                <c:pt idx="10">
                  <c:v>5.266</c:v>
                </c:pt>
                <c:pt idx="11">
                  <c:v>5.3259999999999996</c:v>
                </c:pt>
                <c:pt idx="12">
                  <c:v>2.895</c:v>
                </c:pt>
                <c:pt idx="13">
                  <c:v>-0.379</c:v>
                </c:pt>
                <c:pt idx="14">
                  <c:v>5.2080000000000002</c:v>
                </c:pt>
                <c:pt idx="15">
                  <c:v>4.048</c:v>
                </c:pt>
                <c:pt idx="16">
                  <c:v>3.3439999999999999</c:v>
                </c:pt>
                <c:pt idx="17">
                  <c:v>3.3580000000000001</c:v>
                </c:pt>
                <c:pt idx="18">
                  <c:v>3.508</c:v>
                </c:pt>
                <c:pt idx="19">
                  <c:v>3.431</c:v>
                </c:pt>
                <c:pt idx="20">
                  <c:v>3.2570000000000001</c:v>
                </c:pt>
                <c:pt idx="21">
                  <c:v>3.8370000000000002</c:v>
                </c:pt>
                <c:pt idx="22">
                  <c:v>3.633</c:v>
                </c:pt>
                <c:pt idx="23">
                  <c:v>2.9129999999999998</c:v>
                </c:pt>
                <c:pt idx="24">
                  <c:v>-2.6869999999999998</c:v>
                </c:pt>
                <c:pt idx="25">
                  <c:v>6.5730000000000004</c:v>
                </c:pt>
                <c:pt idx="26">
                  <c:v>3.5510000000000002</c:v>
                </c:pt>
                <c:pt idx="27">
                  <c:v>3.3250000000000002</c:v>
                </c:pt>
                <c:pt idx="28">
                  <c:v>3.2320000000000002</c:v>
                </c:pt>
                <c:pt idx="29">
                  <c:v>3.2450000000000001</c:v>
                </c:pt>
                <c:pt idx="30">
                  <c:v>3.2669999999999999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C3-42A9-83AB-1DE1FDA2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67151"/>
        <c:axId val="1379866319"/>
        <c:extLst>
          <c:ext xmlns:c15="http://schemas.microsoft.com/office/drawing/2012/chart" uri="{02D57815-91ED-43cb-92C2-25804820EDAC}">
            <c15:filteredLineSeries>
              <c15:ser>
                <c:idx val="31"/>
                <c:order val="29"/>
                <c:spPr>
                  <a:ln w="28575" cap="rnd">
                    <a:solidFill>
                      <a:schemeClr val="accent2">
                        <a:shade val="3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Sheet1!$B$1:$AV$1</c15:sqref>
                        </c15:fullRef>
                        <c15:formulaRef>
                          <c15:sqref>Sheet1!$R$1:$AV$1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  <c:pt idx="27">
                        <c:v>2023</c:v>
                      </c:pt>
                      <c:pt idx="28">
                        <c:v>2024</c:v>
                      </c:pt>
                      <c:pt idx="29">
                        <c:v>2025</c:v>
                      </c:pt>
                      <c:pt idx="30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Sheet1!$B$33:$AV$33</c15:sqref>
                        </c15:fullRef>
                        <c15:formulaRef>
                          <c15:sqref>Sheet1!$R$33:$AV$33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 formatCode="0.000">
                        <c:v>0.54566666666666686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96C3-42A9-83AB-1DE1FDA24302}"/>
                  </c:ext>
                </c:extLst>
              </c15:ser>
            </c15:filteredLineSeries>
            <c15:filteredLineSeries>
              <c15:ser>
                <c:idx val="32"/>
                <c:order val="30"/>
                <c:spPr>
                  <a:ln w="28575" cap="rnd">
                    <a:solidFill>
                      <a:schemeClr val="accent2">
                        <a:shade val="3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Sheet1!$B$1:$AV$1</c15:sqref>
                        </c15:fullRef>
                        <c15:formulaRef>
                          <c15:sqref>Sheet1!$R$1:$AV$1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  <c:pt idx="27">
                        <c:v>2023</c:v>
                      </c:pt>
                      <c:pt idx="28">
                        <c:v>2024</c:v>
                      </c:pt>
                      <c:pt idx="29">
                        <c:v>2025</c:v>
                      </c:pt>
                      <c:pt idx="30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Sheet1!$B$34:$AV$34</c15:sqref>
                        </c15:fullRef>
                        <c15:formulaRef>
                          <c15:sqref>Sheet1!$R$34:$AV$34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6C3-42A9-83AB-1DE1FDA24302}"/>
                  </c:ext>
                </c:extLst>
              </c15:ser>
            </c15:filteredLineSeries>
          </c:ext>
        </c:extLst>
      </c:lineChart>
      <c:catAx>
        <c:axId val="13798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HEA Grapalat" panose="02000506050000020003" pitchFamily="50" charset="0"/>
                <a:ea typeface="+mn-ea"/>
                <a:cs typeface="+mn-cs"/>
              </a:defRPr>
            </a:pPr>
            <a:endParaRPr lang="en-US"/>
          </a:p>
        </c:txPr>
        <c:crossAx val="1379866319"/>
        <c:crosses val="autoZero"/>
        <c:auto val="1"/>
        <c:lblAlgn val="ctr"/>
        <c:lblOffset val="100"/>
        <c:noMultiLvlLbl val="0"/>
      </c:catAx>
      <c:valAx>
        <c:axId val="1379866319"/>
        <c:scaling>
          <c:orientation val="minMax"/>
          <c:max val="8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"/>
          <c:y val="0.7585785507751166"/>
          <c:w val="0.38277276707925939"/>
          <c:h val="0.12749263919690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Sheet1!$S$62:$AT$62</c:f>
              <c:numCache>
                <c:formatCode>0.000</c:formatCode>
                <c:ptCount val="28"/>
                <c:pt idx="0">
                  <c:v>-0.54566666666666686</c:v>
                </c:pt>
                <c:pt idx="1">
                  <c:v>0</c:v>
                </c:pt>
                <c:pt idx="2">
                  <c:v>0.4926666666666672</c:v>
                </c:pt>
                <c:pt idx="3">
                  <c:v>-0.1769999999999996</c:v>
                </c:pt>
                <c:pt idx="4">
                  <c:v>-0.11466666666666707</c:v>
                </c:pt>
                <c:pt idx="5">
                  <c:v>-0.50799999999999967</c:v>
                </c:pt>
                <c:pt idx="6">
                  <c:v>-0.17399999999999949</c:v>
                </c:pt>
                <c:pt idx="7">
                  <c:v>-0.50166666666666693</c:v>
                </c:pt>
                <c:pt idx="8">
                  <c:v>-0.1256666666666669</c:v>
                </c:pt>
                <c:pt idx="9">
                  <c:v>0.63766666666666794</c:v>
                </c:pt>
                <c:pt idx="10">
                  <c:v>1.0193333333333328</c:v>
                </c:pt>
                <c:pt idx="11">
                  <c:v>-0.90800000000000003</c:v>
                </c:pt>
                <c:pt idx="12">
                  <c:v>-0.15900000000000011</c:v>
                </c:pt>
                <c:pt idx="13">
                  <c:v>0.16666666666666666</c:v>
                </c:pt>
                <c:pt idx="14">
                  <c:v>-1.6666666666666902E-2</c:v>
                </c:pt>
                <c:pt idx="15">
                  <c:v>-0.17000000000000051</c:v>
                </c:pt>
                <c:pt idx="16">
                  <c:v>3.4333333333332661E-2</c:v>
                </c:pt>
                <c:pt idx="17">
                  <c:v>0.16799999999999984</c:v>
                </c:pt>
                <c:pt idx="18">
                  <c:v>-0.27499999999999974</c:v>
                </c:pt>
                <c:pt idx="19">
                  <c:v>-7.5666666666666771E-2</c:v>
                </c:pt>
                <c:pt idx="20">
                  <c:v>0.23900000000000018</c:v>
                </c:pt>
                <c:pt idx="21">
                  <c:v>2.0470000000000002</c:v>
                </c:pt>
                <c:pt idx="22">
                  <c:v>-1.0663333333333336</c:v>
                </c:pt>
                <c:pt idx="23">
                  <c:v>8.7666666666666629E-2</c:v>
                </c:pt>
                <c:pt idx="24">
                  <c:v>-0.48300000000000054</c:v>
                </c:pt>
                <c:pt idx="25">
                  <c:v>-0.30266666666666708</c:v>
                </c:pt>
                <c:pt idx="26">
                  <c:v>-3.4000000000000107E-2</c:v>
                </c:pt>
                <c:pt idx="27">
                  <c:v>1.866666666666698E-2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0-4D87-AA8B-41FBC597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78111"/>
        <c:axId val="1156278527"/>
      </c:lineChart>
      <c:catAx>
        <c:axId val="115627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78527"/>
        <c:crosses val="autoZero"/>
        <c:auto val="1"/>
        <c:lblAlgn val="ctr"/>
        <c:lblOffset val="100"/>
        <c:noMultiLvlLbl val="0"/>
      </c:catAx>
      <c:valAx>
        <c:axId val="11562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481650</xdr:colOff>
      <xdr:row>5</xdr:row>
      <xdr:rowOff>183419</xdr:rowOff>
    </xdr:from>
    <xdr:to>
      <xdr:col>24</xdr:col>
      <xdr:colOff>533400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37</xdr:row>
      <xdr:rowOff>0</xdr:rowOff>
    </xdr:from>
    <xdr:to>
      <xdr:col>32</xdr:col>
      <xdr:colOff>54427</xdr:colOff>
      <xdr:row>58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0.48059</cdr:x>
      <cdr:y>0.18694</cdr:y>
    </cdr:from>
    <cdr:to>
      <cdr:x>0.78585</cdr:x>
      <cdr:y>0.34574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61600" y="884504"/>
          <a:ext cx="1690541" cy="751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Tranquil</a:t>
          </a:r>
          <a:r>
            <a:rPr lang="en-US" sz="1100" b="1" baseline="0">
              <a:solidFill>
                <a:schemeClr val="tx1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 times feed </a:t>
          </a:r>
          <a:r>
            <a:rPr lang="en-US" sz="1100" b="1" baseline="0">
              <a:solidFill>
                <a:srgbClr val="007033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optimism</a:t>
          </a:r>
          <a:r>
            <a:rPr lang="en-US" sz="1100" b="1" baseline="0">
              <a:solidFill>
                <a:schemeClr val="tx1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, even just before the crash</a:t>
          </a:r>
          <a:endParaRPr lang="en-US" sz="1100" b="1">
            <a:solidFill>
              <a:schemeClr val="tx1"/>
            </a:solidFill>
            <a:latin typeface="Ebrima" panose="02000000000000000000" pitchFamily="2" charset="0"/>
            <a:ea typeface="Ebrima" panose="02000000000000000000" pitchFamily="2" charset="0"/>
            <a:cs typeface="Ebrima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0.41346</cdr:x>
      <cdr:y>0.7081</cdr:y>
    </cdr:from>
    <cdr:to>
      <cdr:x>0.73435</cdr:x>
      <cdr:y>0.85654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89779" y="3350368"/>
          <a:ext cx="1777153" cy="702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And bad times makes us </a:t>
          </a:r>
          <a:r>
            <a:rPr lang="en-US" sz="1100" b="1">
              <a:solidFill>
                <a:srgbClr val="C00000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pessimistic</a:t>
          </a:r>
          <a:r>
            <a:rPr lang="en-US" sz="1100" b="1">
              <a:solidFill>
                <a:sysClr val="windowText" lastClr="000000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 about the size of the shock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"/>
  <sheetViews>
    <sheetView tabSelected="1" topLeftCell="N16" zoomScale="145" zoomScaleNormal="145" workbookViewId="0">
      <selection activeCell="T70" sqref="T70"/>
    </sheetView>
  </sheetViews>
  <sheetFormatPr defaultRowHeight="15" x14ac:dyDescent="0.25"/>
  <cols>
    <col min="1" max="25" width="9.140625" style="1"/>
    <col min="26" max="41" width="9.140625" style="1" customWidth="1"/>
    <col min="42" max="16384" width="9.140625" style="1"/>
  </cols>
  <sheetData>
    <row r="1" spans="1:50" x14ac:dyDescent="0.2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1">
        <v>2025</v>
      </c>
      <c r="AV1" s="1">
        <v>2026</v>
      </c>
    </row>
    <row r="2" spans="1:50" x14ac:dyDescent="0.25">
      <c r="A2" s="1" t="s">
        <v>0</v>
      </c>
      <c r="B2" s="2">
        <v>2.2280000000000002</v>
      </c>
      <c r="C2" s="3">
        <v>2.0099999999999998</v>
      </c>
      <c r="D2" s="3">
        <v>0.747</v>
      </c>
      <c r="E2" s="3">
        <v>2.7170000000000001</v>
      </c>
      <c r="F2" s="3">
        <v>4.6319999999999997</v>
      </c>
      <c r="G2" s="3">
        <v>3.6560000000000001</v>
      </c>
      <c r="H2" s="3">
        <v>3.3769999999999998</v>
      </c>
      <c r="I2" s="3">
        <v>3.9470000000000001</v>
      </c>
      <c r="J2" s="3">
        <v>4.524</v>
      </c>
      <c r="K2" s="3">
        <v>3.73</v>
      </c>
      <c r="L2" s="3">
        <v>3.226</v>
      </c>
      <c r="M2" s="3">
        <v>2.427</v>
      </c>
      <c r="N2" s="3">
        <v>2.1800000000000002</v>
      </c>
      <c r="O2" s="3">
        <v>1.9490000000000001</v>
      </c>
      <c r="P2" s="3">
        <v>3.1539999999999999</v>
      </c>
      <c r="Q2" s="3">
        <v>3.294</v>
      </c>
      <c r="R2" s="3">
        <v>3.8580000000000001</v>
      </c>
      <c r="S2" s="3">
        <v>4.0140000000000002</v>
      </c>
      <c r="T2" s="3">
        <v>2.645</v>
      </c>
      <c r="U2" s="3">
        <v>3.5779999999999998</v>
      </c>
      <c r="V2" s="3">
        <v>4.7699999999999996</v>
      </c>
      <c r="W2" s="3">
        <v>2.4740000000000002</v>
      </c>
      <c r="X2" s="3">
        <v>2.7869999999999999</v>
      </c>
      <c r="Y2" s="3">
        <v>3.7829999999999999</v>
      </c>
      <c r="Z2" s="3">
        <v>5.2539999999999996</v>
      </c>
      <c r="AA2" s="3">
        <v>4.6849999999999996</v>
      </c>
      <c r="AB2" s="3">
        <v>5.266</v>
      </c>
      <c r="AC2" s="3">
        <v>5.3259999999999996</v>
      </c>
      <c r="AD2" s="3">
        <v>2.895</v>
      </c>
      <c r="AE2" s="3">
        <v>-0.379</v>
      </c>
      <c r="AF2" s="3">
        <v>5.2080000000000002</v>
      </c>
      <c r="AG2" s="3">
        <v>4.048</v>
      </c>
      <c r="AH2" s="3">
        <v>3.3439999999999999</v>
      </c>
      <c r="AI2" s="3">
        <v>3.3580000000000001</v>
      </c>
      <c r="AJ2" s="3">
        <v>3.508</v>
      </c>
      <c r="AK2" s="3">
        <v>3.431</v>
      </c>
      <c r="AL2" s="3">
        <v>3.2570000000000001</v>
      </c>
      <c r="AM2" s="3">
        <v>3.8370000000000002</v>
      </c>
      <c r="AN2" s="3">
        <v>3.633</v>
      </c>
      <c r="AO2" s="3">
        <v>2.9129999999999998</v>
      </c>
      <c r="AP2" s="3">
        <v>-2.6869999999999998</v>
      </c>
      <c r="AQ2" s="3">
        <v>6.5730000000000004</v>
      </c>
      <c r="AR2" s="3">
        <v>3.5510000000000002</v>
      </c>
      <c r="AS2" s="3">
        <v>3.3250000000000002</v>
      </c>
      <c r="AT2" s="3">
        <v>3.2320000000000002</v>
      </c>
      <c r="AU2" s="3">
        <v>3.2450000000000001</v>
      </c>
      <c r="AV2" s="4">
        <v>3.2669999999999999</v>
      </c>
    </row>
    <row r="3" spans="1:50" x14ac:dyDescent="0.25">
      <c r="A3" s="1">
        <v>1997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/>
    </row>
    <row r="4" spans="1:50" x14ac:dyDescent="0.25">
      <c r="A4" s="1">
        <v>1998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>
        <f>R$2</f>
        <v>3.8580000000000001</v>
      </c>
      <c r="S4" s="9">
        <v>4.0999999999999996</v>
      </c>
      <c r="T4" s="6">
        <v>2</v>
      </c>
      <c r="U4" s="6">
        <v>2.5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  <c r="AW4" s="1">
        <v>1998</v>
      </c>
      <c r="AX4" s="1" t="s">
        <v>3</v>
      </c>
    </row>
    <row r="5" spans="1:50" x14ac:dyDescent="0.25">
      <c r="A5" s="1">
        <v>1999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">
        <v>1999</v>
      </c>
      <c r="AX5" s="1" t="s">
        <v>4</v>
      </c>
    </row>
    <row r="6" spans="1:50" x14ac:dyDescent="0.25">
      <c r="A6" s="1">
        <v>2000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8">
        <f>T$2</f>
        <v>2.645</v>
      </c>
      <c r="U6" s="9">
        <v>3.4</v>
      </c>
      <c r="V6" s="6">
        <v>4.7</v>
      </c>
      <c r="W6" s="6">
        <v>4.2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7"/>
      <c r="AW6" s="1">
        <v>2000</v>
      </c>
      <c r="AX6" s="1" t="s">
        <v>4</v>
      </c>
    </row>
    <row r="7" spans="1:50" x14ac:dyDescent="0.25">
      <c r="A7" s="1">
        <v>2001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8">
        <f>U$2</f>
        <v>3.5779999999999998</v>
      </c>
      <c r="V7" s="9">
        <v>4.7</v>
      </c>
      <c r="W7" s="6">
        <v>2.4</v>
      </c>
      <c r="X7" s="6">
        <v>2.4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7"/>
      <c r="AW7" s="1">
        <v>2001</v>
      </c>
      <c r="AX7" s="1" t="s">
        <v>3</v>
      </c>
    </row>
    <row r="8" spans="1:50" x14ac:dyDescent="0.25">
      <c r="A8" s="1">
        <v>2002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8">
        <f>V$2</f>
        <v>4.7699999999999996</v>
      </c>
      <c r="W8" s="9">
        <v>2.2000000000000002</v>
      </c>
      <c r="X8" s="6">
        <v>2.8</v>
      </c>
      <c r="Y8" s="6">
        <v>3.7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7"/>
      <c r="AW8" s="1">
        <v>2002</v>
      </c>
      <c r="AX8" s="1" t="s">
        <v>3</v>
      </c>
    </row>
    <row r="9" spans="1:50" x14ac:dyDescent="0.25">
      <c r="A9" s="1">
        <v>2003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8">
        <f>W$2</f>
        <v>2.4740000000000002</v>
      </c>
      <c r="X9" s="9">
        <v>3</v>
      </c>
      <c r="Y9" s="6">
        <v>3.2</v>
      </c>
      <c r="Z9" s="6">
        <v>4.0999999999999996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7"/>
      <c r="AW9" s="1">
        <v>2003</v>
      </c>
      <c r="AX9" s="1" t="s">
        <v>3</v>
      </c>
    </row>
    <row r="10" spans="1:50" x14ac:dyDescent="0.25">
      <c r="A10" s="1">
        <v>2004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>
        <f>X$2</f>
        <v>2.7869999999999999</v>
      </c>
      <c r="Y10" s="9">
        <v>3.9</v>
      </c>
      <c r="Z10" s="6">
        <v>5</v>
      </c>
      <c r="AA10" s="6">
        <v>4.3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7"/>
      <c r="AW10" s="1">
        <v>2004</v>
      </c>
      <c r="AX10" s="1" t="s">
        <v>3</v>
      </c>
    </row>
    <row r="11" spans="1:50" x14ac:dyDescent="0.25">
      <c r="A11" s="1">
        <v>2005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>
        <f>Y$2</f>
        <v>3.7829999999999999</v>
      </c>
      <c r="Z11" s="9">
        <v>5.0999999999999996</v>
      </c>
      <c r="AA11" s="6">
        <v>4.3</v>
      </c>
      <c r="AB11" s="6">
        <v>4.3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7"/>
      <c r="AW11" s="1">
        <v>2005</v>
      </c>
      <c r="AX11" s="1" t="s">
        <v>3</v>
      </c>
    </row>
    <row r="12" spans="1:50" x14ac:dyDescent="0.25">
      <c r="A12" s="1">
        <v>2006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8">
        <f>Z$2</f>
        <v>5.2539999999999996</v>
      </c>
      <c r="AA12" s="9">
        <v>4.9000000000000004</v>
      </c>
      <c r="AB12" s="6">
        <v>5.0999999999999996</v>
      </c>
      <c r="AC12" s="6">
        <v>4.9000000000000004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7"/>
      <c r="AW12" s="1">
        <v>2006</v>
      </c>
      <c r="AX12" s="1" t="s">
        <v>3</v>
      </c>
    </row>
    <row r="13" spans="1:50" x14ac:dyDescent="0.25">
      <c r="A13" s="1">
        <v>2007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8">
        <f>AA$2</f>
        <v>4.6849999999999996</v>
      </c>
      <c r="AB13" s="9">
        <v>5.4</v>
      </c>
      <c r="AC13" s="6">
        <v>5.2</v>
      </c>
      <c r="AD13" s="6">
        <v>4.8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7"/>
      <c r="AW13" s="1">
        <v>2007</v>
      </c>
      <c r="AX13" s="1" t="s">
        <v>4</v>
      </c>
    </row>
    <row r="14" spans="1:50" x14ac:dyDescent="0.25">
      <c r="A14" s="1">
        <v>2008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8">
        <f>AB$2</f>
        <v>5.266</v>
      </c>
      <c r="AC14" s="9">
        <v>5</v>
      </c>
      <c r="AD14" s="6">
        <v>3.7</v>
      </c>
      <c r="AE14" s="6">
        <v>2.2000000000000002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7"/>
      <c r="AW14" s="1">
        <v>2008</v>
      </c>
      <c r="AX14" s="1" t="s">
        <v>4</v>
      </c>
    </row>
    <row r="15" spans="1:50" x14ac:dyDescent="0.25">
      <c r="A15" s="1">
        <v>2009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8">
        <f>AC$2</f>
        <v>5.3259999999999996</v>
      </c>
      <c r="AD15" s="9">
        <v>3</v>
      </c>
      <c r="AE15" s="6">
        <v>-1.1000000000000001</v>
      </c>
      <c r="AF15" s="6">
        <v>3.1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7"/>
      <c r="AW15" s="1">
        <v>2009</v>
      </c>
      <c r="AX15" s="1" t="s">
        <v>3</v>
      </c>
    </row>
    <row r="16" spans="1:50" x14ac:dyDescent="0.25">
      <c r="A16" s="1">
        <v>2010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8">
        <f>AD$2</f>
        <v>2.895</v>
      </c>
      <c r="AE16" s="9">
        <v>-0.6</v>
      </c>
      <c r="AF16" s="6">
        <v>4.8</v>
      </c>
      <c r="AG16" s="6">
        <v>4.2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7"/>
      <c r="AW16" s="1">
        <v>2010</v>
      </c>
      <c r="AX16" s="1" t="s">
        <v>3</v>
      </c>
    </row>
    <row r="17" spans="1:50" x14ac:dyDescent="0.25">
      <c r="A17" s="1">
        <v>2011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8">
        <f>AE$2</f>
        <v>-0.379</v>
      </c>
      <c r="AF17" s="9">
        <v>5.0999999999999996</v>
      </c>
      <c r="AG17" s="6">
        <v>4</v>
      </c>
      <c r="AH17" s="6">
        <v>4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7"/>
      <c r="AW17" s="1">
        <v>2011</v>
      </c>
      <c r="AX17" s="1" t="s">
        <v>4</v>
      </c>
    </row>
    <row r="18" spans="1:50" x14ac:dyDescent="0.25">
      <c r="A18" s="1">
        <v>2012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8">
        <f>AF$2</f>
        <v>5.2080000000000002</v>
      </c>
      <c r="AG18" s="9">
        <v>3.8</v>
      </c>
      <c r="AH18" s="6">
        <v>3.3</v>
      </c>
      <c r="AI18" s="6">
        <v>3.6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7"/>
      <c r="AW18" s="1">
        <v>2012</v>
      </c>
      <c r="AX18" s="1" t="s">
        <v>3</v>
      </c>
    </row>
    <row r="19" spans="1:50" x14ac:dyDescent="0.25">
      <c r="A19" s="1">
        <v>2013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8">
        <f>AG$2</f>
        <v>4.048</v>
      </c>
      <c r="AH19" s="9">
        <v>3.2</v>
      </c>
      <c r="AI19" s="6">
        <v>2.9</v>
      </c>
      <c r="AJ19" s="6">
        <v>3.6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7"/>
      <c r="AW19" s="1">
        <v>2013</v>
      </c>
      <c r="AX19" s="1" t="s">
        <v>3</v>
      </c>
    </row>
    <row r="20" spans="1:50" x14ac:dyDescent="0.25">
      <c r="A20" s="1">
        <v>2014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8">
        <f>AH$2</f>
        <v>3.3439999999999999</v>
      </c>
      <c r="AI20" s="6">
        <v>3.3</v>
      </c>
      <c r="AJ20" s="6">
        <v>3.3</v>
      </c>
      <c r="AK20" s="6">
        <v>3.8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7"/>
      <c r="AW20" s="1">
        <v>2014</v>
      </c>
      <c r="AX20" s="1" t="s">
        <v>4</v>
      </c>
    </row>
    <row r="21" spans="1:50" x14ac:dyDescent="0.25">
      <c r="A21" s="1">
        <v>2015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8">
        <f>AI$2</f>
        <v>3.3580000000000001</v>
      </c>
      <c r="AJ21" s="9">
        <v>3.4</v>
      </c>
      <c r="AK21" s="6">
        <v>3.5</v>
      </c>
      <c r="AL21" s="6">
        <v>3.8</v>
      </c>
      <c r="AM21" s="6"/>
      <c r="AN21" s="6"/>
      <c r="AO21" s="6"/>
      <c r="AP21" s="6"/>
      <c r="AQ21" s="6"/>
      <c r="AR21" s="6"/>
      <c r="AS21" s="6"/>
      <c r="AT21" s="6"/>
      <c r="AU21" s="6"/>
      <c r="AV21" s="7"/>
      <c r="AW21" s="1">
        <v>2015</v>
      </c>
      <c r="AX21" s="1" t="s">
        <v>4</v>
      </c>
    </row>
    <row r="22" spans="1:50" x14ac:dyDescent="0.25">
      <c r="A22" s="1">
        <v>2016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8">
        <f>AJ$2</f>
        <v>3.508</v>
      </c>
      <c r="AK22" s="9">
        <v>3.2</v>
      </c>
      <c r="AL22" s="6">
        <v>3.1</v>
      </c>
      <c r="AM22" s="6">
        <v>3.4</v>
      </c>
      <c r="AN22" s="6"/>
      <c r="AO22" s="6"/>
      <c r="AP22" s="6"/>
      <c r="AQ22" s="6"/>
      <c r="AR22" s="6"/>
      <c r="AS22" s="6"/>
      <c r="AT22" s="6"/>
      <c r="AU22" s="6"/>
      <c r="AV22" s="7"/>
      <c r="AW22" s="1">
        <v>2016</v>
      </c>
      <c r="AX22" s="1" t="s">
        <v>3</v>
      </c>
    </row>
    <row r="23" spans="1:50" x14ac:dyDescent="0.25">
      <c r="A23" s="1">
        <v>2017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8">
        <f>AK$2</f>
        <v>3.431</v>
      </c>
      <c r="AL23" s="9">
        <v>3.2</v>
      </c>
      <c r="AM23" s="6">
        <v>3.6</v>
      </c>
      <c r="AN23" s="6">
        <v>3.7</v>
      </c>
      <c r="AO23" s="6"/>
      <c r="AP23" s="6"/>
      <c r="AQ23" s="6"/>
      <c r="AR23" s="6"/>
      <c r="AS23" s="6"/>
      <c r="AT23" s="6"/>
      <c r="AU23" s="6"/>
      <c r="AV23" s="7"/>
      <c r="AW23" s="1">
        <v>2017</v>
      </c>
      <c r="AX23" s="1" t="s">
        <v>3</v>
      </c>
    </row>
    <row r="24" spans="1:50" x14ac:dyDescent="0.25">
      <c r="A24" s="1">
        <v>2018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8">
        <f>AL$2</f>
        <v>3.2570000000000001</v>
      </c>
      <c r="AM24" s="9">
        <v>3.7</v>
      </c>
      <c r="AN24" s="6">
        <v>3.7</v>
      </c>
      <c r="AO24" s="6">
        <v>3.7</v>
      </c>
      <c r="AP24" s="6"/>
      <c r="AQ24" s="6"/>
      <c r="AR24" s="6"/>
      <c r="AS24" s="6"/>
      <c r="AT24" s="6"/>
      <c r="AU24" s="6"/>
      <c r="AV24" s="7"/>
      <c r="AW24" s="1">
        <v>2018</v>
      </c>
      <c r="AX24" s="1" t="s">
        <v>4</v>
      </c>
    </row>
    <row r="25" spans="1:50" x14ac:dyDescent="0.25">
      <c r="A25" s="1">
        <v>2019</v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8">
        <f>AM$2</f>
        <v>3.8370000000000002</v>
      </c>
      <c r="AN25" s="6">
        <v>3.6</v>
      </c>
      <c r="AO25" s="6">
        <v>3</v>
      </c>
      <c r="AP25" s="6">
        <v>3.4</v>
      </c>
      <c r="AQ25" s="6"/>
      <c r="AR25" s="6"/>
      <c r="AS25" s="6"/>
      <c r="AT25" s="6"/>
      <c r="AU25" s="6"/>
      <c r="AV25" s="7"/>
      <c r="AW25" s="1">
        <v>2019</v>
      </c>
      <c r="AX25" s="1" t="s">
        <v>4</v>
      </c>
    </row>
    <row r="26" spans="1:50" x14ac:dyDescent="0.25">
      <c r="A26" s="1">
        <v>2020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8">
        <f>AN$2</f>
        <v>3.633</v>
      </c>
      <c r="AO26" s="6">
        <v>2.8</v>
      </c>
      <c r="AP26" s="6">
        <v>-4.4000000000000004</v>
      </c>
      <c r="AQ26" s="6">
        <v>5.2</v>
      </c>
      <c r="AR26" s="6"/>
      <c r="AS26" s="6"/>
      <c r="AT26" s="6"/>
      <c r="AU26" s="6"/>
      <c r="AV26" s="7"/>
      <c r="AW26" s="1">
        <v>2020</v>
      </c>
      <c r="AX26" s="1" t="s">
        <v>3</v>
      </c>
    </row>
    <row r="27" spans="1:50" x14ac:dyDescent="0.25">
      <c r="A27" s="1">
        <v>2021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8">
        <f>AO$2</f>
        <v>2.9129999999999998</v>
      </c>
      <c r="AP27" s="10">
        <v>-3.1</v>
      </c>
      <c r="AQ27" s="10">
        <v>5.9</v>
      </c>
      <c r="AR27" s="10">
        <v>4.9000000000000004</v>
      </c>
      <c r="AS27" s="6"/>
      <c r="AT27" s="6"/>
      <c r="AU27" s="6"/>
      <c r="AV27" s="7"/>
      <c r="AW27" s="1">
        <v>2021</v>
      </c>
      <c r="AX27" s="1" t="s">
        <v>4</v>
      </c>
    </row>
    <row r="28" spans="1:50" x14ac:dyDescent="0.25">
      <c r="A28" s="1">
        <v>2022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8">
        <f>AP$2</f>
        <v>-2.6869999999999998</v>
      </c>
      <c r="AQ28" s="6">
        <v>6.1</v>
      </c>
      <c r="AR28" s="6">
        <v>3.2</v>
      </c>
      <c r="AS28" s="6">
        <v>2.7</v>
      </c>
      <c r="AT28" s="6"/>
      <c r="AU28" s="6"/>
      <c r="AV28" s="7"/>
      <c r="AW28" s="1">
        <v>2022</v>
      </c>
      <c r="AX28" s="1" t="s">
        <v>3</v>
      </c>
    </row>
    <row r="29" spans="1:50" x14ac:dyDescent="0.25">
      <c r="A29" s="1">
        <v>2023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8">
        <f>AQ$2</f>
        <v>6.5730000000000004</v>
      </c>
      <c r="AR29" s="6">
        <v>3.4</v>
      </c>
      <c r="AS29" s="6">
        <v>2.8</v>
      </c>
      <c r="AT29" s="6">
        <v>3</v>
      </c>
      <c r="AU29" s="6"/>
      <c r="AV29" s="7"/>
      <c r="AW29" s="1">
        <v>2023</v>
      </c>
      <c r="AX29" s="1" t="s">
        <v>3</v>
      </c>
    </row>
    <row r="30" spans="1:50" x14ac:dyDescent="0.25">
      <c r="A30" s="1">
        <v>2024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8">
        <f>AR$2</f>
        <v>3.5510000000000002</v>
      </c>
      <c r="AS30" s="6">
        <v>3.3</v>
      </c>
      <c r="AT30" s="6">
        <v>3.2</v>
      </c>
      <c r="AU30" s="6">
        <v>3.2</v>
      </c>
      <c r="AV30" s="7"/>
      <c r="AW30" s="1">
        <v>2024</v>
      </c>
      <c r="AX30" s="1" t="s">
        <v>3</v>
      </c>
    </row>
    <row r="31" spans="1:50" x14ac:dyDescent="0.25">
      <c r="A31" s="1">
        <v>2025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>
        <f>AS$2</f>
        <v>3.3250000000000002</v>
      </c>
      <c r="AT31" s="12">
        <v>3.2</v>
      </c>
      <c r="AU31" s="12">
        <v>3.3</v>
      </c>
      <c r="AV31" s="14">
        <v>3.3</v>
      </c>
      <c r="AW31" s="1">
        <v>2025</v>
      </c>
      <c r="AX31" s="1" t="s">
        <v>4</v>
      </c>
    </row>
    <row r="32" spans="1:50" x14ac:dyDescent="0.25">
      <c r="R32" s="16" t="s">
        <v>2</v>
      </c>
      <c r="S32" s="1">
        <f>S1+1</f>
        <v>1998</v>
      </c>
      <c r="T32" s="1">
        <f>S32+1</f>
        <v>1999</v>
      </c>
      <c r="U32" s="1">
        <f t="shared" ref="U32:AV32" si="0">T32+1</f>
        <v>2000</v>
      </c>
      <c r="V32" s="1">
        <f t="shared" si="0"/>
        <v>2001</v>
      </c>
      <c r="W32" s="1">
        <f t="shared" si="0"/>
        <v>2002</v>
      </c>
      <c r="X32" s="1">
        <f t="shared" si="0"/>
        <v>2003</v>
      </c>
      <c r="Y32" s="1">
        <f t="shared" si="0"/>
        <v>2004</v>
      </c>
      <c r="Z32" s="1">
        <f t="shared" si="0"/>
        <v>2005</v>
      </c>
      <c r="AA32" s="1">
        <f t="shared" si="0"/>
        <v>2006</v>
      </c>
      <c r="AB32" s="1">
        <f t="shared" si="0"/>
        <v>2007</v>
      </c>
      <c r="AC32" s="1">
        <f t="shared" si="0"/>
        <v>2008</v>
      </c>
      <c r="AD32" s="1">
        <f t="shared" si="0"/>
        <v>2009</v>
      </c>
      <c r="AE32" s="1">
        <f t="shared" si="0"/>
        <v>2010</v>
      </c>
      <c r="AF32" s="1">
        <f t="shared" si="0"/>
        <v>2011</v>
      </c>
      <c r="AG32" s="1">
        <f t="shared" si="0"/>
        <v>2012</v>
      </c>
      <c r="AH32" s="1">
        <f t="shared" si="0"/>
        <v>2013</v>
      </c>
      <c r="AI32" s="1">
        <f t="shared" si="0"/>
        <v>2014</v>
      </c>
      <c r="AJ32" s="1">
        <f t="shared" si="0"/>
        <v>2015</v>
      </c>
      <c r="AK32" s="1">
        <f t="shared" si="0"/>
        <v>2016</v>
      </c>
      <c r="AL32" s="1">
        <f t="shared" si="0"/>
        <v>2017</v>
      </c>
      <c r="AM32" s="1">
        <f t="shared" si="0"/>
        <v>2018</v>
      </c>
      <c r="AN32" s="1">
        <f t="shared" si="0"/>
        <v>2019</v>
      </c>
      <c r="AO32" s="1">
        <f t="shared" si="0"/>
        <v>2020</v>
      </c>
      <c r="AP32" s="1">
        <f t="shared" si="0"/>
        <v>2021</v>
      </c>
      <c r="AQ32" s="1">
        <f t="shared" si="0"/>
        <v>2022</v>
      </c>
      <c r="AR32" s="1">
        <f t="shared" si="0"/>
        <v>2023</v>
      </c>
      <c r="AS32" s="1">
        <f t="shared" si="0"/>
        <v>2024</v>
      </c>
      <c r="AT32" s="1">
        <f t="shared" si="0"/>
        <v>2025</v>
      </c>
      <c r="AU32" s="1">
        <f t="shared" si="0"/>
        <v>2026</v>
      </c>
      <c r="AV32" s="1">
        <f t="shared" si="0"/>
        <v>2027</v>
      </c>
    </row>
    <row r="33" spans="19:49" x14ac:dyDescent="0.25">
      <c r="S33" s="15">
        <f>IF($R$32="RMSE", SQRT((ABS(S4-S$2)+ABS(T4-T$2)+ABS(U4-U$2))/3),                     (SUM(S$2:U$2)-SUM(S4:U4))/3       )</f>
        <v>0.54566666666666686</v>
      </c>
    </row>
    <row r="34" spans="19:49" x14ac:dyDescent="0.25">
      <c r="T34" s="15"/>
      <c r="AW34" s="1" t="s">
        <v>1</v>
      </c>
    </row>
    <row r="35" spans="19:49" x14ac:dyDescent="0.25">
      <c r="U35" s="15">
        <f>IF($R$32="RMSE", SQRT((ABS(U6-U$2)+ABS(V6-V$2)+ABS(W6-W$2))/3),                     (SUM(U$2:W$2)-SUM(U6:W6))/3       )</f>
        <v>-0.4926666666666672</v>
      </c>
      <c r="AW35" s="1" t="s">
        <v>2</v>
      </c>
    </row>
    <row r="36" spans="19:49" x14ac:dyDescent="0.25">
      <c r="V36" s="15">
        <f>IF($R$32="RMSE", SQRT((ABS(V7-V$2)+ABS(W7-W$2)+ABS(X7-X$2))/3),                     (SUM(V$2:X$2)-SUM(V7:X7))/3       )</f>
        <v>0.1769999999999996</v>
      </c>
    </row>
    <row r="37" spans="19:49" x14ac:dyDescent="0.25">
      <c r="W37" s="15">
        <f>IF($R$32="RMSE", SQRT((ABS(W8-W$2)+ABS(X8-X$2)+ABS(Y8-Y$2))/3),                     (SUM(W$2:Y$2)-SUM(W8:Y8))/3       )</f>
        <v>0.11466666666666707</v>
      </c>
    </row>
    <row r="38" spans="19:49" x14ac:dyDescent="0.25">
      <c r="X38" s="15">
        <f>IF($R$32="RMSE", SQRT((ABS(X9-X$2)+ABS(Y9-Y$2)+ABS(Z9-Z$2))/3),                     (SUM(X$2:Z$2)-SUM(X9:Z9))/3       )</f>
        <v>0.50799999999999967</v>
      </c>
    </row>
    <row r="39" spans="19:49" x14ac:dyDescent="0.25">
      <c r="Y39" s="15">
        <f>IF($R$32="RMSE", SQRT((ABS(Y10-Y$2)+ABS(Z10-Z$2)+ABS(AA10-AA$2))/3),                     (SUM(Y$2:AA$2)-SUM(Y10:AA10))/3       )</f>
        <v>0.17399999999999949</v>
      </c>
    </row>
    <row r="40" spans="19:49" x14ac:dyDescent="0.25">
      <c r="Z40" s="15">
        <f>IF($R$32="RMSE", SQRT((ABS(Z11-Z$2)+ABS(AA11-AA$2)+ABS(AB11-AB$2))/3),                     (SUM(Z$2:AB$2)-SUM(Z11:AB11))/3       )</f>
        <v>0.50166666666666693</v>
      </c>
    </row>
    <row r="41" spans="19:49" x14ac:dyDescent="0.25">
      <c r="AA41" s="15">
        <f>IF($R$32="RMSE", SQRT((ABS(AA12-AA$2)+ABS(AB12-AB$2)+ABS(AC12-AC$2))/3),                     (SUM(AA$2:AC$2)-SUM(AA12:AC12))/3       )</f>
        <v>0.1256666666666669</v>
      </c>
    </row>
    <row r="42" spans="19:49" x14ac:dyDescent="0.25">
      <c r="AB42" s="15">
        <f>IF($R$32="RMSE", SQRT((ABS(AB13-AB$2)+ABS(AC13-AC$2)+ABS(AD13-AD$2))/3),                     (SUM(AB$2:AD$2)-SUM(AB13:AD13))/3       )</f>
        <v>-0.63766666666666794</v>
      </c>
    </row>
    <row r="43" spans="19:49" x14ac:dyDescent="0.25">
      <c r="AC43" s="15">
        <f>IF($R$32="RMSE", SQRT((ABS(AC14-AC$2)+ABS(AD14-AD$2)+ABS(AE14-AE$2))/3),                     (SUM(AC$2:AE$2)-SUM(AC14:AE14))/3       )</f>
        <v>-1.0193333333333328</v>
      </c>
    </row>
    <row r="44" spans="19:49" x14ac:dyDescent="0.25">
      <c r="AD44" s="15">
        <f>IF($R$32="RMSE", SQRT((ABS(AD15-AD$2)+ABS(AE15-AE$2)+ABS(AF15-AF$2))/3),                     (SUM(AD$2:AF$2)-SUM(AD15:AF15))/3       )</f>
        <v>0.90800000000000003</v>
      </c>
    </row>
    <row r="45" spans="19:49" x14ac:dyDescent="0.25">
      <c r="AE45" s="15">
        <f>IF($R$32="RMSE", SQRT((ABS(AE16-AE$2)+ABS(AF16-AF$2)+ABS(AG16-AG$2))/3),                     (SUM(AE$2:AG$2)-SUM(AE16:AG16))/3       )</f>
        <v>0.15900000000000011</v>
      </c>
    </row>
    <row r="46" spans="19:49" x14ac:dyDescent="0.25">
      <c r="AF46" s="15">
        <f>IF($R$32="RMSE", SQRT((ABS(AF17-AF$2)+ABS(AG17-AG$2)+ABS(AH17-AH$2))/3),                     (SUM(AF$2:AH$2)-SUM(AF17:AH17))/3       )</f>
        <v>-0.16666666666666666</v>
      </c>
    </row>
    <row r="47" spans="19:49" x14ac:dyDescent="0.25">
      <c r="AG47" s="15">
        <f>IF($R$32="RMSE", SQRT((ABS(AG18-AG$2)+ABS(AH18-AH$2)+ABS(AI18-AI$2))/3),                     (SUM(AG$2:AI$2)-SUM(AG18:AI18))/3       )</f>
        <v>1.6666666666666902E-2</v>
      </c>
    </row>
    <row r="48" spans="19:49" x14ac:dyDescent="0.25">
      <c r="AH48" s="15">
        <f>IF($R$32="RMSE", SQRT((ABS(AH19-AH$2)+ABS(AI19-AI$2)+ABS(AJ19-AJ$2))/3),                     (SUM(AH$2:AJ$2)-SUM(AH19:AJ19))/3       )</f>
        <v>0.17000000000000051</v>
      </c>
    </row>
    <row r="49" spans="19:46" x14ac:dyDescent="0.25">
      <c r="AI49" s="15">
        <f>IF($R$32="RMSE", SQRT((ABS(AI20-AI$2)+ABS(AJ20-AJ$2)+ABS(AK20-AK$2))/3),                     (SUM(AI$2:AK$2)-SUM(AI20:AK20))/3       )</f>
        <v>-3.4333333333332661E-2</v>
      </c>
    </row>
    <row r="50" spans="19:46" x14ac:dyDescent="0.25">
      <c r="AJ50" s="15">
        <f>IF($R$32="RMSE", SQRT((ABS(AJ21-AJ$2)+ABS(AK21-AK$2)+ABS(AL21-AL$2))/3),                     (SUM(AJ$2:AL$2)-SUM(AJ21:AL21))/3       )</f>
        <v>-0.16799999999999984</v>
      </c>
    </row>
    <row r="51" spans="19:46" x14ac:dyDescent="0.25">
      <c r="AK51" s="15">
        <f>IF($R$32="RMSE", SQRT((ABS(AK22-AK$2)+ABS(AL22-AL$2)+ABS(AM22-AM$2))/3),                     (SUM(AK$2:AM$2)-SUM(AK22:AM22))/3       )</f>
        <v>0.27499999999999974</v>
      </c>
    </row>
    <row r="52" spans="19:46" x14ac:dyDescent="0.25">
      <c r="AL52" s="15">
        <f>IF($R$32="RMSE", SQRT((ABS(AL23-AL$2)+ABS(AM23-AM$2)+ABS(AN23-AN$2))/3),                     (SUM(AL$2:AN$2)-SUM(AL23:AN23))/3       )</f>
        <v>7.5666666666666771E-2</v>
      </c>
    </row>
    <row r="53" spans="19:46" x14ac:dyDescent="0.25">
      <c r="AM53" s="15">
        <f>IF($R$32="RMSE", SQRT((ABS(AM24-AM$2)+ABS(AN24-AN$2)+ABS(AO24-AO$2))/3),                     (SUM(AM$2:AO$2)-SUM(AM24:AO24))/3       )</f>
        <v>-0.23900000000000018</v>
      </c>
    </row>
    <row r="54" spans="19:46" x14ac:dyDescent="0.25">
      <c r="AN54" s="15">
        <f>IF($R$32="RMSE", SQRT((ABS(AN25-AN$2)+ABS(AO25-AO$2)+ABS(AP25-AP$2))/3),                     (SUM(AN$2:AP$2)-SUM(AN25:AP25))/3       )</f>
        <v>-2.0470000000000002</v>
      </c>
    </row>
    <row r="55" spans="19:46" x14ac:dyDescent="0.25">
      <c r="AO55" s="15">
        <f>IF($R$32="RMSE", SQRT((ABS(AO26-AO$2)+ABS(AP26-AP$2)+ABS(AQ26-AQ$2))/3),                     (SUM(AO$2:AQ$2)-SUM(AO26:AQ26))/3       )</f>
        <v>1.0663333333333336</v>
      </c>
    </row>
    <row r="56" spans="19:46" x14ac:dyDescent="0.25">
      <c r="AP56" s="15">
        <f>IF($R$32="RMSE", SQRT((ABS(AP27-AP$2)+ABS(AQ27-AQ$2)+ABS(AR27-AR$2))/3),                     (SUM(AP$2:AR$2)-SUM(AP27:AR27))/3       )</f>
        <v>-8.7666666666666629E-2</v>
      </c>
    </row>
    <row r="57" spans="19:46" x14ac:dyDescent="0.25">
      <c r="AQ57" s="15">
        <f>IF($R$32="RMSE", SQRT((ABS(AQ28-AQ$2)+ABS(AR28-AR$2)+ABS(AS28-AS$2))/3),                     (SUM(AQ$2:AS$2)-SUM(AQ28:AS28))/3       )</f>
        <v>0.48300000000000054</v>
      </c>
    </row>
    <row r="58" spans="19:46" x14ac:dyDescent="0.25">
      <c r="AR58" s="15">
        <f>IF($R$32="RMSE", SQRT((ABS(AR29-AR$2)+ABS(AS29-AS$2)+ABS(AT29-AT$2))/3),                     (SUM(AR$2:AT$2)-SUM(AR29:AT29))/3       )</f>
        <v>0.30266666666666708</v>
      </c>
    </row>
    <row r="59" spans="19:46" x14ac:dyDescent="0.25">
      <c r="AS59" s="15">
        <f>IF($R$32="RMSE", SQRT((ABS(AS30-AS$2)+ABS(AT30-AT$2)+ABS(AU30-AU$2))/3),                     (SUM(AS$2:AU$2)-SUM(AS30:AU30))/3       )</f>
        <v>3.4000000000000107E-2</v>
      </c>
    </row>
    <row r="60" spans="19:46" x14ac:dyDescent="0.25">
      <c r="AT60" s="15">
        <f>IF($R$32="RMSE", SQRT((ABS(AT31-AT$2)+ABS(AU31-AU$2)+ABS(AV31-AV$2))/3),                     (SUM(AT$2:AV$2)-SUM(AT31:AV31))/3       )</f>
        <v>-1.866666666666698E-2</v>
      </c>
    </row>
    <row r="61" spans="19:46" x14ac:dyDescent="0.25">
      <c r="S61" s="1">
        <f>S32</f>
        <v>1998</v>
      </c>
      <c r="T61" s="1">
        <f t="shared" ref="T61:AT61" si="1">T32</f>
        <v>1999</v>
      </c>
      <c r="U61" s="1">
        <f t="shared" si="1"/>
        <v>2000</v>
      </c>
      <c r="V61" s="1">
        <f t="shared" si="1"/>
        <v>2001</v>
      </c>
      <c r="W61" s="1">
        <f t="shared" si="1"/>
        <v>2002</v>
      </c>
      <c r="X61" s="1">
        <f t="shared" si="1"/>
        <v>2003</v>
      </c>
      <c r="Y61" s="1">
        <f t="shared" si="1"/>
        <v>2004</v>
      </c>
      <c r="Z61" s="1">
        <f t="shared" si="1"/>
        <v>2005</v>
      </c>
      <c r="AA61" s="1">
        <f t="shared" si="1"/>
        <v>2006</v>
      </c>
      <c r="AB61" s="1">
        <f t="shared" si="1"/>
        <v>2007</v>
      </c>
      <c r="AC61" s="1">
        <f t="shared" si="1"/>
        <v>2008</v>
      </c>
      <c r="AD61" s="1">
        <f t="shared" si="1"/>
        <v>2009</v>
      </c>
      <c r="AE61" s="1">
        <f t="shared" si="1"/>
        <v>2010</v>
      </c>
      <c r="AF61" s="1">
        <f t="shared" si="1"/>
        <v>2011</v>
      </c>
      <c r="AG61" s="1">
        <f t="shared" si="1"/>
        <v>2012</v>
      </c>
      <c r="AH61" s="1">
        <f t="shared" si="1"/>
        <v>2013</v>
      </c>
      <c r="AI61" s="1">
        <f t="shared" si="1"/>
        <v>2014</v>
      </c>
      <c r="AJ61" s="1">
        <f t="shared" si="1"/>
        <v>2015</v>
      </c>
      <c r="AK61" s="1">
        <f t="shared" si="1"/>
        <v>2016</v>
      </c>
      <c r="AL61" s="1">
        <f t="shared" si="1"/>
        <v>2017</v>
      </c>
      <c r="AM61" s="1">
        <f t="shared" si="1"/>
        <v>2018</v>
      </c>
      <c r="AN61" s="1">
        <f t="shared" si="1"/>
        <v>2019</v>
      </c>
      <c r="AO61" s="1">
        <f t="shared" si="1"/>
        <v>2020</v>
      </c>
      <c r="AP61" s="1">
        <f t="shared" si="1"/>
        <v>2021</v>
      </c>
      <c r="AQ61" s="1">
        <f t="shared" si="1"/>
        <v>2022</v>
      </c>
      <c r="AR61" s="1">
        <f t="shared" si="1"/>
        <v>2023</v>
      </c>
      <c r="AS61" s="1">
        <f t="shared" si="1"/>
        <v>2024</v>
      </c>
      <c r="AT61" s="1">
        <f t="shared" si="1"/>
        <v>2025</v>
      </c>
    </row>
    <row r="62" spans="19:46" x14ac:dyDescent="0.25">
      <c r="S62" s="15">
        <f>IF($R$32="RMSE", SUM(S33:S60), -SUM(S33:S60))</f>
        <v>-0.54566666666666686</v>
      </c>
      <c r="T62" s="15">
        <f t="shared" ref="T62:AT62" si="2">IF($R$32="RMSE", SUM(T33:T60), -SUM(T33:T60))</f>
        <v>0</v>
      </c>
      <c r="U62" s="15">
        <f t="shared" si="2"/>
        <v>0.4926666666666672</v>
      </c>
      <c r="V62" s="15">
        <f t="shared" si="2"/>
        <v>-0.1769999999999996</v>
      </c>
      <c r="W62" s="15">
        <f t="shared" si="2"/>
        <v>-0.11466666666666707</v>
      </c>
      <c r="X62" s="15">
        <f t="shared" si="2"/>
        <v>-0.50799999999999967</v>
      </c>
      <c r="Y62" s="15">
        <f t="shared" si="2"/>
        <v>-0.17399999999999949</v>
      </c>
      <c r="Z62" s="15">
        <f t="shared" si="2"/>
        <v>-0.50166666666666693</v>
      </c>
      <c r="AA62" s="15">
        <f t="shared" si="2"/>
        <v>-0.1256666666666669</v>
      </c>
      <c r="AB62" s="15">
        <f t="shared" si="2"/>
        <v>0.63766666666666794</v>
      </c>
      <c r="AC62" s="15">
        <f t="shared" si="2"/>
        <v>1.0193333333333328</v>
      </c>
      <c r="AD62" s="15">
        <f t="shared" si="2"/>
        <v>-0.90800000000000003</v>
      </c>
      <c r="AE62" s="15">
        <f t="shared" si="2"/>
        <v>-0.15900000000000011</v>
      </c>
      <c r="AF62" s="15">
        <f t="shared" si="2"/>
        <v>0.16666666666666666</v>
      </c>
      <c r="AG62" s="15">
        <f t="shared" si="2"/>
        <v>-1.6666666666666902E-2</v>
      </c>
      <c r="AH62" s="15">
        <f t="shared" si="2"/>
        <v>-0.17000000000000051</v>
      </c>
      <c r="AI62" s="15">
        <f t="shared" si="2"/>
        <v>3.4333333333332661E-2</v>
      </c>
      <c r="AJ62" s="15">
        <f t="shared" si="2"/>
        <v>0.16799999999999984</v>
      </c>
      <c r="AK62" s="15">
        <f t="shared" si="2"/>
        <v>-0.27499999999999974</v>
      </c>
      <c r="AL62" s="15">
        <f t="shared" si="2"/>
        <v>-7.5666666666666771E-2</v>
      </c>
      <c r="AM62" s="15">
        <f t="shared" si="2"/>
        <v>0.23900000000000018</v>
      </c>
      <c r="AN62" s="15">
        <f t="shared" si="2"/>
        <v>2.0470000000000002</v>
      </c>
      <c r="AO62" s="15">
        <f t="shared" si="2"/>
        <v>-1.0663333333333336</v>
      </c>
      <c r="AP62" s="15">
        <f t="shared" si="2"/>
        <v>8.7666666666666629E-2</v>
      </c>
      <c r="AQ62" s="15">
        <f t="shared" si="2"/>
        <v>-0.48300000000000054</v>
      </c>
      <c r="AR62" s="15">
        <f t="shared" si="2"/>
        <v>-0.30266666666666708</v>
      </c>
      <c r="AS62" s="15">
        <f t="shared" si="2"/>
        <v>-3.4000000000000107E-2</v>
      </c>
      <c r="AT62" s="15">
        <f t="shared" si="2"/>
        <v>1.866666666666698E-2</v>
      </c>
    </row>
    <row r="63" spans="19:46" x14ac:dyDescent="0.25">
      <c r="S63" s="1" t="str">
        <f>IF(S62&lt;0,"Pessimitic","Optimistic")</f>
        <v>Pessimitic</v>
      </c>
      <c r="T63" s="1" t="str">
        <f t="shared" ref="T63:AT63" si="3">IF(T62&lt;0,"Pessimitic","Optimistic")</f>
        <v>Optimistic</v>
      </c>
      <c r="U63" s="1" t="str">
        <f t="shared" si="3"/>
        <v>Optimistic</v>
      </c>
      <c r="V63" s="1" t="str">
        <f t="shared" si="3"/>
        <v>Pessimitic</v>
      </c>
      <c r="W63" s="1" t="str">
        <f t="shared" si="3"/>
        <v>Pessimitic</v>
      </c>
      <c r="X63" s="1" t="str">
        <f t="shared" si="3"/>
        <v>Pessimitic</v>
      </c>
      <c r="Y63" s="1" t="str">
        <f t="shared" si="3"/>
        <v>Pessimitic</v>
      </c>
      <c r="Z63" s="1" t="str">
        <f t="shared" si="3"/>
        <v>Pessimitic</v>
      </c>
      <c r="AA63" s="1" t="str">
        <f t="shared" si="3"/>
        <v>Pessimitic</v>
      </c>
      <c r="AB63" s="1" t="str">
        <f t="shared" si="3"/>
        <v>Optimistic</v>
      </c>
      <c r="AC63" s="17" t="str">
        <f t="shared" si="3"/>
        <v>Optimistic</v>
      </c>
      <c r="AD63" s="1" t="str">
        <f t="shared" si="3"/>
        <v>Pessimitic</v>
      </c>
      <c r="AE63" s="1" t="str">
        <f t="shared" si="3"/>
        <v>Pessimitic</v>
      </c>
      <c r="AF63" s="1" t="str">
        <f t="shared" si="3"/>
        <v>Optimistic</v>
      </c>
      <c r="AG63" s="1" t="str">
        <f t="shared" si="3"/>
        <v>Pessimitic</v>
      </c>
      <c r="AH63" s="1" t="str">
        <f t="shared" si="3"/>
        <v>Pessimitic</v>
      </c>
      <c r="AI63" s="1" t="str">
        <f t="shared" si="3"/>
        <v>Optimistic</v>
      </c>
      <c r="AJ63" s="1" t="str">
        <f t="shared" si="3"/>
        <v>Optimistic</v>
      </c>
      <c r="AK63" s="1" t="str">
        <f t="shared" si="3"/>
        <v>Pessimitic</v>
      </c>
      <c r="AL63" s="1" t="str">
        <f t="shared" si="3"/>
        <v>Pessimitic</v>
      </c>
      <c r="AM63" s="1" t="str">
        <f t="shared" si="3"/>
        <v>Optimistic</v>
      </c>
      <c r="AN63" s="17" t="str">
        <f t="shared" si="3"/>
        <v>Optimistic</v>
      </c>
      <c r="AO63" s="1" t="str">
        <f t="shared" si="3"/>
        <v>Pessimitic</v>
      </c>
      <c r="AP63" s="1" t="str">
        <f t="shared" si="3"/>
        <v>Optimistic</v>
      </c>
      <c r="AQ63" s="1" t="str">
        <f t="shared" si="3"/>
        <v>Pessimitic</v>
      </c>
      <c r="AR63" s="1" t="str">
        <f t="shared" si="3"/>
        <v>Pessimitic</v>
      </c>
      <c r="AS63" s="1" t="str">
        <f t="shared" si="3"/>
        <v>Pessimitic</v>
      </c>
      <c r="AT63" s="1" t="str">
        <f t="shared" si="3"/>
        <v>Optimistic</v>
      </c>
    </row>
    <row r="65" spans="19:21" x14ac:dyDescent="0.25">
      <c r="S65" s="1" t="s">
        <v>3</v>
      </c>
      <c r="T65" s="1">
        <f>COUNTIF($S$63:$AT$63,S65)</f>
        <v>17</v>
      </c>
      <c r="U65" s="1">
        <f>AVERAGEIFS($T$62:$AT$62,$T$63:$AT$63,S65)</f>
        <v>-0.31820833333333343</v>
      </c>
    </row>
    <row r="66" spans="19:21" x14ac:dyDescent="0.25">
      <c r="S66" s="1" t="s">
        <v>4</v>
      </c>
      <c r="T66" s="1">
        <f>COUNTIF($S$63:$AT$63,S66)</f>
        <v>11</v>
      </c>
      <c r="U66" s="1">
        <f>AVERAGEIFS($T$62:$AT$62,$T$63:$AT$63,S66)</f>
        <v>0.4464545454545456</v>
      </c>
    </row>
    <row r="68" spans="19:21" x14ac:dyDescent="0.25">
      <c r="T68" s="1">
        <f>T65/SUM(T65:T66)</f>
        <v>0.6071428571428571</v>
      </c>
    </row>
    <row r="70" spans="19:21" x14ac:dyDescent="0.25">
      <c r="T70" s="1">
        <f>2025-1996</f>
        <v>29</v>
      </c>
    </row>
  </sheetData>
  <dataValidations count="1">
    <dataValidation type="list" allowBlank="1" showInputMessage="1" showErrorMessage="1" sqref="R32">
      <formula1>$AW$34:$AW$35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Գրիգորյան</dc:creator>
  <cp:lastModifiedBy>Արթուր Գրիգորյան</cp:lastModifiedBy>
  <dcterms:created xsi:type="dcterms:W3CDTF">2025-02-12T07:12:17Z</dcterms:created>
  <dcterms:modified xsi:type="dcterms:W3CDTF">2025-02-12T13:47:52Z</dcterms:modified>
</cp:coreProperties>
</file>