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hur\Documents\Linkedin data\"/>
    </mc:Choice>
  </mc:AlternateContent>
  <xr:revisionPtr revIDLastSave="0" documentId="8_{B6D3E7C1-9751-4E3D-8A16-8C37229AEF71}" xr6:coauthVersionLast="47" xr6:coauthVersionMax="47" xr10:uidLastSave="{00000000-0000-0000-0000-000000000000}"/>
  <bookViews>
    <workbookView xWindow="-98" yWindow="-98" windowWidth="19396" windowHeight="11475" xr2:uid="{2EFA3162-05AD-4A85-B2BB-EB2AFF9D97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P7" i="1"/>
  <c r="N7" i="1"/>
  <c r="M5" i="1"/>
  <c r="M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4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  <c r="I21" i="1"/>
</calcChain>
</file>

<file path=xl/sharedStrings.xml><?xml version="1.0" encoding="utf-8"?>
<sst xmlns="http://schemas.openxmlformats.org/spreadsheetml/2006/main" count="55" uniqueCount="38">
  <si>
    <t>Yerevan</t>
  </si>
  <si>
    <t>ARMIAM22</t>
  </si>
  <si>
    <t>ARMNAM22</t>
  </si>
  <si>
    <t>ASHBAM22</t>
  </si>
  <si>
    <t>AGCAAM22</t>
  </si>
  <si>
    <t>INJSAM22</t>
  </si>
  <si>
    <t>COVBAM22</t>
  </si>
  <si>
    <t>ARMJAM22</t>
  </si>
  <si>
    <t>ARMCAM22</t>
  </si>
  <si>
    <t>MIDLAM22</t>
  </si>
  <si>
    <t>UNIJAM22</t>
  </si>
  <si>
    <t>ARECAM22</t>
  </si>
  <si>
    <t>ARSJAM22</t>
  </si>
  <si>
    <t>ARTSAM22</t>
  </si>
  <si>
    <t>ANIKAM22</t>
  </si>
  <si>
    <t>PRMLAM22</t>
  </si>
  <si>
    <t>AEIEUS33</t>
  </si>
  <si>
    <t>BKMTAM22</t>
  </si>
  <si>
    <t>Fast Bank</t>
  </si>
  <si>
    <t>FCAOAM22</t>
  </si>
  <si>
    <t>"Ameriabank" CJSC[3]</t>
  </si>
  <si>
    <t>"AMIO BANK" CJSC[4]</t>
  </si>
  <si>
    <t>"Ardshinbank" CJSC[5]</t>
  </si>
  <si>
    <t>"Acba bank" OJSC[6]</t>
  </si>
  <si>
    <t>"Inecobank" CJSC[7]</t>
  </si>
  <si>
    <t>"Converse Bank Corp"[8]</t>
  </si>
  <si>
    <t>"VTB Bank Armenia" CJSC[9]</t>
  </si>
  <si>
    <t>"ARARATBANK" OJSC[10]</t>
  </si>
  <si>
    <t>"HSBC Bank Armenia" CJSC[11]</t>
  </si>
  <si>
    <t>"UniBank" OJSC[12]</t>
  </si>
  <si>
    <t>"ARMECONOMBANK" OJSC[13]</t>
  </si>
  <si>
    <t>"ArmSwissBank" CJSC[14] (not retail banking)</t>
  </si>
  <si>
    <t>"ArtsakhBank" CJSC[15]</t>
  </si>
  <si>
    <t>"ID Bank" CJSC[16]</t>
  </si>
  <si>
    <t>"EVOCABANK" CJSC[17]</t>
  </si>
  <si>
    <t>"Byblos Bank Armenia" CJSC[18]</t>
  </si>
  <si>
    <t>"Mellat Bank" CJSC[19]</t>
  </si>
  <si>
    <t>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</si>
</sst>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0"/>
      <name val="Times Armeni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2">
    <xf numFmtId="0" fontId="0" fillId="0" borderId="0" xfId="0"/>
    <xf numFmtId="3" fontId="0" fillId="0" borderId="0" xfId="0" applyNumberFormat="1"/>
  </cellXfs>
  <cellStyles count="4">
    <cellStyle name="Comma 2" xfId="1" xr:uid="{68CF3569-3275-4218-A305-07C18A7154C1}"/>
    <cellStyle name="Normal" xfId="0" builtinId="0"/>
    <cellStyle name="Normal 2" xfId="2" xr:uid="{90E0BE2B-2155-4A74-B595-B4AE3457E3A8}"/>
    <cellStyle name="Normal 4" xfId="3" xr:uid="{F9A58348-6455-4822-8589-EF3027AB09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F206-00E1-46ED-9A20-F2728BE6C735}">
  <dimension ref="C2:P21"/>
  <sheetViews>
    <sheetView tabSelected="1" workbookViewId="0">
      <selection activeCell="P11" sqref="P11"/>
    </sheetView>
  </sheetViews>
  <sheetFormatPr defaultRowHeight="14.25"/>
  <cols>
    <col min="15" max="15" width="13.3984375" bestFit="1" customWidth="1"/>
  </cols>
  <sheetData>
    <row r="2" spans="3:16">
      <c r="I2" t="s">
        <v>37</v>
      </c>
    </row>
    <row r="3" spans="3:16">
      <c r="C3">
        <v>1</v>
      </c>
      <c r="D3" t="s">
        <v>20</v>
      </c>
      <c r="E3">
        <v>1910</v>
      </c>
      <c r="F3" t="s">
        <v>0</v>
      </c>
      <c r="G3">
        <v>14</v>
      </c>
      <c r="H3">
        <v>695</v>
      </c>
      <c r="I3" s="1">
        <v>677722</v>
      </c>
      <c r="J3" s="1">
        <v>1400</v>
      </c>
      <c r="K3" t="s">
        <v>1</v>
      </c>
      <c r="L3">
        <f>I3/$I$21</f>
        <v>0.15430185855188638</v>
      </c>
      <c r="M3">
        <f>L3</f>
        <v>0.15430185855188638</v>
      </c>
      <c r="O3" s="1">
        <v>1558095082</v>
      </c>
    </row>
    <row r="4" spans="3:16">
      <c r="C4">
        <v>2</v>
      </c>
      <c r="D4" t="s">
        <v>21</v>
      </c>
      <c r="E4">
        <v>1991</v>
      </c>
      <c r="F4" t="s">
        <v>0</v>
      </c>
      <c r="G4">
        <v>53</v>
      </c>
      <c r="H4">
        <v>898</v>
      </c>
      <c r="I4" s="1">
        <v>574944</v>
      </c>
      <c r="J4" s="1">
        <v>1188</v>
      </c>
      <c r="K4" t="s">
        <v>2</v>
      </c>
      <c r="L4">
        <f t="shared" ref="L4:L20" si="0">I4/$I$21</f>
        <v>0.13090164958973705</v>
      </c>
      <c r="M4">
        <f>M3+L4</f>
        <v>0.28520350814162343</v>
      </c>
      <c r="O4" s="1">
        <v>864230234</v>
      </c>
    </row>
    <row r="5" spans="3:16">
      <c r="C5">
        <v>3</v>
      </c>
      <c r="D5" t="s">
        <v>22</v>
      </c>
      <c r="E5">
        <v>2003</v>
      </c>
      <c r="F5" t="s">
        <v>0</v>
      </c>
      <c r="G5">
        <v>64</v>
      </c>
      <c r="H5" s="1">
        <v>1154</v>
      </c>
      <c r="I5" s="1">
        <v>568273</v>
      </c>
      <c r="J5" s="1">
        <v>1174</v>
      </c>
      <c r="K5" t="s">
        <v>3</v>
      </c>
      <c r="L5">
        <f t="shared" si="0"/>
        <v>0.12938281487815967</v>
      </c>
      <c r="M5">
        <f t="shared" ref="M5:M20" si="1">M4+L5</f>
        <v>0.4145863230197831</v>
      </c>
      <c r="O5" s="1">
        <v>1739398712</v>
      </c>
    </row>
    <row r="6" spans="3:16">
      <c r="C6">
        <v>4</v>
      </c>
      <c r="D6" t="s">
        <v>23</v>
      </c>
      <c r="E6">
        <v>1996</v>
      </c>
      <c r="F6" t="s">
        <v>0</v>
      </c>
      <c r="G6">
        <v>58</v>
      </c>
      <c r="H6" s="1">
        <v>1348</v>
      </c>
      <c r="I6" s="1">
        <v>311023</v>
      </c>
      <c r="J6">
        <v>642</v>
      </c>
      <c r="K6" t="s">
        <v>4</v>
      </c>
      <c r="L6">
        <f t="shared" si="0"/>
        <v>7.0812850921739834E-2</v>
      </c>
      <c r="M6">
        <f t="shared" si="1"/>
        <v>0.48539917394152293</v>
      </c>
      <c r="O6" s="1">
        <v>848698528</v>
      </c>
    </row>
    <row r="7" spans="3:16">
      <c r="C7">
        <v>5</v>
      </c>
      <c r="D7" t="s">
        <v>24</v>
      </c>
      <c r="E7">
        <v>1996</v>
      </c>
      <c r="F7" t="s">
        <v>0</v>
      </c>
      <c r="G7">
        <v>26</v>
      </c>
      <c r="H7">
        <v>950</v>
      </c>
      <c r="I7" s="1">
        <v>277842</v>
      </c>
      <c r="J7">
        <v>574</v>
      </c>
      <c r="K7" t="s">
        <v>5</v>
      </c>
      <c r="L7">
        <f t="shared" si="0"/>
        <v>6.3258293199531981E-2</v>
      </c>
      <c r="M7">
        <f t="shared" si="1"/>
        <v>0.5486574671410549</v>
      </c>
      <c r="N7">
        <f>M7+L11</f>
        <v>0.59616209069612991</v>
      </c>
      <c r="O7" s="1">
        <v>684365732</v>
      </c>
      <c r="P7">
        <f>SUM(O3:O7)/O20</f>
        <v>0.56075427934418642</v>
      </c>
    </row>
    <row r="8" spans="3:16">
      <c r="C8">
        <v>6</v>
      </c>
      <c r="D8" t="s">
        <v>25</v>
      </c>
      <c r="E8">
        <v>1993</v>
      </c>
      <c r="F8" t="s">
        <v>0</v>
      </c>
      <c r="G8">
        <v>31</v>
      </c>
      <c r="H8">
        <v>710</v>
      </c>
      <c r="I8" s="1">
        <v>252736</v>
      </c>
      <c r="J8">
        <v>522</v>
      </c>
      <c r="K8" t="s">
        <v>6</v>
      </c>
      <c r="L8">
        <f t="shared" si="0"/>
        <v>5.754222900093188E-2</v>
      </c>
      <c r="M8">
        <f t="shared" si="1"/>
        <v>0.60619969614198677</v>
      </c>
      <c r="O8" s="1"/>
    </row>
    <row r="9" spans="3:16">
      <c r="C9">
        <v>7</v>
      </c>
      <c r="D9" t="s">
        <v>26</v>
      </c>
      <c r="E9">
        <v>1993</v>
      </c>
      <c r="F9" t="s">
        <v>0</v>
      </c>
      <c r="G9">
        <v>67</v>
      </c>
      <c r="H9" s="1">
        <v>1201</v>
      </c>
      <c r="I9" s="1">
        <v>216060</v>
      </c>
      <c r="J9">
        <v>446</v>
      </c>
      <c r="K9" t="s">
        <v>7</v>
      </c>
      <c r="L9">
        <f t="shared" si="0"/>
        <v>4.9191939406896298E-2</v>
      </c>
      <c r="M9">
        <f t="shared" si="1"/>
        <v>0.65539163554888302</v>
      </c>
      <c r="O9" s="1"/>
    </row>
    <row r="10" spans="3:16">
      <c r="C10">
        <v>8</v>
      </c>
      <c r="D10" t="s">
        <v>27</v>
      </c>
      <c r="E10">
        <v>2004</v>
      </c>
      <c r="F10" t="s">
        <v>0</v>
      </c>
      <c r="G10">
        <v>61</v>
      </c>
      <c r="H10">
        <v>884</v>
      </c>
      <c r="I10" s="1">
        <v>212602</v>
      </c>
      <c r="J10">
        <v>439</v>
      </c>
      <c r="K10" t="s">
        <v>8</v>
      </c>
      <c r="L10">
        <f t="shared" si="0"/>
        <v>4.8404631592080749E-2</v>
      </c>
      <c r="M10">
        <f t="shared" si="1"/>
        <v>0.70379626714096377</v>
      </c>
      <c r="O10" s="1"/>
    </row>
    <row r="11" spans="3:16">
      <c r="C11">
        <v>9</v>
      </c>
      <c r="D11" t="s">
        <v>28</v>
      </c>
      <c r="E11">
        <v>1996</v>
      </c>
      <c r="F11" t="s">
        <v>0</v>
      </c>
      <c r="G11">
        <v>7</v>
      </c>
      <c r="H11">
        <v>414</v>
      </c>
      <c r="I11" s="1">
        <v>208649</v>
      </c>
      <c r="J11">
        <v>431</v>
      </c>
      <c r="K11" t="s">
        <v>9</v>
      </c>
      <c r="L11">
        <f t="shared" si="0"/>
        <v>4.7504623555075003E-2</v>
      </c>
      <c r="M11">
        <f t="shared" si="1"/>
        <v>0.75130089069603878</v>
      </c>
      <c r="O11" s="1">
        <v>270118952</v>
      </c>
      <c r="P11">
        <f>SUM(O3:O7,O11)/O20</f>
        <v>0.58735234596329911</v>
      </c>
    </row>
    <row r="12" spans="3:16">
      <c r="C12">
        <v>10</v>
      </c>
      <c r="D12" t="s">
        <v>29</v>
      </c>
      <c r="E12">
        <v>2001</v>
      </c>
      <c r="F12" t="s">
        <v>0</v>
      </c>
      <c r="G12">
        <v>45</v>
      </c>
      <c r="H12">
        <v>785</v>
      </c>
      <c r="I12" s="1">
        <v>203221</v>
      </c>
      <c r="J12">
        <v>420</v>
      </c>
      <c r="K12" t="s">
        <v>10</v>
      </c>
      <c r="L12">
        <f t="shared" si="0"/>
        <v>4.6268791623664131E-2</v>
      </c>
      <c r="M12">
        <f t="shared" si="1"/>
        <v>0.79756968231970293</v>
      </c>
      <c r="O12" s="1"/>
    </row>
    <row r="13" spans="3:16">
      <c r="C13">
        <v>11</v>
      </c>
      <c r="D13" t="s">
        <v>30</v>
      </c>
      <c r="E13">
        <v>1991</v>
      </c>
      <c r="F13" t="s">
        <v>0</v>
      </c>
      <c r="G13">
        <v>50</v>
      </c>
      <c r="H13">
        <v>872</v>
      </c>
      <c r="I13" s="1">
        <v>190803</v>
      </c>
      <c r="J13">
        <v>394</v>
      </c>
      <c r="K13" t="s">
        <v>11</v>
      </c>
      <c r="L13">
        <f t="shared" si="0"/>
        <v>4.3441495948597773E-2</v>
      </c>
      <c r="M13">
        <f t="shared" si="1"/>
        <v>0.84101117826830074</v>
      </c>
      <c r="O13" s="1"/>
    </row>
    <row r="14" spans="3:16">
      <c r="C14">
        <v>12</v>
      </c>
      <c r="D14" t="s">
        <v>31</v>
      </c>
      <c r="E14">
        <v>2004</v>
      </c>
      <c r="F14" t="s">
        <v>0</v>
      </c>
      <c r="G14">
        <v>1</v>
      </c>
      <c r="H14">
        <v>110</v>
      </c>
      <c r="I14" s="1">
        <v>162020</v>
      </c>
      <c r="J14">
        <v>335</v>
      </c>
      <c r="K14" t="s">
        <v>12</v>
      </c>
      <c r="L14">
        <f t="shared" si="0"/>
        <v>3.6888262624758576E-2</v>
      </c>
      <c r="M14">
        <f t="shared" si="1"/>
        <v>0.87789944089305927</v>
      </c>
      <c r="O14" s="1"/>
    </row>
    <row r="15" spans="3:16">
      <c r="C15">
        <v>13</v>
      </c>
      <c r="D15" t="s">
        <v>32</v>
      </c>
      <c r="E15">
        <v>1996</v>
      </c>
      <c r="F15" t="s">
        <v>0</v>
      </c>
      <c r="G15">
        <v>23</v>
      </c>
      <c r="H15">
        <v>492</v>
      </c>
      <c r="I15" s="1">
        <v>137339</v>
      </c>
      <c r="J15">
        <v>284</v>
      </c>
      <c r="K15" t="s">
        <v>13</v>
      </c>
      <c r="L15">
        <f t="shared" si="0"/>
        <v>3.1268961243190459E-2</v>
      </c>
      <c r="M15">
        <f t="shared" si="1"/>
        <v>0.90916840213624972</v>
      </c>
      <c r="O15" s="1"/>
    </row>
    <row r="16" spans="3:16">
      <c r="C16">
        <v>14</v>
      </c>
      <c r="D16" t="s">
        <v>33</v>
      </c>
      <c r="E16">
        <v>1990</v>
      </c>
      <c r="F16" t="s">
        <v>0</v>
      </c>
      <c r="G16">
        <v>14</v>
      </c>
      <c r="H16">
        <v>405</v>
      </c>
      <c r="I16" s="1">
        <v>131931</v>
      </c>
      <c r="J16">
        <v>273</v>
      </c>
      <c r="K16" t="s">
        <v>14</v>
      </c>
      <c r="L16">
        <f t="shared" si="0"/>
        <v>3.0037682856110505E-2</v>
      </c>
      <c r="M16">
        <f t="shared" si="1"/>
        <v>0.93920608499236025</v>
      </c>
      <c r="O16" s="1"/>
    </row>
    <row r="17" spans="3:15">
      <c r="C17">
        <v>15</v>
      </c>
      <c r="D17" t="s">
        <v>34</v>
      </c>
      <c r="E17">
        <v>1990</v>
      </c>
      <c r="F17" t="s">
        <v>0</v>
      </c>
      <c r="G17">
        <v>11</v>
      </c>
      <c r="H17">
        <v>254</v>
      </c>
      <c r="I17" s="1">
        <v>105532</v>
      </c>
      <c r="J17">
        <v>218</v>
      </c>
      <c r="K17" t="s">
        <v>15</v>
      </c>
      <c r="L17">
        <f t="shared" si="0"/>
        <v>2.4027232016516617E-2</v>
      </c>
      <c r="M17">
        <f t="shared" si="1"/>
        <v>0.96323331700887682</v>
      </c>
      <c r="O17" s="1"/>
    </row>
    <row r="18" spans="3:15">
      <c r="C18">
        <v>16</v>
      </c>
      <c r="D18" t="s">
        <v>35</v>
      </c>
      <c r="E18">
        <v>1992</v>
      </c>
      <c r="F18" t="s">
        <v>0</v>
      </c>
      <c r="G18">
        <v>2</v>
      </c>
      <c r="H18">
        <v>80</v>
      </c>
      <c r="I18" s="1">
        <v>85120</v>
      </c>
      <c r="J18">
        <v>176</v>
      </c>
      <c r="K18" t="s">
        <v>16</v>
      </c>
      <c r="L18">
        <f t="shared" si="0"/>
        <v>1.9379884672382729E-2</v>
      </c>
      <c r="M18">
        <f t="shared" si="1"/>
        <v>0.98261320168125954</v>
      </c>
      <c r="O18" s="1"/>
    </row>
    <row r="19" spans="3:15">
      <c r="C19">
        <v>17</v>
      </c>
      <c r="D19" t="s">
        <v>36</v>
      </c>
      <c r="E19">
        <v>1995</v>
      </c>
      <c r="F19" t="s">
        <v>0</v>
      </c>
      <c r="G19">
        <v>1</v>
      </c>
      <c r="H19">
        <v>51</v>
      </c>
      <c r="I19" s="1">
        <v>46266</v>
      </c>
      <c r="J19">
        <v>96</v>
      </c>
      <c r="K19" t="s">
        <v>17</v>
      </c>
      <c r="L19">
        <f t="shared" si="0"/>
        <v>1.0533714100710285E-2</v>
      </c>
      <c r="M19">
        <f t="shared" si="1"/>
        <v>0.99314691578196979</v>
      </c>
      <c r="O19" s="1"/>
    </row>
    <row r="20" spans="3:15">
      <c r="C20">
        <v>18</v>
      </c>
      <c r="D20" t="s">
        <v>18</v>
      </c>
      <c r="E20">
        <v>2022</v>
      </c>
      <c r="F20" t="s">
        <v>0</v>
      </c>
      <c r="G20">
        <v>35</v>
      </c>
      <c r="H20">
        <v>1000</v>
      </c>
      <c r="I20" s="1">
        <v>30100</v>
      </c>
      <c r="J20">
        <v>78</v>
      </c>
      <c r="K20" t="s">
        <v>19</v>
      </c>
      <c r="L20">
        <f t="shared" si="0"/>
        <v>6.8530842180300772E-3</v>
      </c>
      <c r="M20">
        <f t="shared" si="1"/>
        <v>0.99999999999999989</v>
      </c>
      <c r="O20" s="1">
        <v>10155585963</v>
      </c>
    </row>
    <row r="21" spans="3:15">
      <c r="I21" s="1">
        <f>SUM(I3:I20)</f>
        <v>4392183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Grigoryan</dc:creator>
  <cp:lastModifiedBy>Arthur Grigoryan</cp:lastModifiedBy>
  <dcterms:created xsi:type="dcterms:W3CDTF">2025-01-12T09:07:21Z</dcterms:created>
  <dcterms:modified xsi:type="dcterms:W3CDTF">2025-01-12T10:06:09Z</dcterms:modified>
</cp:coreProperties>
</file>