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3040" windowHeight="8256" activeTab="1"/>
  </bookViews>
  <sheets>
    <sheet name="チーム貢献度" sheetId="14" r:id="rId1"/>
    <sheet name="作業スケジュール" sheetId="11" r:id="rId2"/>
  </sheets>
  <definedNames>
    <definedName name="_xlnm.Print_Titles" localSheetId="1">作業スケジュール!$4:$6</definedName>
    <definedName name="タスク_開始" localSheetId="1">作業スケジュール!$E1</definedName>
    <definedName name="タスク_終了" localSheetId="1">作業スケジュール!$F1</definedName>
    <definedName name="タスク_進捗状況" localSheetId="1">作業スケジュール!$D1</definedName>
    <definedName name="プロジェクトの開始">作業スケジュール!$E$3</definedName>
    <definedName name="今日" localSheetId="1">TODAY()</definedName>
    <definedName name="週表示">作業スケジュール!$E$4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1" l="1"/>
  <c r="F20" i="11" s="1"/>
  <c r="E19" i="11"/>
  <c r="F19" i="11" s="1"/>
  <c r="H19" i="11" s="1"/>
  <c r="E18" i="11"/>
  <c r="F18" i="11" s="1"/>
  <c r="E17" i="11"/>
  <c r="H18" i="11" l="1"/>
  <c r="E11" i="11"/>
  <c r="E12" i="11" s="1"/>
  <c r="E16" i="11"/>
  <c r="F16" i="11" s="1"/>
  <c r="E9" i="11"/>
  <c r="F9" i="11" s="1"/>
  <c r="E10" i="11" s="1"/>
  <c r="F10" i="11" s="1"/>
  <c r="E14" i="11" l="1"/>
  <c r="F14" i="11" s="1"/>
  <c r="E13" i="11"/>
  <c r="F13" i="11" s="1"/>
  <c r="F12" i="11"/>
  <c r="H12" i="11" s="1"/>
  <c r="F11" i="11"/>
  <c r="H7" i="11"/>
  <c r="I5" i="11" l="1"/>
  <c r="I6" i="11" s="1"/>
  <c r="H22" i="11"/>
  <c r="H21" i="11"/>
  <c r="H15" i="11"/>
  <c r="H8" i="11"/>
  <c r="H9" i="11" l="1"/>
  <c r="H10" i="11" l="1"/>
  <c r="H16" i="11"/>
  <c r="J5" i="11"/>
  <c r="K5" i="11" l="1"/>
  <c r="F17" i="11" l="1"/>
  <c r="H17" i="11" s="1"/>
  <c r="L5" i="11"/>
  <c r="M5" i="11" l="1"/>
  <c r="N5" i="11" l="1"/>
  <c r="O5" i="11" l="1"/>
  <c r="P5" i="11" l="1"/>
  <c r="P6" i="11" s="1"/>
  <c r="O6" i="11"/>
  <c r="N6" i="11"/>
  <c r="M6" i="11"/>
  <c r="L6" i="11"/>
  <c r="K6" i="11"/>
  <c r="J6" i="11"/>
  <c r="I4" i="11"/>
  <c r="H20" i="11" l="1"/>
  <c r="H11" i="11"/>
  <c r="H14" i="11"/>
  <c r="P4" i="1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c r="AS5" i="11" l="1"/>
  <c r="AS6" i="11" s="1"/>
  <c r="AR6" i="11"/>
  <c r="AK4" i="11"/>
  <c r="AT5" i="11" l="1"/>
  <c r="AT6" i="11" s="1"/>
  <c r="AR4" i="11"/>
  <c r="AU5" i="11" l="1"/>
  <c r="AU6" i="11" s="1"/>
  <c r="AV5" i="11" l="1"/>
  <c r="AV6" i="11" s="1"/>
  <c r="AW5" i="11" l="1"/>
  <c r="AW6" i="11" s="1"/>
  <c r="AX5" i="11" l="1"/>
  <c r="AY5" i="11" l="1"/>
  <c r="AY6" i="11" s="1"/>
  <c r="AX6" i="11"/>
  <c r="AZ5" i="11"/>
  <c r="AZ6" i="11" s="1"/>
  <c r="AY4" i="1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l="1"/>
  <c r="BM5" i="11"/>
  <c r="BN5" i="11" l="1"/>
  <c r="BM4" i="11"/>
  <c r="BM6" i="11"/>
  <c r="BO5" i="11" l="1"/>
  <c r="BN6" i="11"/>
  <c r="BO6" i="11" l="1"/>
  <c r="BP5" i="11"/>
  <c r="BQ5" i="11" l="1"/>
  <c r="BP6" i="11"/>
  <c r="BQ6" i="11" l="1"/>
  <c r="BR5" i="11"/>
  <c r="BS5" i="11" l="1"/>
  <c r="BR6" i="11"/>
  <c r="BS6" i="11" l="1"/>
  <c r="BT5" i="11"/>
  <c r="BT6" i="11" l="1"/>
  <c r="BU5" i="11"/>
  <c r="BT4" i="11"/>
  <c r="BV5" i="11" l="1"/>
  <c r="BU6" i="11"/>
  <c r="BW5" i="11" l="1"/>
  <c r="BV6" i="11"/>
  <c r="BX5" i="11" l="1"/>
  <c r="BW6" i="11"/>
  <c r="BY5" i="11" l="1"/>
  <c r="BX6" i="11"/>
  <c r="BY6" i="11" l="1"/>
  <c r="BZ5" i="11"/>
  <c r="BZ6" i="11" l="1"/>
  <c r="CA5" i="11"/>
  <c r="CA4" i="11" l="1"/>
  <c r="CA6" i="11"/>
  <c r="CB5" i="11"/>
  <c r="CB6" i="11" l="1"/>
  <c r="CC5" i="11"/>
  <c r="CD5" i="11" l="1"/>
  <c r="CC6" i="11"/>
  <c r="CD6" i="11" l="1"/>
  <c r="CE5" i="11"/>
  <c r="CF5" i="11" l="1"/>
  <c r="CE6" i="11"/>
  <c r="CG5" i="11" l="1"/>
  <c r="CF6" i="11"/>
  <c r="CH5" i="11" l="1"/>
  <c r="CG6" i="11"/>
  <c r="CH4" i="11" l="1"/>
  <c r="CH6" i="11"/>
  <c r="CI5" i="11"/>
  <c r="CJ5" i="11" l="1"/>
  <c r="CI6" i="11"/>
  <c r="CK5" i="11" l="1"/>
  <c r="CJ6" i="11"/>
  <c r="CL5" i="11" l="1"/>
  <c r="CK6" i="11"/>
  <c r="CL6" i="11" l="1"/>
  <c r="CM5" i="11"/>
  <c r="CM6" i="11" l="1"/>
  <c r="CN5" i="11"/>
  <c r="CN6" i="11" l="1"/>
  <c r="CO5" i="11"/>
  <c r="CP5" i="11" s="1"/>
  <c r="CQ5" i="11" l="1"/>
  <c r="CP6" i="11"/>
  <c r="CO6" i="11"/>
  <c r="CO4" i="11"/>
  <c r="CR5" i="11" l="1"/>
  <c r="CQ6" i="11"/>
  <c r="CS5" i="11" l="1"/>
  <c r="CR6" i="11"/>
  <c r="CT5" i="11" l="1"/>
  <c r="CS6" i="11"/>
  <c r="CU5" i="11" l="1"/>
  <c r="CU6" i="11" s="1"/>
  <c r="CT6" i="11"/>
</calcChain>
</file>

<file path=xl/sharedStrings.xml><?xml version="1.0" encoding="utf-8"?>
<sst xmlns="http://schemas.openxmlformats.org/spreadsheetml/2006/main" count="58" uniqueCount="48">
  <si>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</si>
  <si>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</si>
  <si>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</si>
  <si>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</si>
  <si>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</si>
  <si>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</si>
  <si>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</si>
  <si>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</si>
  <si>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</si>
  <si>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</si>
  <si>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</si>
  <si>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</si>
  <si>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</si>
  <si>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</si>
  <si>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プロジェクトの開始:</t>
  </si>
  <si>
    <t>週表示:</t>
  </si>
  <si>
    <t>進捗状況</t>
  </si>
  <si>
    <t>開始</t>
  </si>
  <si>
    <t>終了</t>
  </si>
  <si>
    <t>日数</t>
  </si>
  <si>
    <t>担当者</t>
    <phoneticPr fontId="29"/>
  </si>
  <si>
    <t>名前</t>
    <rPh sb="0" eb="2">
      <t>ナマエ</t>
    </rPh>
    <phoneticPr fontId="29"/>
  </si>
  <si>
    <t>貢献度</t>
    <rPh sb="0" eb="3">
      <t>コウケンド</t>
    </rPh>
    <phoneticPr fontId="29"/>
  </si>
  <si>
    <t>担当箇所</t>
    <rPh sb="0" eb="2">
      <t>タントウ</t>
    </rPh>
    <rPh sb="2" eb="4">
      <t>カショ</t>
    </rPh>
    <phoneticPr fontId="29"/>
  </si>
  <si>
    <t>チーム内の作業貢献度を記入してください。</t>
    <rPh sb="3" eb="4">
      <t>ナイ</t>
    </rPh>
    <rPh sb="5" eb="7">
      <t>サギョウ</t>
    </rPh>
    <rPh sb="7" eb="10">
      <t>コウケンド</t>
    </rPh>
    <rPh sb="11" eb="13">
      <t>キニュウ</t>
    </rPh>
    <phoneticPr fontId="29"/>
  </si>
  <si>
    <t>ゲームの大枠の完成</t>
    <rPh sb="4" eb="6">
      <t>オオワク</t>
    </rPh>
    <rPh sb="7" eb="9">
      <t>カンセイ</t>
    </rPh>
    <phoneticPr fontId="29"/>
  </si>
  <si>
    <t>ギミックを作成</t>
    <rPh sb="5" eb="7">
      <t>サクセイ</t>
    </rPh>
    <phoneticPr fontId="29"/>
  </si>
  <si>
    <t>プレイヤーの挙動</t>
    <rPh sb="6" eb="8">
      <t>キョドウ</t>
    </rPh>
    <phoneticPr fontId="29"/>
  </si>
  <si>
    <t>背景オブジェクトの作成</t>
    <rPh sb="0" eb="2">
      <t>ハイケイ</t>
    </rPh>
    <rPh sb="9" eb="11">
      <t>サクセイ</t>
    </rPh>
    <phoneticPr fontId="29"/>
  </si>
  <si>
    <t>白石</t>
    <rPh sb="0" eb="2">
      <t>シライシ</t>
    </rPh>
    <phoneticPr fontId="29"/>
  </si>
  <si>
    <t>山澤</t>
    <rPh sb="0" eb="2">
      <t>ヤマザワ</t>
    </rPh>
    <phoneticPr fontId="29"/>
  </si>
  <si>
    <t>プログラム理解</t>
    <rPh sb="5" eb="7">
      <t>リカイ</t>
    </rPh>
    <phoneticPr fontId="29"/>
  </si>
  <si>
    <t>この行の上に新しい行を挿入する</t>
    <phoneticPr fontId="29"/>
  </si>
  <si>
    <t>白石圭</t>
    <rPh sb="0" eb="3">
      <t>シライシケイ</t>
    </rPh>
    <phoneticPr fontId="29"/>
  </si>
  <si>
    <t>山澤一景</t>
    <rPh sb="0" eb="2">
      <t>ヤマザワ</t>
    </rPh>
    <rPh sb="2" eb="3">
      <t>ハジメ</t>
    </rPh>
    <rPh sb="3" eb="4">
      <t>ケイ</t>
    </rPh>
    <phoneticPr fontId="29"/>
  </si>
  <si>
    <t>モデル作成</t>
    <rPh sb="3" eb="5">
      <t>サクセイ</t>
    </rPh>
    <phoneticPr fontId="29"/>
  </si>
  <si>
    <t>メインプログラム</t>
    <phoneticPr fontId="29"/>
  </si>
  <si>
    <t>現在の完成度　50%</t>
    <rPh sb="0" eb="2">
      <t>ゲンザイ</t>
    </rPh>
    <rPh sb="3" eb="6">
      <t>カンセイド</t>
    </rPh>
    <phoneticPr fontId="29"/>
  </si>
  <si>
    <t>スライドロード</t>
    <phoneticPr fontId="29"/>
  </si>
  <si>
    <t>タイトルシーン</t>
    <phoneticPr fontId="29"/>
  </si>
  <si>
    <t>リザルトシーン</t>
    <phoneticPr fontId="29"/>
  </si>
  <si>
    <t>UI</t>
    <phoneticPr fontId="29"/>
  </si>
  <si>
    <t>技術アピール部分の作成</t>
    <rPh sb="0" eb="2">
      <t>ギジュツ</t>
    </rPh>
    <rPh sb="6" eb="8">
      <t>ブブン</t>
    </rPh>
    <rPh sb="9" eb="11">
      <t>サクセイ</t>
    </rPh>
    <phoneticPr fontId="29"/>
  </si>
  <si>
    <t>ブラッシュアップ</t>
    <phoneticPr fontId="29"/>
  </si>
  <si>
    <t>週の作業管理</t>
    <rPh sb="0" eb="1">
      <t>シュウ</t>
    </rPh>
    <rPh sb="2" eb="4">
      <t>サギョウ</t>
    </rPh>
    <rPh sb="4" eb="6">
      <t>カンリ</t>
    </rPh>
    <phoneticPr fontId="29"/>
  </si>
  <si>
    <t>永塘　陸人</t>
    <rPh sb="0" eb="1">
      <t>エイ</t>
    </rPh>
    <rPh sb="1" eb="2">
      <t>トウ</t>
    </rPh>
    <rPh sb="3" eb="4">
      <t>リク</t>
    </rPh>
    <rPh sb="4" eb="5">
      <t>ジン</t>
    </rPh>
    <phoneticPr fontId="29"/>
  </si>
  <si>
    <t>プレイヤーのステート</t>
    <phoneticPr fontId="29"/>
  </si>
  <si>
    <t>プレイヤーのステート</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</si>
</sst>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0" borderId="0" applyNumberFormat="0" applyBorder="0" applyAlignment="0" applyProtection="0"/>
    <xf numFmtId="0" fontId="3" fillId="11" borderId="0" applyNumberFormat="0" applyBorder="0" applyAlignment="0" applyProtection="0"/>
    <xf numFmtId="0" fontId="14" fillId="12" borderId="0" applyNumberFormat="0" applyBorder="0" applyAlignment="0" applyProtection="0"/>
    <xf numFmtId="0" fontId="12" fillId="13" borderId="11" applyNumberFormat="0" applyAlignment="0" applyProtection="0"/>
    <xf numFmtId="0" fontId="15" fillId="14" borderId="12" applyNumberFormat="0" applyAlignment="0" applyProtection="0"/>
    <xf numFmtId="0" fontId="4" fillId="14" borderId="11" applyNumberFormat="0" applyAlignment="0" applyProtection="0"/>
    <xf numFmtId="0" fontId="13" fillId="0" borderId="13" applyNumberFormat="0" applyFill="0" applyAlignment="0" applyProtection="0"/>
    <xf numFmtId="0" fontId="5" fillId="15" borderId="14" applyNumberFormat="0" applyAlignment="0" applyProtection="0"/>
    <xf numFmtId="0" fontId="18" fillId="0" borderId="0" applyNumberFormat="0" applyFill="0" applyBorder="0" applyAlignment="0" applyProtection="0"/>
    <xf numFmtId="0" fontId="1" fillId="16"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6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1" fillId="6" borderId="2" xfId="11" applyFill="1">
      <alignment horizontal="center" vertical="center"/>
    </xf>
    <xf numFmtId="0" fontId="1" fillId="7"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9" borderId="1" xfId="0" applyFont="1" applyFill="1" applyBorder="1" applyAlignment="1">
      <alignment horizontal="left" vertical="center" indent="1"/>
    </xf>
    <xf numFmtId="0" fontId="23" fillId="9" borderId="1" xfId="0" applyFont="1" applyFill="1" applyBorder="1" applyAlignment="1">
      <alignment horizontal="center" vertical="center" wrapText="1"/>
    </xf>
    <xf numFmtId="0" fontId="24" fillId="8" borderId="8" xfId="0" applyFont="1" applyFill="1" applyBorder="1" applyAlignment="1">
      <alignment horizontal="center" vertical="center" shrinkToFit="1"/>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9" fontId="25" fillId="4"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3" borderId="2" xfId="10" applyNumberFormat="1" applyFill="1">
      <alignment horizontal="center" vertical="center"/>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78" fontId="1" fillId="4" borderId="2" xfId="10" applyNumberFormat="1" applyFill="1">
      <alignment horizontal="center" vertical="center"/>
    </xf>
    <xf numFmtId="178" fontId="1" fillId="0" borderId="2" xfId="10" applyNumberFormat="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5" borderId="6" xfId="0" applyNumberFormat="1" applyFont="1" applyFill="1" applyBorder="1" applyAlignment="1">
      <alignment horizontal="center" vertical="center"/>
    </xf>
    <xf numFmtId="180" fontId="22" fillId="5" borderId="0" xfId="0" applyNumberFormat="1" applyFont="1" applyFill="1" applyAlignment="1">
      <alignment horizontal="center" vertical="center"/>
    </xf>
    <xf numFmtId="180" fontId="22" fillId="5" borderId="7" xfId="0" applyNumberFormat="1" applyFont="1" applyFill="1" applyBorder="1" applyAlignment="1">
      <alignment horizontal="center" vertical="center"/>
    </xf>
    <xf numFmtId="0" fontId="0" fillId="0" borderId="17" xfId="0" applyBorder="1"/>
    <xf numFmtId="9" fontId="0" fillId="0" borderId="17" xfId="0" applyNumberFormat="1" applyBorder="1"/>
    <xf numFmtId="0" fontId="0" fillId="0" borderId="17" xfId="0" applyBorder="1" applyAlignment="1"/>
    <xf numFmtId="0" fontId="0" fillId="0" borderId="17" xfId="0" applyBorder="1" applyAlignment="1">
      <alignment horizontal="center"/>
    </xf>
    <xf numFmtId="0" fontId="0" fillId="3" borderId="2" xfId="11" applyFont="1" applyFill="1">
      <alignment horizontal="center" vertical="center"/>
    </xf>
    <xf numFmtId="0" fontId="0" fillId="4" borderId="2" xfId="11" applyFont="1" applyFill="1">
      <alignment horizontal="center" vertical="center"/>
    </xf>
    <xf numFmtId="0" fontId="9" fillId="0" borderId="0" xfId="7" applyAlignment="1">
      <alignment vertical="top" wrapText="1"/>
    </xf>
    <xf numFmtId="0" fontId="0" fillId="0" borderId="18" xfId="0" applyBorder="1" applyAlignment="1">
      <alignment horizontal="center"/>
    </xf>
    <xf numFmtId="0" fontId="0" fillId="0" borderId="19" xfId="0" applyBorder="1" applyAlignment="1">
      <alignment horizontal="center"/>
    </xf>
    <xf numFmtId="14" fontId="0" fillId="5" borderId="4" xfId="0" applyNumberFormat="1" applyFill="1" applyBorder="1" applyAlignment="1">
      <alignment horizontal="left" vertical="center" wrapText="1" indent="1"/>
    </xf>
    <xf numFmtId="14" fontId="0" fillId="5" borderId="1" xfId="0" applyNumberFormat="1" applyFill="1" applyBorder="1" applyAlignment="1">
      <alignment horizontal="left" vertical="center" wrapText="1" indent="1"/>
    </xf>
    <xf numFmtId="14" fontId="0" fillId="5" borderId="5" xfId="0" applyNumberFormat="1" applyFill="1" applyBorder="1" applyAlignment="1">
      <alignment horizontal="left" vertical="center" wrapText="1" indent="1"/>
    </xf>
    <xf numFmtId="14" fontId="1" fillId="0" borderId="3" xfId="9" applyNumberFormat="1">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cellStyle name="入力" xfId="21" builtinId="20" customBuiltin="1"/>
    <cellStyle name="標準" xfId="0" builtinId="0" customBuiltin="1"/>
    <cellStyle name="表示済みのハイパーリンク" xfId="13" builtinId="9" customBuiltin="1"/>
    <cellStyle name="名前" xfId="11"/>
    <cellStyle name="良い" xfId="18" builtinId="26"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4" sqref="A4"/>
    </sheetView>
  </sheetViews>
  <sheetFormatPr defaultRowHeight="15" x14ac:dyDescent="0.3"/>
  <cols>
    <col min="3" max="3" width="42.6328125" customWidth="1"/>
  </cols>
  <sheetData>
    <row r="1" spans="1:3" x14ac:dyDescent="0.3">
      <c r="A1" t="s">
        <v>24</v>
      </c>
    </row>
    <row r="3" spans="1:3" x14ac:dyDescent="0.3">
      <c r="A3" s="61" t="s">
        <v>37</v>
      </c>
      <c r="B3" s="62"/>
      <c r="C3" s="56"/>
    </row>
    <row r="4" spans="1:3" x14ac:dyDescent="0.3">
      <c r="A4" s="57" t="s">
        <v>21</v>
      </c>
      <c r="B4" s="57" t="s">
        <v>22</v>
      </c>
      <c r="C4" s="57" t="s">
        <v>23</v>
      </c>
    </row>
    <row r="5" spans="1:3" x14ac:dyDescent="0.3">
      <c r="A5" s="54" t="s">
        <v>33</v>
      </c>
      <c r="B5" s="55">
        <v>0.6</v>
      </c>
      <c r="C5" s="54" t="s">
        <v>36</v>
      </c>
    </row>
    <row r="6" spans="1:3" x14ac:dyDescent="0.3">
      <c r="A6" s="54" t="s">
        <v>34</v>
      </c>
      <c r="B6" s="55">
        <v>0.4</v>
      </c>
      <c r="C6" s="54" t="s">
        <v>35</v>
      </c>
    </row>
  </sheetData>
  <mergeCells count="1">
    <mergeCell ref="A3:B3"/>
  </mergeCells>
  <phoneticPr fontId="2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U25"/>
  <sheetViews>
    <sheetView showGridLines="0" tabSelected="1" showRuler="0" zoomScale="85" zoomScaleNormal="85" zoomScalePageLayoutView="70" workbookViewId="0">
      <pane ySplit="6" topLeftCell="A7" activePane="bottomLeft" state="frozen"/>
      <selection pane="bottomLeft" activeCell="B8" sqref="B8"/>
    </sheetView>
  </sheetViews>
  <sheetFormatPr defaultRowHeight="30" customHeight="1" x14ac:dyDescent="0.3"/>
  <cols>
    <col min="1" max="1" width="2.54296875" style="8"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99" width="2.453125" customWidth="1"/>
  </cols>
  <sheetData>
    <row r="1" spans="1:99" ht="30" customHeight="1" x14ac:dyDescent="0.55000000000000004">
      <c r="A1" s="9" t="s">
        <v>0</v>
      </c>
      <c r="B1" s="11" t="s">
        <v>38</v>
      </c>
      <c r="C1" s="18"/>
      <c r="D1" s="19"/>
      <c r="E1" s="20"/>
      <c r="F1" s="21"/>
      <c r="H1" s="19"/>
      <c r="I1" s="22"/>
    </row>
    <row r="2" spans="1:99" ht="30" customHeight="1" x14ac:dyDescent="0.35">
      <c r="A2" s="8" t="s">
        <v>1</v>
      </c>
      <c r="B2" s="12" t="s">
        <v>44</v>
      </c>
      <c r="I2" s="23"/>
    </row>
    <row r="3" spans="1:99" ht="30" customHeight="1" x14ac:dyDescent="0.3">
      <c r="A3" s="8" t="s">
        <v>2</v>
      </c>
      <c r="B3" s="60" t="s">
        <v>45</v>
      </c>
      <c r="C3" s="67" t="s">
        <v>14</v>
      </c>
      <c r="D3" s="68"/>
      <c r="E3" s="66">
        <v>45796</v>
      </c>
      <c r="F3" s="66"/>
    </row>
    <row r="4" spans="1:99" ht="30" customHeight="1" x14ac:dyDescent="0.3">
      <c r="A4" s="9" t="s">
        <v>3</v>
      </c>
      <c r="C4" s="67" t="s">
        <v>15</v>
      </c>
      <c r="D4" s="68"/>
      <c r="E4" s="4">
        <v>1</v>
      </c>
      <c r="I4" s="63">
        <f>I5</f>
        <v>45796</v>
      </c>
      <c r="J4" s="64"/>
      <c r="K4" s="64"/>
      <c r="L4" s="64"/>
      <c r="M4" s="64"/>
      <c r="N4" s="64"/>
      <c r="O4" s="65"/>
      <c r="P4" s="63">
        <f>P5</f>
        <v>45803</v>
      </c>
      <c r="Q4" s="64"/>
      <c r="R4" s="64"/>
      <c r="S4" s="64"/>
      <c r="T4" s="64"/>
      <c r="U4" s="64"/>
      <c r="V4" s="65"/>
      <c r="W4" s="63">
        <f>W5</f>
        <v>45810</v>
      </c>
      <c r="X4" s="64"/>
      <c r="Y4" s="64"/>
      <c r="Z4" s="64"/>
      <c r="AA4" s="64"/>
      <c r="AB4" s="64"/>
      <c r="AC4" s="65"/>
      <c r="AD4" s="63">
        <f>AD5</f>
        <v>45817</v>
      </c>
      <c r="AE4" s="64"/>
      <c r="AF4" s="64"/>
      <c r="AG4" s="64"/>
      <c r="AH4" s="64"/>
      <c r="AI4" s="64"/>
      <c r="AJ4" s="65"/>
      <c r="AK4" s="63">
        <f>AK5</f>
        <v>45824</v>
      </c>
      <c r="AL4" s="64"/>
      <c r="AM4" s="64"/>
      <c r="AN4" s="64"/>
      <c r="AO4" s="64"/>
      <c r="AP4" s="64"/>
      <c r="AQ4" s="65"/>
      <c r="AR4" s="63">
        <f>AR5</f>
        <v>45831</v>
      </c>
      <c r="AS4" s="64"/>
      <c r="AT4" s="64"/>
      <c r="AU4" s="64"/>
      <c r="AV4" s="64"/>
      <c r="AW4" s="64"/>
      <c r="AX4" s="65"/>
      <c r="AY4" s="63">
        <f>AY5</f>
        <v>45838</v>
      </c>
      <c r="AZ4" s="64"/>
      <c r="BA4" s="64"/>
      <c r="BB4" s="64"/>
      <c r="BC4" s="64"/>
      <c r="BD4" s="64"/>
      <c r="BE4" s="65"/>
      <c r="BF4" s="63">
        <f>BF5</f>
        <v>45845</v>
      </c>
      <c r="BG4" s="64"/>
      <c r="BH4" s="64"/>
      <c r="BI4" s="64"/>
      <c r="BJ4" s="64"/>
      <c r="BK4" s="64"/>
      <c r="BL4" s="65"/>
      <c r="BM4" s="63">
        <f>BM5</f>
        <v>45852</v>
      </c>
      <c r="BN4" s="64"/>
      <c r="BO4" s="64"/>
      <c r="BP4" s="64"/>
      <c r="BQ4" s="64"/>
      <c r="BR4" s="64"/>
      <c r="BS4" s="65"/>
      <c r="BT4" s="63">
        <f>BT5</f>
        <v>45859</v>
      </c>
      <c r="BU4" s="64"/>
      <c r="BV4" s="64"/>
      <c r="BW4" s="64"/>
      <c r="BX4" s="64"/>
      <c r="BY4" s="64"/>
      <c r="BZ4" s="65"/>
      <c r="CA4" s="63">
        <f>CA5</f>
        <v>45866</v>
      </c>
      <c r="CB4" s="64"/>
      <c r="CC4" s="64"/>
      <c r="CD4" s="64"/>
      <c r="CE4" s="64"/>
      <c r="CF4" s="64"/>
      <c r="CG4" s="65"/>
      <c r="CH4" s="63">
        <f>CH5</f>
        <v>45873</v>
      </c>
      <c r="CI4" s="64"/>
      <c r="CJ4" s="64"/>
      <c r="CK4" s="64"/>
      <c r="CL4" s="64"/>
      <c r="CM4" s="64"/>
      <c r="CN4" s="65"/>
      <c r="CO4" s="63">
        <f>CO5</f>
        <v>45880</v>
      </c>
      <c r="CP4" s="64"/>
      <c r="CQ4" s="64"/>
      <c r="CR4" s="64"/>
      <c r="CS4" s="64"/>
      <c r="CT4" s="64"/>
      <c r="CU4" s="65"/>
    </row>
    <row r="5" spans="1:99" ht="15" customHeight="1" x14ac:dyDescent="0.3">
      <c r="A5" s="9" t="s">
        <v>4</v>
      </c>
      <c r="B5" s="17"/>
      <c r="C5" s="17"/>
      <c r="D5" s="17"/>
      <c r="E5" s="17"/>
      <c r="F5" s="17"/>
      <c r="G5" s="17"/>
      <c r="I5" s="51">
        <f>プロジェクトの開始-WEEKDAY(プロジェクトの開始,1)+2+7*(週表示-1)</f>
        <v>45796</v>
      </c>
      <c r="J5" s="52">
        <f>I5+1</f>
        <v>45797</v>
      </c>
      <c r="K5" s="52">
        <f t="shared" ref="K5:AX5" si="0">J5+1</f>
        <v>45798</v>
      </c>
      <c r="L5" s="52">
        <f t="shared" si="0"/>
        <v>45799</v>
      </c>
      <c r="M5" s="52">
        <f t="shared" si="0"/>
        <v>45800</v>
      </c>
      <c r="N5" s="52">
        <f t="shared" si="0"/>
        <v>45801</v>
      </c>
      <c r="O5" s="53">
        <f t="shared" si="0"/>
        <v>45802</v>
      </c>
      <c r="P5" s="51">
        <f>O5+1</f>
        <v>45803</v>
      </c>
      <c r="Q5" s="52">
        <f>P5+1</f>
        <v>45804</v>
      </c>
      <c r="R5" s="52">
        <f t="shared" si="0"/>
        <v>45805</v>
      </c>
      <c r="S5" s="52">
        <f t="shared" si="0"/>
        <v>45806</v>
      </c>
      <c r="T5" s="52">
        <f t="shared" si="0"/>
        <v>45807</v>
      </c>
      <c r="U5" s="52">
        <f t="shared" si="0"/>
        <v>45808</v>
      </c>
      <c r="V5" s="53">
        <f t="shared" si="0"/>
        <v>45809</v>
      </c>
      <c r="W5" s="51">
        <f>V5+1</f>
        <v>45810</v>
      </c>
      <c r="X5" s="52">
        <f>W5+1</f>
        <v>45811</v>
      </c>
      <c r="Y5" s="52">
        <f t="shared" si="0"/>
        <v>45812</v>
      </c>
      <c r="Z5" s="52">
        <f t="shared" si="0"/>
        <v>45813</v>
      </c>
      <c r="AA5" s="52">
        <f t="shared" si="0"/>
        <v>45814</v>
      </c>
      <c r="AB5" s="52">
        <f t="shared" si="0"/>
        <v>45815</v>
      </c>
      <c r="AC5" s="53">
        <f t="shared" si="0"/>
        <v>45816</v>
      </c>
      <c r="AD5" s="51">
        <f>AC5+1</f>
        <v>45817</v>
      </c>
      <c r="AE5" s="52">
        <f>AD5+1</f>
        <v>45818</v>
      </c>
      <c r="AF5" s="52">
        <f t="shared" si="0"/>
        <v>45819</v>
      </c>
      <c r="AG5" s="52">
        <f t="shared" si="0"/>
        <v>45820</v>
      </c>
      <c r="AH5" s="52">
        <f t="shared" si="0"/>
        <v>45821</v>
      </c>
      <c r="AI5" s="52">
        <f t="shared" si="0"/>
        <v>45822</v>
      </c>
      <c r="AJ5" s="53">
        <f t="shared" si="0"/>
        <v>45823</v>
      </c>
      <c r="AK5" s="51">
        <f>AJ5+1</f>
        <v>45824</v>
      </c>
      <c r="AL5" s="52">
        <f>AK5+1</f>
        <v>45825</v>
      </c>
      <c r="AM5" s="52">
        <f t="shared" si="0"/>
        <v>45826</v>
      </c>
      <c r="AN5" s="52">
        <f t="shared" si="0"/>
        <v>45827</v>
      </c>
      <c r="AO5" s="52">
        <f t="shared" si="0"/>
        <v>45828</v>
      </c>
      <c r="AP5" s="52">
        <f t="shared" si="0"/>
        <v>45829</v>
      </c>
      <c r="AQ5" s="53">
        <f t="shared" si="0"/>
        <v>45830</v>
      </c>
      <c r="AR5" s="51">
        <f>AQ5+1</f>
        <v>45831</v>
      </c>
      <c r="AS5" s="52">
        <f>AR5+1</f>
        <v>45832</v>
      </c>
      <c r="AT5" s="52">
        <f t="shared" si="0"/>
        <v>45833</v>
      </c>
      <c r="AU5" s="52">
        <f t="shared" si="0"/>
        <v>45834</v>
      </c>
      <c r="AV5" s="52">
        <f t="shared" si="0"/>
        <v>45835</v>
      </c>
      <c r="AW5" s="52">
        <f t="shared" si="0"/>
        <v>45836</v>
      </c>
      <c r="AX5" s="53">
        <f t="shared" si="0"/>
        <v>45837</v>
      </c>
      <c r="AY5" s="51">
        <f>AX5+1</f>
        <v>45838</v>
      </c>
      <c r="AZ5" s="52">
        <f>AY5+1</f>
        <v>45839</v>
      </c>
      <c r="BA5" s="52">
        <f t="shared" ref="BA5:BE5" si="1">AZ5+1</f>
        <v>45840</v>
      </c>
      <c r="BB5" s="52">
        <f t="shared" si="1"/>
        <v>45841</v>
      </c>
      <c r="BC5" s="52">
        <f t="shared" si="1"/>
        <v>45842</v>
      </c>
      <c r="BD5" s="52">
        <f t="shared" si="1"/>
        <v>45843</v>
      </c>
      <c r="BE5" s="53">
        <f t="shared" si="1"/>
        <v>45844</v>
      </c>
      <c r="BF5" s="51">
        <f>BE5+1</f>
        <v>45845</v>
      </c>
      <c r="BG5" s="52">
        <f>BF5+1</f>
        <v>45846</v>
      </c>
      <c r="BH5" s="52">
        <f t="shared" ref="BH5:BL5" si="2">BG5+1</f>
        <v>45847</v>
      </c>
      <c r="BI5" s="52">
        <f t="shared" si="2"/>
        <v>45848</v>
      </c>
      <c r="BJ5" s="52">
        <f t="shared" si="2"/>
        <v>45849</v>
      </c>
      <c r="BK5" s="52">
        <f t="shared" si="2"/>
        <v>45850</v>
      </c>
      <c r="BL5" s="53">
        <f t="shared" si="2"/>
        <v>45851</v>
      </c>
      <c r="BM5" s="53">
        <f t="shared" ref="BM5" si="3">BL5+1</f>
        <v>45852</v>
      </c>
      <c r="BN5" s="53">
        <f t="shared" ref="BN5" si="4">BM5+1</f>
        <v>45853</v>
      </c>
      <c r="BO5" s="53">
        <f t="shared" ref="BO5" si="5">BN5+1</f>
        <v>45854</v>
      </c>
      <c r="BP5" s="53">
        <f t="shared" ref="BP5" si="6">BO5+1</f>
        <v>45855</v>
      </c>
      <c r="BQ5" s="53">
        <f t="shared" ref="BQ5" si="7">BP5+1</f>
        <v>45856</v>
      </c>
      <c r="BR5" s="53">
        <f t="shared" ref="BR5" si="8">BQ5+1</f>
        <v>45857</v>
      </c>
      <c r="BS5" s="53">
        <f t="shared" ref="BS5" si="9">BR5+1</f>
        <v>45858</v>
      </c>
      <c r="BT5" s="53">
        <f t="shared" ref="BT5" si="10">BS5+1</f>
        <v>45859</v>
      </c>
      <c r="BU5" s="53">
        <f t="shared" ref="BU5" si="11">BT5+1</f>
        <v>45860</v>
      </c>
      <c r="BV5" s="53">
        <f t="shared" ref="BV5" si="12">BU5+1</f>
        <v>45861</v>
      </c>
      <c r="BW5" s="53">
        <f t="shared" ref="BW5" si="13">BV5+1</f>
        <v>45862</v>
      </c>
      <c r="BX5" s="53">
        <f t="shared" ref="BX5" si="14">BW5+1</f>
        <v>45863</v>
      </c>
      <c r="BY5" s="53">
        <f t="shared" ref="BY5" si="15">BX5+1</f>
        <v>45864</v>
      </c>
      <c r="BZ5" s="53">
        <f t="shared" ref="BZ5" si="16">BY5+1</f>
        <v>45865</v>
      </c>
      <c r="CA5" s="53">
        <f t="shared" ref="CA5" si="17">BZ5+1</f>
        <v>45866</v>
      </c>
      <c r="CB5" s="53">
        <f t="shared" ref="CB5" si="18">CA5+1</f>
        <v>45867</v>
      </c>
      <c r="CC5" s="53">
        <f t="shared" ref="CC5" si="19">CB5+1</f>
        <v>45868</v>
      </c>
      <c r="CD5" s="53">
        <f t="shared" ref="CD5" si="20">CC5+1</f>
        <v>45869</v>
      </c>
      <c r="CE5" s="53">
        <f t="shared" ref="CE5" si="21">CD5+1</f>
        <v>45870</v>
      </c>
      <c r="CF5" s="53">
        <f t="shared" ref="CF5" si="22">CE5+1</f>
        <v>45871</v>
      </c>
      <c r="CG5" s="53">
        <f t="shared" ref="CG5" si="23">CF5+1</f>
        <v>45872</v>
      </c>
      <c r="CH5" s="53">
        <f t="shared" ref="CH5" si="24">CG5+1</f>
        <v>45873</v>
      </c>
      <c r="CI5" s="53">
        <f t="shared" ref="CI5" si="25">CH5+1</f>
        <v>45874</v>
      </c>
      <c r="CJ5" s="53">
        <f t="shared" ref="CJ5" si="26">CI5+1</f>
        <v>45875</v>
      </c>
      <c r="CK5" s="53">
        <f t="shared" ref="CK5" si="27">CJ5+1</f>
        <v>45876</v>
      </c>
      <c r="CL5" s="53">
        <f t="shared" ref="CL5" si="28">CK5+1</f>
        <v>45877</v>
      </c>
      <c r="CM5" s="53">
        <f t="shared" ref="CM5" si="29">CL5+1</f>
        <v>45878</v>
      </c>
      <c r="CN5" s="53">
        <f t="shared" ref="CN5" si="30">CM5+1</f>
        <v>45879</v>
      </c>
      <c r="CO5" s="53">
        <f t="shared" ref="CO5" si="31">CN5+1</f>
        <v>45880</v>
      </c>
      <c r="CP5" s="53">
        <f t="shared" ref="CP5" si="32">CO5+1</f>
        <v>45881</v>
      </c>
      <c r="CQ5" s="53">
        <f t="shared" ref="CQ5" si="33">CP5+1</f>
        <v>45882</v>
      </c>
      <c r="CR5" s="53">
        <f t="shared" ref="CR5" si="34">CQ5+1</f>
        <v>45883</v>
      </c>
      <c r="CS5" s="53">
        <f t="shared" ref="CS5" si="35">CR5+1</f>
        <v>45884</v>
      </c>
      <c r="CT5" s="53">
        <f t="shared" ref="CT5" si="36">CS5+1</f>
        <v>45885</v>
      </c>
      <c r="CU5" s="53">
        <f t="shared" ref="CU5" si="37">CT5+1</f>
        <v>45886</v>
      </c>
    </row>
    <row r="6" spans="1:99" ht="30" customHeight="1" thickBot="1" x14ac:dyDescent="0.35">
      <c r="A6" s="9" t="s">
        <v>5</v>
      </c>
      <c r="B6" s="24" t="s">
        <v>13</v>
      </c>
      <c r="C6" s="25" t="s">
        <v>20</v>
      </c>
      <c r="D6" s="25" t="s">
        <v>16</v>
      </c>
      <c r="E6" s="25" t="s">
        <v>17</v>
      </c>
      <c r="F6" s="25" t="s">
        <v>18</v>
      </c>
      <c r="G6" s="25"/>
      <c r="H6" s="25" t="s">
        <v>19</v>
      </c>
      <c r="I6" s="26" t="str">
        <f t="shared" ref="I6:AN6" si="38">LEFT(TEXT(I5,"aaa"),1)</f>
        <v>月</v>
      </c>
      <c r="J6" s="26" t="str">
        <f t="shared" si="38"/>
        <v>火</v>
      </c>
      <c r="K6" s="26" t="str">
        <f t="shared" si="38"/>
        <v>水</v>
      </c>
      <c r="L6" s="26" t="str">
        <f t="shared" si="38"/>
        <v>木</v>
      </c>
      <c r="M6" s="26" t="str">
        <f t="shared" si="38"/>
        <v>金</v>
      </c>
      <c r="N6" s="26" t="str">
        <f t="shared" si="38"/>
        <v>土</v>
      </c>
      <c r="O6" s="26" t="str">
        <f t="shared" si="38"/>
        <v>日</v>
      </c>
      <c r="P6" s="26" t="str">
        <f t="shared" si="38"/>
        <v>月</v>
      </c>
      <c r="Q6" s="26" t="str">
        <f t="shared" si="38"/>
        <v>火</v>
      </c>
      <c r="R6" s="26" t="str">
        <f t="shared" si="38"/>
        <v>水</v>
      </c>
      <c r="S6" s="26" t="str">
        <f t="shared" si="38"/>
        <v>木</v>
      </c>
      <c r="T6" s="26" t="str">
        <f t="shared" si="38"/>
        <v>金</v>
      </c>
      <c r="U6" s="26" t="str">
        <f t="shared" si="38"/>
        <v>土</v>
      </c>
      <c r="V6" s="26" t="str">
        <f t="shared" si="38"/>
        <v>日</v>
      </c>
      <c r="W6" s="26" t="str">
        <f t="shared" si="38"/>
        <v>月</v>
      </c>
      <c r="X6" s="26" t="str">
        <f t="shared" si="38"/>
        <v>火</v>
      </c>
      <c r="Y6" s="26" t="str">
        <f t="shared" si="38"/>
        <v>水</v>
      </c>
      <c r="Z6" s="26" t="str">
        <f t="shared" si="38"/>
        <v>木</v>
      </c>
      <c r="AA6" s="26" t="str">
        <f t="shared" si="38"/>
        <v>金</v>
      </c>
      <c r="AB6" s="26" t="str">
        <f t="shared" si="38"/>
        <v>土</v>
      </c>
      <c r="AC6" s="26" t="str">
        <f t="shared" si="38"/>
        <v>日</v>
      </c>
      <c r="AD6" s="26" t="str">
        <f t="shared" si="38"/>
        <v>月</v>
      </c>
      <c r="AE6" s="26" t="str">
        <f t="shared" si="38"/>
        <v>火</v>
      </c>
      <c r="AF6" s="26" t="str">
        <f t="shared" si="38"/>
        <v>水</v>
      </c>
      <c r="AG6" s="26" t="str">
        <f t="shared" si="38"/>
        <v>木</v>
      </c>
      <c r="AH6" s="26" t="str">
        <f t="shared" si="38"/>
        <v>金</v>
      </c>
      <c r="AI6" s="26" t="str">
        <f t="shared" si="38"/>
        <v>土</v>
      </c>
      <c r="AJ6" s="26" t="str">
        <f t="shared" si="38"/>
        <v>日</v>
      </c>
      <c r="AK6" s="26" t="str">
        <f t="shared" si="38"/>
        <v>月</v>
      </c>
      <c r="AL6" s="26" t="str">
        <f t="shared" si="38"/>
        <v>火</v>
      </c>
      <c r="AM6" s="26" t="str">
        <f t="shared" si="38"/>
        <v>水</v>
      </c>
      <c r="AN6" s="26" t="str">
        <f t="shared" si="38"/>
        <v>木</v>
      </c>
      <c r="AO6" s="26" t="str">
        <f t="shared" ref="AO6:BL6" si="39">LEFT(TEXT(AO5,"aaa"),1)</f>
        <v>金</v>
      </c>
      <c r="AP6" s="26" t="str">
        <f t="shared" si="39"/>
        <v>土</v>
      </c>
      <c r="AQ6" s="26" t="str">
        <f t="shared" si="39"/>
        <v>日</v>
      </c>
      <c r="AR6" s="26" t="str">
        <f t="shared" si="39"/>
        <v>月</v>
      </c>
      <c r="AS6" s="26" t="str">
        <f t="shared" si="39"/>
        <v>火</v>
      </c>
      <c r="AT6" s="26" t="str">
        <f t="shared" si="39"/>
        <v>水</v>
      </c>
      <c r="AU6" s="26" t="str">
        <f t="shared" si="39"/>
        <v>木</v>
      </c>
      <c r="AV6" s="26" t="str">
        <f t="shared" si="39"/>
        <v>金</v>
      </c>
      <c r="AW6" s="26" t="str">
        <f t="shared" si="39"/>
        <v>土</v>
      </c>
      <c r="AX6" s="26" t="str">
        <f t="shared" si="39"/>
        <v>日</v>
      </c>
      <c r="AY6" s="26" t="str">
        <f t="shared" si="39"/>
        <v>月</v>
      </c>
      <c r="AZ6" s="26" t="str">
        <f t="shared" si="39"/>
        <v>火</v>
      </c>
      <c r="BA6" s="26" t="str">
        <f t="shared" si="39"/>
        <v>水</v>
      </c>
      <c r="BB6" s="26" t="str">
        <f t="shared" si="39"/>
        <v>木</v>
      </c>
      <c r="BC6" s="26" t="str">
        <f t="shared" si="39"/>
        <v>金</v>
      </c>
      <c r="BD6" s="26" t="str">
        <f t="shared" si="39"/>
        <v>土</v>
      </c>
      <c r="BE6" s="26" t="str">
        <f t="shared" si="39"/>
        <v>日</v>
      </c>
      <c r="BF6" s="26" t="str">
        <f t="shared" si="39"/>
        <v>月</v>
      </c>
      <c r="BG6" s="26" t="str">
        <f t="shared" si="39"/>
        <v>火</v>
      </c>
      <c r="BH6" s="26" t="str">
        <f t="shared" si="39"/>
        <v>水</v>
      </c>
      <c r="BI6" s="26" t="str">
        <f t="shared" si="39"/>
        <v>木</v>
      </c>
      <c r="BJ6" s="26" t="str">
        <f t="shared" si="39"/>
        <v>金</v>
      </c>
      <c r="BK6" s="26" t="str">
        <f t="shared" si="39"/>
        <v>土</v>
      </c>
      <c r="BL6" s="26" t="str">
        <f t="shared" si="39"/>
        <v>日</v>
      </c>
      <c r="BM6" s="26" t="str">
        <f t="shared" ref="BM6:BS6" si="40">LEFT(TEXT(BM5,"aaa"),1)</f>
        <v>月</v>
      </c>
      <c r="BN6" s="26" t="str">
        <f t="shared" si="40"/>
        <v>火</v>
      </c>
      <c r="BO6" s="26" t="str">
        <f t="shared" si="40"/>
        <v>水</v>
      </c>
      <c r="BP6" s="26" t="str">
        <f t="shared" si="40"/>
        <v>木</v>
      </c>
      <c r="BQ6" s="26" t="str">
        <f t="shared" si="40"/>
        <v>金</v>
      </c>
      <c r="BR6" s="26" t="str">
        <f t="shared" si="40"/>
        <v>土</v>
      </c>
      <c r="BS6" s="26" t="str">
        <f t="shared" si="40"/>
        <v>日</v>
      </c>
      <c r="BT6" s="26" t="str">
        <f t="shared" ref="BT6:CF6" si="41">LEFT(TEXT(BT5,"aaa"),1)</f>
        <v>月</v>
      </c>
      <c r="BU6" s="26" t="str">
        <f t="shared" si="41"/>
        <v>火</v>
      </c>
      <c r="BV6" s="26" t="str">
        <f t="shared" si="41"/>
        <v>水</v>
      </c>
      <c r="BW6" s="26" t="str">
        <f t="shared" si="41"/>
        <v>木</v>
      </c>
      <c r="BX6" s="26" t="str">
        <f t="shared" si="41"/>
        <v>金</v>
      </c>
      <c r="BY6" s="26" t="str">
        <f t="shared" si="41"/>
        <v>土</v>
      </c>
      <c r="BZ6" s="26" t="str">
        <f t="shared" si="41"/>
        <v>日</v>
      </c>
      <c r="CA6" s="26" t="str">
        <f t="shared" si="41"/>
        <v>月</v>
      </c>
      <c r="CB6" s="26" t="str">
        <f t="shared" si="41"/>
        <v>火</v>
      </c>
      <c r="CC6" s="26" t="str">
        <f t="shared" si="41"/>
        <v>水</v>
      </c>
      <c r="CD6" s="26" t="str">
        <f t="shared" si="41"/>
        <v>木</v>
      </c>
      <c r="CE6" s="26" t="str">
        <f t="shared" si="41"/>
        <v>金</v>
      </c>
      <c r="CF6" s="26" t="str">
        <f t="shared" si="41"/>
        <v>土</v>
      </c>
      <c r="CG6" s="26" t="str">
        <f t="shared" ref="CG6:CO6" si="42">LEFT(TEXT(CG5,"aaa"),1)</f>
        <v>日</v>
      </c>
      <c r="CH6" s="26" t="str">
        <f t="shared" si="42"/>
        <v>月</v>
      </c>
      <c r="CI6" s="26" t="str">
        <f t="shared" si="42"/>
        <v>火</v>
      </c>
      <c r="CJ6" s="26" t="str">
        <f t="shared" si="42"/>
        <v>水</v>
      </c>
      <c r="CK6" s="26" t="str">
        <f t="shared" si="42"/>
        <v>木</v>
      </c>
      <c r="CL6" s="26" t="str">
        <f t="shared" si="42"/>
        <v>金</v>
      </c>
      <c r="CM6" s="26" t="str">
        <f t="shared" si="42"/>
        <v>土</v>
      </c>
      <c r="CN6" s="26" t="str">
        <f t="shared" si="42"/>
        <v>日</v>
      </c>
      <c r="CO6" s="26" t="str">
        <f t="shared" si="42"/>
        <v>月</v>
      </c>
      <c r="CP6" s="26" t="str">
        <f t="shared" ref="CP6:CU6" si="43">LEFT(TEXT(CP5,"aaa"),1)</f>
        <v>火</v>
      </c>
      <c r="CQ6" s="26" t="str">
        <f t="shared" si="43"/>
        <v>水</v>
      </c>
      <c r="CR6" s="26" t="str">
        <f t="shared" si="43"/>
        <v>木</v>
      </c>
      <c r="CS6" s="26" t="str">
        <f t="shared" si="43"/>
        <v>金</v>
      </c>
      <c r="CT6" s="26" t="str">
        <f t="shared" si="43"/>
        <v>土</v>
      </c>
      <c r="CU6" s="26" t="str">
        <f t="shared" si="43"/>
        <v>日</v>
      </c>
    </row>
    <row r="7" spans="1:99" ht="30" hidden="1" customHeight="1" thickBot="1" x14ac:dyDescent="0.35">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row>
    <row r="8" spans="1:99" s="1" customFormat="1" ht="30" customHeight="1" thickBot="1" x14ac:dyDescent="0.35">
      <c r="A8" s="9" t="s">
        <v>7</v>
      </c>
      <c r="B8" s="27" t="s">
        <v>47</v>
      </c>
      <c r="C8" s="13"/>
      <c r="D8" s="28"/>
      <c r="E8" s="42"/>
      <c r="F8" s="43"/>
      <c r="G8" s="29"/>
      <c r="H8" s="29" t="str">
        <f t="shared" ref="H8:H22" si="44">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row>
    <row r="9" spans="1:99" s="1" customFormat="1" ht="30" customHeight="1" thickBot="1" x14ac:dyDescent="0.35">
      <c r="A9" s="9" t="s">
        <v>8</v>
      </c>
      <c r="B9" s="58" t="s">
        <v>46</v>
      </c>
      <c r="C9" s="58" t="s">
        <v>29</v>
      </c>
      <c r="D9" s="30">
        <v>0.8</v>
      </c>
      <c r="E9" s="44">
        <f>プロジェクトの開始</f>
        <v>45796</v>
      </c>
      <c r="F9" s="44">
        <f>E9+28</f>
        <v>45824</v>
      </c>
      <c r="G9" s="29"/>
      <c r="H9" s="29">
        <f t="shared" si="44"/>
        <v>29</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row>
    <row r="10" spans="1:99" s="1" customFormat="1" ht="30" customHeight="1" thickBot="1" x14ac:dyDescent="0.35">
      <c r="A10" s="9" t="s">
        <v>9</v>
      </c>
      <c r="B10" s="58" t="s">
        <v>25</v>
      </c>
      <c r="C10" s="58" t="s">
        <v>29</v>
      </c>
      <c r="D10" s="30">
        <v>0.5</v>
      </c>
      <c r="E10" s="44">
        <f>F9-5</f>
        <v>45819</v>
      </c>
      <c r="F10" s="44">
        <f>E10+50</f>
        <v>45869</v>
      </c>
      <c r="G10" s="29"/>
      <c r="H10" s="29">
        <f t="shared" si="44"/>
        <v>51</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row>
    <row r="11" spans="1:99" s="1" customFormat="1" ht="30" customHeight="1" thickBot="1" x14ac:dyDescent="0.35">
      <c r="A11" s="8"/>
      <c r="B11" s="58" t="s">
        <v>26</v>
      </c>
      <c r="C11" s="58" t="s">
        <v>29</v>
      </c>
      <c r="D11" s="30">
        <v>0.35</v>
      </c>
      <c r="E11" s="44">
        <f>プロジェクトの開始+35</f>
        <v>45831</v>
      </c>
      <c r="F11" s="44">
        <f>E11+25</f>
        <v>45856</v>
      </c>
      <c r="G11" s="29"/>
      <c r="H11" s="29">
        <f t="shared" si="44"/>
        <v>26</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row>
    <row r="12" spans="1:99" s="1" customFormat="1" ht="30" customHeight="1" thickBot="1" x14ac:dyDescent="0.35">
      <c r="A12" s="8"/>
      <c r="B12" s="58" t="s">
        <v>27</v>
      </c>
      <c r="C12" s="58" t="s">
        <v>29</v>
      </c>
      <c r="D12" s="30">
        <v>0.35</v>
      </c>
      <c r="E12" s="44">
        <f>E11+10</f>
        <v>45841</v>
      </c>
      <c r="F12" s="44">
        <f>E12+25</f>
        <v>45866</v>
      </c>
      <c r="G12" s="29"/>
      <c r="H12" s="29">
        <f t="shared" si="44"/>
        <v>26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row>
    <row r="13" spans="1:99" s="1" customFormat="1" ht="30" customHeight="1" thickBot="1" x14ac:dyDescent="0.35">
      <c r="A13" s="9"/>
      <c r="B13" s="58" t="s">
        <v>42</v>
      </c>
      <c r="C13" s="58" t="s">
        <v>29</v>
      </c>
      <c r="D13" s="30">
        <v>0</v>
      </c>
      <c r="E13" s="44">
        <f>F10+1</f>
        <v>45870</v>
      </c>
      <c r="F13" s="44">
        <f>E13+25</f>
        <v>45895</v>
      </c>
      <c r="G13" s="29"/>
      <c r="H13" s="29"/>
      <c r="I13" s="5"/>
      <c r="J13" s="5"/>
      <c r="K13" s="5"/>
      <c r="L13" s="5"/>
      <c r="M13" s="5"/>
      <c r="N13" s="5"/>
      <c r="O13" s="5"/>
      <c r="P13" s="5"/>
      <c r="Q13" s="5"/>
      <c r="R13" s="5"/>
      <c r="S13" s="5"/>
      <c r="T13" s="5"/>
      <c r="U13" s="6"/>
      <c r="V13" s="6"/>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row>
    <row r="14" spans="1:99" s="1" customFormat="1" ht="30" customHeight="1" thickBot="1" x14ac:dyDescent="0.35">
      <c r="A14" s="8"/>
      <c r="B14" s="58" t="s">
        <v>43</v>
      </c>
      <c r="C14" s="58" t="s">
        <v>29</v>
      </c>
      <c r="D14" s="30">
        <v>0</v>
      </c>
      <c r="E14" s="44">
        <f>F10+1</f>
        <v>45870</v>
      </c>
      <c r="F14" s="44">
        <f>E14+25</f>
        <v>45895</v>
      </c>
      <c r="G14" s="29"/>
      <c r="H14" s="29">
        <f t="shared" si="44"/>
        <v>26</v>
      </c>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row>
    <row r="15" spans="1:99" s="1" customFormat="1" ht="30" customHeight="1" thickBot="1" x14ac:dyDescent="0.35">
      <c r="A15" s="9" t="s">
        <v>10</v>
      </c>
      <c r="B15" s="31" t="s">
        <v>30</v>
      </c>
      <c r="C15" s="14"/>
      <c r="D15" s="32"/>
      <c r="E15" s="45"/>
      <c r="F15" s="46"/>
      <c r="G15" s="29"/>
      <c r="H15" s="29" t="str">
        <f t="shared" si="44"/>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row>
    <row r="16" spans="1:99" s="1" customFormat="1" ht="30" customHeight="1" thickBot="1" x14ac:dyDescent="0.35">
      <c r="A16" s="9"/>
      <c r="B16" s="59" t="s">
        <v>28</v>
      </c>
      <c r="C16" s="59" t="s">
        <v>30</v>
      </c>
      <c r="D16" s="33">
        <v>0.8</v>
      </c>
      <c r="E16" s="47">
        <f>プロジェクトの開始</f>
        <v>45796</v>
      </c>
      <c r="F16" s="47">
        <f>E16+54</f>
        <v>45850</v>
      </c>
      <c r="G16" s="29"/>
      <c r="H16" s="29">
        <f t="shared" si="44"/>
        <v>55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row>
    <row r="17" spans="1:99" s="1" customFormat="1" ht="30" customHeight="1" thickBot="1" x14ac:dyDescent="0.35">
      <c r="A17" s="8"/>
      <c r="B17" s="59" t="s">
        <v>31</v>
      </c>
      <c r="C17" s="59" t="s">
        <v>30</v>
      </c>
      <c r="D17" s="33">
        <v>1</v>
      </c>
      <c r="E17" s="47">
        <f>$E$3+35</f>
        <v>45831</v>
      </c>
      <c r="F17" s="47">
        <f>E17+10</f>
        <v>45841</v>
      </c>
      <c r="G17" s="29"/>
      <c r="H17" s="29">
        <f t="shared" si="44"/>
        <v>11</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row>
    <row r="18" spans="1:99" s="1" customFormat="1" ht="30" customHeight="1" thickBot="1" x14ac:dyDescent="0.35">
      <c r="A18" s="8"/>
      <c r="B18" s="59" t="s">
        <v>39</v>
      </c>
      <c r="C18" s="59" t="s">
        <v>30</v>
      </c>
      <c r="D18" s="33">
        <v>0</v>
      </c>
      <c r="E18" s="47">
        <f>$E$3+55</f>
        <v>45851</v>
      </c>
      <c r="F18" s="47">
        <f>E18+10</f>
        <v>45861</v>
      </c>
      <c r="G18" s="29"/>
      <c r="H18" s="29">
        <f t="shared" si="44"/>
        <v>11</v>
      </c>
      <c r="I18" s="5"/>
      <c r="J18" s="5"/>
      <c r="K18" s="5"/>
      <c r="L18" s="5"/>
      <c r="M18" s="5"/>
      <c r="N18" s="5"/>
      <c r="O18" s="5"/>
      <c r="P18" s="5"/>
      <c r="Q18" s="5"/>
      <c r="R18" s="5"/>
      <c r="S18" s="5"/>
      <c r="T18" s="5"/>
      <c r="U18" s="6"/>
      <c r="V18" s="6"/>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row>
    <row r="19" spans="1:99" s="1" customFormat="1" ht="30" customHeight="1" thickBot="1" x14ac:dyDescent="0.35">
      <c r="A19" s="8"/>
      <c r="B19" s="59" t="s">
        <v>40</v>
      </c>
      <c r="C19" s="59" t="s">
        <v>30</v>
      </c>
      <c r="D19" s="33">
        <v>0</v>
      </c>
      <c r="E19" s="47">
        <f>$E$3+66</f>
        <v>45862</v>
      </c>
      <c r="F19" s="47">
        <f>E19+10</f>
        <v>45872</v>
      </c>
      <c r="G19" s="29"/>
      <c r="H19" s="29">
        <f t="shared" si="44"/>
        <v>11</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row>
    <row r="20" spans="1:99" s="1" customFormat="1" ht="30" customHeight="1" thickBot="1" x14ac:dyDescent="0.35">
      <c r="A20" s="8"/>
      <c r="B20" s="59" t="s">
        <v>41</v>
      </c>
      <c r="C20" s="59" t="s">
        <v>30</v>
      </c>
      <c r="D20" s="33">
        <v>0</v>
      </c>
      <c r="E20" s="47">
        <f>$E$3+55</f>
        <v>45851</v>
      </c>
      <c r="F20" s="47">
        <f>E20+35</f>
        <v>45886</v>
      </c>
      <c r="G20" s="29"/>
      <c r="H20" s="29">
        <f t="shared" si="44"/>
        <v>36</v>
      </c>
      <c r="I20" s="5"/>
      <c r="J20" s="5"/>
      <c r="K20" s="5"/>
      <c r="L20" s="5"/>
      <c r="M20" s="5"/>
      <c r="N20" s="5"/>
      <c r="O20" s="5"/>
      <c r="P20" s="5"/>
      <c r="Q20" s="5"/>
      <c r="R20" s="5"/>
      <c r="S20" s="5"/>
      <c r="T20" s="5"/>
      <c r="U20" s="6"/>
      <c r="V20" s="6"/>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row>
    <row r="21" spans="1:99" s="1" customFormat="1" ht="30" customHeight="1" thickBot="1" x14ac:dyDescent="0.35">
      <c r="A21" s="8" t="s">
        <v>11</v>
      </c>
      <c r="B21" s="16"/>
      <c r="C21" s="15"/>
      <c r="D21" s="34"/>
      <c r="E21" s="48"/>
      <c r="F21" s="48"/>
      <c r="G21" s="29"/>
      <c r="H21" s="29" t="str">
        <f t="shared" si="44"/>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row>
    <row r="22" spans="1:99" s="1" customFormat="1" ht="30" customHeight="1" thickBot="1" x14ac:dyDescent="0.35">
      <c r="A22" s="9" t="s">
        <v>12</v>
      </c>
      <c r="B22" s="35" t="s">
        <v>32</v>
      </c>
      <c r="C22" s="36"/>
      <c r="D22" s="37"/>
      <c r="E22" s="49"/>
      <c r="F22" s="50"/>
      <c r="G22" s="38"/>
      <c r="H22" s="38" t="str">
        <f t="shared" si="44"/>
        <v/>
      </c>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row>
    <row r="23" spans="1:99" ht="30" customHeight="1" x14ac:dyDescent="0.3">
      <c r="G23" s="3"/>
    </row>
    <row r="24" spans="1:99" ht="30" customHeight="1" x14ac:dyDescent="0.3">
      <c r="C24" s="39"/>
      <c r="F24" s="40"/>
    </row>
    <row r="25" spans="1:99" ht="30" customHeight="1" x14ac:dyDescent="0.3">
      <c r="C25" s="41"/>
    </row>
  </sheetData>
  <mergeCells count="16">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s>
  <phoneticPr fontId="29"/>
  <conditionalFormatting sqref="D20:D22 D7:D11 D14:D16">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0:CU22 I5:CU11 I13:CU16">
    <cfRule type="expression" dxfId="14" priority="50">
      <formula>AND(TODAY()&gt;=I$5,TODAY()&lt;J$5)</formula>
    </cfRule>
  </conditionalFormatting>
  <conditionalFormatting sqref="I20:CU22 I7:CU11 I13:CU16">
    <cfRule type="expression" dxfId="13" priority="44">
      <formula>AND(タスク_開始&lt;=I$5,ROUNDDOWN((タスク_終了-タスク_開始+1)*タスク_進捗状況,0)+タスク_開始-1&gt;=I$5)</formula>
    </cfRule>
    <cfRule type="expression" dxfId="12" priority="45" stopIfTrue="1">
      <formula>AND(タスク_終了&gt;=I$5,タスク_開始&lt;J$5)</formula>
    </cfRule>
  </conditionalFormatting>
  <conditionalFormatting sqref="D18">
    <cfRule type="dataBar" priority="14">
      <dataBar>
        <cfvo type="num" val="0"/>
        <cfvo type="num" val="1"/>
        <color theme="0" tint="-0.249977111117893"/>
      </dataBar>
      <extLst>
        <ext xmlns:x14="http://schemas.microsoft.com/office/spreadsheetml/2009/9/main" uri="{B025F937-C7B1-47D3-B67F-A62EFF666E3E}">
          <x14:id>{0B2B8B8D-9B1D-4520-BDE4-73A4BE9735E9}</x14:id>
        </ext>
      </extLst>
    </cfRule>
  </conditionalFormatting>
  <conditionalFormatting sqref="I18:CU18">
    <cfRule type="expression" dxfId="11" priority="17">
      <formula>AND(TODAY()&gt;=I$5,TODAY()&lt;J$5)</formula>
    </cfRule>
  </conditionalFormatting>
  <conditionalFormatting sqref="I18:CU18">
    <cfRule type="expression" dxfId="10" priority="15">
      <formula>AND(タスク_開始&lt;=I$5,ROUNDDOWN((タスク_終了-タスク_開始+1)*タスク_進捗状況,0)+タスク_開始-1&gt;=I$5)</formula>
    </cfRule>
    <cfRule type="expression" dxfId="9" priority="16" stopIfTrue="1">
      <formula>AND(タスク_終了&gt;=I$5,タスク_開始&lt;J$5)</formula>
    </cfRule>
  </conditionalFormatting>
  <conditionalFormatting sqref="D17">
    <cfRule type="dataBar" priority="10">
      <dataBar>
        <cfvo type="num" val="0"/>
        <cfvo type="num" val="1"/>
        <color theme="0" tint="-0.249977111117893"/>
      </dataBar>
      <extLst>
        <ext xmlns:x14="http://schemas.microsoft.com/office/spreadsheetml/2009/9/main" uri="{B025F937-C7B1-47D3-B67F-A62EFF666E3E}">
          <x14:id>{53DC3212-70C2-4B4B-9605-2E01DBEA844C}</x14:id>
        </ext>
      </extLst>
    </cfRule>
  </conditionalFormatting>
  <conditionalFormatting sqref="I17:CU17">
    <cfRule type="expression" dxfId="8" priority="13">
      <formula>AND(TODAY()&gt;=I$5,TODAY()&lt;J$5)</formula>
    </cfRule>
  </conditionalFormatting>
  <conditionalFormatting sqref="I17:CU17">
    <cfRule type="expression" dxfId="7" priority="11">
      <formula>AND(タスク_開始&lt;=I$5,ROUNDDOWN((タスク_終了-タスク_開始+1)*タスク_進捗状況,0)+タスク_開始-1&gt;=I$5)</formula>
    </cfRule>
    <cfRule type="expression" dxfId="6" priority="12" stopIfTrue="1">
      <formula>AND(タスク_終了&gt;=I$5,タスク_開始&lt;J$5)</formula>
    </cfRule>
  </conditionalFormatting>
  <conditionalFormatting sqref="D19">
    <cfRule type="dataBar" priority="6">
      <dataBar>
        <cfvo type="num" val="0"/>
        <cfvo type="num" val="1"/>
        <color theme="0" tint="-0.249977111117893"/>
      </dataBar>
      <extLst>
        <ext xmlns:x14="http://schemas.microsoft.com/office/spreadsheetml/2009/9/main" uri="{B025F937-C7B1-47D3-B67F-A62EFF666E3E}">
          <x14:id>{C9CB30F8-0289-4AC5-BF3E-064CBC3DB85A}</x14:id>
        </ext>
      </extLst>
    </cfRule>
  </conditionalFormatting>
  <conditionalFormatting sqref="I19:CU19">
    <cfRule type="expression" dxfId="5" priority="9">
      <formula>AND(TODAY()&gt;=I$5,TODAY()&lt;J$5)</formula>
    </cfRule>
  </conditionalFormatting>
  <conditionalFormatting sqref="I19:CU19">
    <cfRule type="expression" dxfId="4" priority="7">
      <formula>AND(タスク_開始&lt;=I$5,ROUNDDOWN((タスク_終了-タスク_開始+1)*タスク_進捗状況,0)+タスク_開始-1&gt;=I$5)</formula>
    </cfRule>
    <cfRule type="expression" dxfId="3" priority="8" stopIfTrue="1">
      <formula>AND(タスク_終了&gt;=I$5,タスク_開始&lt;J$5)</formula>
    </cfRule>
  </conditionalFormatting>
  <conditionalFormatting sqref="D13">
    <cfRule type="dataBar" priority="5">
      <dataBar>
        <cfvo type="num" val="0"/>
        <cfvo type="num" val="1"/>
        <color theme="0" tint="-0.249977111117893"/>
      </dataBar>
      <extLst>
        <ext xmlns:x14="http://schemas.microsoft.com/office/spreadsheetml/2009/9/main" uri="{B025F937-C7B1-47D3-B67F-A62EFF666E3E}">
          <x14:id>{9F55F93C-E1FE-4382-B66D-F67B3E3FDD3B}</x14:id>
        </ext>
      </extLst>
    </cfRule>
  </conditionalFormatting>
  <conditionalFormatting sqref="D12">
    <cfRule type="dataBar" priority="1">
      <dataBar>
        <cfvo type="num" val="0"/>
        <cfvo type="num" val="1"/>
        <color theme="0" tint="-0.249977111117893"/>
      </dataBar>
      <extLst>
        <ext xmlns:x14="http://schemas.microsoft.com/office/spreadsheetml/2009/9/main" uri="{B025F937-C7B1-47D3-B67F-A62EFF666E3E}">
          <x14:id>{52861D80-BC46-4E09-9EEF-BB521C0013F8}</x14:id>
        </ext>
      </extLst>
    </cfRule>
  </conditionalFormatting>
  <conditionalFormatting sqref="I12:CU12">
    <cfRule type="expression" dxfId="2" priority="4">
      <formula>AND(TODAY()&gt;=I$5,TODAY()&lt;J$5)</formula>
    </cfRule>
  </conditionalFormatting>
  <conditionalFormatting sqref="I12:CU12">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rowBreaks count="1" manualBreakCount="1">
    <brk id="21" max="16383" man="1"/>
  </rowBreaks>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D20:D22 D7:D11 D14:D16</xm:sqref>
        </x14:conditionalFormatting>
        <x14:conditionalFormatting xmlns:xm="http://schemas.microsoft.com/office/excel/2006/main">
          <x14:cfRule type="dataBar" id="{0B2B8B8D-9B1D-4520-BDE4-73A4BE9735E9}">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53DC3212-70C2-4B4B-9605-2E01DBEA844C}">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C9CB30F8-0289-4AC5-BF3E-064CBC3DB85A}">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F55F93C-E1FE-4382-B66D-F67B3E3FDD3B}">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52861D80-BC46-4E09-9EEF-BB521C0013F8}">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purl.org/dc/elements/1.1/"/>
    <ds:schemaRef ds:uri="http://schemas.microsoft.com/office/2006/metadata/properties"/>
    <ds:schemaRef ds:uri="http://schemas.microsoft.com/sharepoint/v3"/>
    <ds:schemaRef ds:uri="230e9df3-be65-4c73-a93b-d1236ebd677e"/>
    <ds:schemaRef ds:uri="http://schemas.microsoft.com/office/2006/documentManagement/types"/>
    <ds:schemaRef ds:uri="http://schemas.openxmlformats.org/package/2006/metadata/core-properties"/>
    <ds:schemaRef ds:uri="16c05727-aa75-4e4a-9b5f-8a80a1165891"/>
    <ds:schemaRef ds:uri="http://purl.org/dc/dcmitype/"/>
    <ds:schemaRef ds:uri="http://schemas.microsoft.com/office/infopath/2007/PartnerControl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チーム貢献度</vt:lpstr>
      <vt:lpstr>作業スケジュール</vt:lpstr>
      <vt:lpstr>作業スケジュール!Print_Titles</vt:lpstr>
      <vt:lpstr>作業スケジュール!タスク_開始</vt:lpstr>
      <vt:lpstr>作業スケジュール!タスク_終了</vt:lpstr>
      <vt:lpstr>作業スケジュール!タスク_進捗状況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2025-05-19T05:15:04Z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