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PCB\Design_Guide\"/>
    </mc:Choice>
  </mc:AlternateContent>
  <xr:revisionPtr revIDLastSave="0" documentId="13_ncr:1_{8A92231D-A8A6-4625-A9AD-27575727962A}" xr6:coauthVersionLast="46" xr6:coauthVersionMax="46" xr10:uidLastSave="{00000000-0000-0000-0000-000000000000}"/>
  <bookViews>
    <workbookView xWindow="-113" yWindow="-113" windowWidth="24267" windowHeight="131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9" i="2"/>
  <c r="B5" i="2"/>
  <c r="B15" i="2" s="1"/>
  <c r="C18" i="1"/>
  <c r="C14" i="1"/>
  <c r="C11" i="1"/>
  <c r="B26" i="1" s="1"/>
  <c r="B22" i="1" l="1"/>
  <c r="B27" i="1"/>
  <c r="B29" i="1" s="1"/>
</calcChain>
</file>

<file path=xl/sharedStrings.xml><?xml version="1.0" encoding="utf-8"?>
<sst xmlns="http://schemas.openxmlformats.org/spreadsheetml/2006/main" count="60" uniqueCount="41">
  <si>
    <t>W</t>
  </si>
  <si>
    <t>θCu</t>
  </si>
  <si>
    <t>°C/W</t>
  </si>
  <si>
    <t>Width</t>
  </si>
  <si>
    <t>Length</t>
  </si>
  <si>
    <t>cm</t>
  </si>
  <si>
    <t>Thermal conductivity of copper</t>
  </si>
  <si>
    <t>Thickness</t>
  </si>
  <si>
    <t>um</t>
  </si>
  <si>
    <t>θVia</t>
  </si>
  <si>
    <t>Via diameter</t>
  </si>
  <si>
    <t>mm</t>
  </si>
  <si>
    <t>Via length</t>
  </si>
  <si>
    <t>Plating thickness</t>
  </si>
  <si>
    <t>θSa</t>
  </si>
  <si>
    <t>Natural convection</t>
  </si>
  <si>
    <t>θFR4</t>
  </si>
  <si>
    <t>λFR4</t>
  </si>
  <si>
    <t>W/°C.cm²</t>
  </si>
  <si>
    <t>Lateral thermal resistance of copper plane</t>
  </si>
  <si>
    <t>Thermal resistance of via</t>
  </si>
  <si>
    <t>Thermal resistance from a surface (convection)</t>
  </si>
  <si>
    <t>Vertical thermal resistance of FR-4 substrate</t>
  </si>
  <si>
    <t>Tjunction</t>
  </si>
  <si>
    <t>Tambien</t>
  </si>
  <si>
    <t>Power dissipation</t>
  </si>
  <si>
    <t>θJA</t>
  </si>
  <si>
    <t>°C</t>
  </si>
  <si>
    <t>Rule of thumb</t>
  </si>
  <si>
    <t>cm²</t>
  </si>
  <si>
    <t>Minimal board area (2 sides)</t>
  </si>
  <si>
    <t>Vias number</t>
  </si>
  <si>
    <t>Vias thermal</t>
  </si>
  <si>
    <t>Junction to case</t>
  </si>
  <si>
    <t>θJC from datasheet</t>
  </si>
  <si>
    <t>Rule of thumb @ + 40 K, no airflow</t>
  </si>
  <si>
    <t>Top</t>
  </si>
  <si>
    <t>Bottom (+vias)</t>
  </si>
  <si>
    <t>Top to ambiant</t>
  </si>
  <si>
    <t>From top to bottom to ambiant</t>
  </si>
  <si>
    <t>PCB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</si>
</sst>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9"/>
  <sheetViews>
    <sheetView tabSelected="1" workbookViewId="0">
      <selection activeCell="A30" sqref="A30"/>
    </sheetView>
  </sheetViews>
  <sheetFormatPr defaultRowHeight="15.05" x14ac:dyDescent="0.3"/>
  <cols>
    <col min="1" max="1" width="12.33203125" style="1" customWidth="1"/>
    <col min="2" max="2" width="28.77734375" style="1" customWidth="1"/>
    <col min="3" max="3" width="8.88671875" style="1"/>
    <col min="4" max="4" width="13.109375" style="1" customWidth="1"/>
    <col min="5" max="7" width="8.88671875" style="1"/>
    <col min="8" max="8" width="12" style="1" bestFit="1" customWidth="1"/>
    <col min="9" max="16384" width="8.88671875" style="1"/>
  </cols>
  <sheetData>
    <row r="2" spans="1:4" x14ac:dyDescent="0.3">
      <c r="A2" s="6" t="s">
        <v>19</v>
      </c>
      <c r="B2" s="2" t="s">
        <v>4</v>
      </c>
      <c r="C2" s="2">
        <v>4</v>
      </c>
      <c r="D2" s="2" t="s">
        <v>5</v>
      </c>
    </row>
    <row r="3" spans="1:4" x14ac:dyDescent="0.3">
      <c r="A3" s="6"/>
      <c r="B3" s="2" t="s">
        <v>3</v>
      </c>
      <c r="C3" s="2">
        <v>4</v>
      </c>
      <c r="D3" s="2" t="s">
        <v>5</v>
      </c>
    </row>
    <row r="4" spans="1:4" x14ac:dyDescent="0.3">
      <c r="A4" s="6"/>
      <c r="B4" s="2" t="s">
        <v>7</v>
      </c>
      <c r="C4" s="2">
        <v>35</v>
      </c>
      <c r="D4" s="2" t="s">
        <v>8</v>
      </c>
    </row>
    <row r="5" spans="1:4" x14ac:dyDescent="0.3">
      <c r="A5" s="6"/>
      <c r="B5" s="2" t="s">
        <v>6</v>
      </c>
      <c r="C5" s="2">
        <v>4</v>
      </c>
      <c r="D5" s="2" t="s">
        <v>18</v>
      </c>
    </row>
    <row r="6" spans="1:4" x14ac:dyDescent="0.3">
      <c r="A6" s="6"/>
      <c r="B6" s="2" t="s">
        <v>1</v>
      </c>
      <c r="C6" s="5">
        <f>(C2/C5)/(C3*C4/(10^4))</f>
        <v>71.428571428571431</v>
      </c>
      <c r="D6" s="2" t="s">
        <v>2</v>
      </c>
    </row>
    <row r="7" spans="1:4" x14ac:dyDescent="0.3">
      <c r="A7" s="3"/>
      <c r="B7" s="2"/>
      <c r="C7" s="2"/>
      <c r="D7" s="2"/>
    </row>
    <row r="8" spans="1:4" x14ac:dyDescent="0.3">
      <c r="A8" s="6" t="s">
        <v>20</v>
      </c>
      <c r="B8" s="2" t="s">
        <v>13</v>
      </c>
      <c r="C8" s="2">
        <v>17.5</v>
      </c>
      <c r="D8" s="2" t="s">
        <v>8</v>
      </c>
    </row>
    <row r="9" spans="1:4" x14ac:dyDescent="0.3">
      <c r="A9" s="6"/>
      <c r="B9" s="2" t="s">
        <v>12</v>
      </c>
      <c r="C9" s="2">
        <v>1.6</v>
      </c>
      <c r="D9" s="2" t="s">
        <v>11</v>
      </c>
    </row>
    <row r="10" spans="1:4" x14ac:dyDescent="0.3">
      <c r="A10" s="6"/>
      <c r="B10" s="2" t="s">
        <v>10</v>
      </c>
      <c r="C10" s="2">
        <v>0.3</v>
      </c>
      <c r="D10" s="2" t="s">
        <v>11</v>
      </c>
    </row>
    <row r="11" spans="1:4" x14ac:dyDescent="0.3">
      <c r="A11" s="6"/>
      <c r="B11" s="2" t="s">
        <v>9</v>
      </c>
      <c r="C11" s="5">
        <f>((1/C5)*C9/10)/(PI()*(((C10/20)*(C10/20))-(((C10/20)-(C8/10000))*((C10/20)-(C8/10000)))))</f>
        <v>257.54529349889515</v>
      </c>
      <c r="D11" s="2" t="s">
        <v>2</v>
      </c>
    </row>
    <row r="12" spans="1:4" x14ac:dyDescent="0.3">
      <c r="A12" s="3"/>
      <c r="B12" s="2"/>
      <c r="C12" s="2"/>
      <c r="D12" s="2"/>
    </row>
    <row r="13" spans="1:4" x14ac:dyDescent="0.3">
      <c r="A13" s="6" t="s">
        <v>21</v>
      </c>
      <c r="B13" s="2" t="s">
        <v>15</v>
      </c>
      <c r="C13" s="2">
        <v>1E-3</v>
      </c>
      <c r="D13" s="2" t="s">
        <v>18</v>
      </c>
    </row>
    <row r="14" spans="1:4" x14ac:dyDescent="0.3">
      <c r="A14" s="6"/>
      <c r="B14" s="2" t="s">
        <v>14</v>
      </c>
      <c r="C14" s="2">
        <f>(1/C13)/(C2*C3)</f>
        <v>62.5</v>
      </c>
      <c r="D14" s="2" t="s">
        <v>2</v>
      </c>
    </row>
    <row r="15" spans="1:4" x14ac:dyDescent="0.3">
      <c r="A15" s="3"/>
      <c r="B15" s="2"/>
      <c r="C15" s="2"/>
      <c r="D15" s="2"/>
    </row>
    <row r="16" spans="1:4" x14ac:dyDescent="0.3">
      <c r="A16" s="6" t="s">
        <v>22</v>
      </c>
      <c r="B16" s="2" t="s">
        <v>7</v>
      </c>
      <c r="C16" s="2">
        <v>1.5</v>
      </c>
      <c r="D16" s="2" t="s">
        <v>11</v>
      </c>
    </row>
    <row r="17" spans="1:4" x14ac:dyDescent="0.3">
      <c r="A17" s="6"/>
      <c r="B17" s="2" t="s">
        <v>17</v>
      </c>
      <c r="C17" s="2">
        <v>2.3E-3</v>
      </c>
      <c r="D17" s="2" t="s">
        <v>18</v>
      </c>
    </row>
    <row r="18" spans="1:4" x14ac:dyDescent="0.3">
      <c r="A18" s="6"/>
      <c r="B18" s="2" t="s">
        <v>16</v>
      </c>
      <c r="C18" s="5">
        <f>(C16/(10*C17))/(C2*C3)</f>
        <v>4.0760869565217392</v>
      </c>
      <c r="D18" s="2" t="s">
        <v>2</v>
      </c>
    </row>
    <row r="21" spans="1:4" x14ac:dyDescent="0.3">
      <c r="A21" s="7" t="s">
        <v>38</v>
      </c>
      <c r="B21" s="7"/>
      <c r="C21" s="7"/>
    </row>
    <row r="22" spans="1:4" x14ac:dyDescent="0.3">
      <c r="A22" s="1" t="s">
        <v>36</v>
      </c>
      <c r="B22" s="4">
        <f>C6+C14</f>
        <v>133.92857142857144</v>
      </c>
      <c r="C22" s="2" t="s">
        <v>2</v>
      </c>
    </row>
    <row r="23" spans="1:4" x14ac:dyDescent="0.3">
      <c r="B23" s="4"/>
      <c r="C23" s="2"/>
    </row>
    <row r="24" spans="1:4" x14ac:dyDescent="0.3">
      <c r="A24" s="7" t="s">
        <v>39</v>
      </c>
      <c r="B24" s="7"/>
      <c r="C24" s="7"/>
    </row>
    <row r="25" spans="1:4" x14ac:dyDescent="0.3">
      <c r="A25" s="1" t="s">
        <v>31</v>
      </c>
      <c r="B25" s="4">
        <v>10</v>
      </c>
      <c r="C25" s="2"/>
    </row>
    <row r="26" spans="1:4" x14ac:dyDescent="0.3">
      <c r="A26" s="1" t="s">
        <v>32</v>
      </c>
      <c r="B26" s="4">
        <f>C11/B25</f>
        <v>25.754529349889516</v>
      </c>
      <c r="C26" s="2" t="s">
        <v>2</v>
      </c>
    </row>
    <row r="27" spans="1:4" x14ac:dyDescent="0.3">
      <c r="A27" s="1" t="s">
        <v>37</v>
      </c>
      <c r="B27" s="4">
        <f>B26+C6+C14</f>
        <v>159.68310077846095</v>
      </c>
      <c r="C27" s="2" t="s">
        <v>2</v>
      </c>
    </row>
    <row r="28" spans="1:4" x14ac:dyDescent="0.3">
      <c r="B28" s="4"/>
      <c r="C28" s="2"/>
    </row>
    <row r="29" spans="1:4" x14ac:dyDescent="0.3">
      <c r="A29" s="1" t="s">
        <v>40</v>
      </c>
      <c r="B29" s="4">
        <f>B27*B22/(B22+B27)</f>
        <v>72.838145049846744</v>
      </c>
      <c r="C29" s="2" t="s">
        <v>2</v>
      </c>
    </row>
  </sheetData>
  <mergeCells count="6">
    <mergeCell ref="A24:C24"/>
    <mergeCell ref="A2:A6"/>
    <mergeCell ref="A8:A11"/>
    <mergeCell ref="A13:A14"/>
    <mergeCell ref="A16:A18"/>
    <mergeCell ref="A21:C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5"/>
  <sheetViews>
    <sheetView workbookViewId="0">
      <selection activeCell="A30" sqref="A30"/>
    </sheetView>
  </sheetViews>
  <sheetFormatPr defaultRowHeight="15.05" x14ac:dyDescent="0.3"/>
  <cols>
    <col min="1" max="1" width="33" customWidth="1"/>
  </cols>
  <sheetData>
    <row r="2" spans="1:3" x14ac:dyDescent="0.3">
      <c r="A2" t="s">
        <v>23</v>
      </c>
      <c r="B2">
        <v>150</v>
      </c>
      <c r="C2" t="s">
        <v>27</v>
      </c>
    </row>
    <row r="3" spans="1:3" x14ac:dyDescent="0.3">
      <c r="A3" t="s">
        <v>24</v>
      </c>
      <c r="B3">
        <v>25</v>
      </c>
      <c r="C3" t="s">
        <v>27</v>
      </c>
    </row>
    <row r="4" spans="1:3" x14ac:dyDescent="0.3">
      <c r="A4" t="s">
        <v>25</v>
      </c>
      <c r="B4">
        <v>0.46</v>
      </c>
      <c r="C4" t="s">
        <v>0</v>
      </c>
    </row>
    <row r="5" spans="1:3" x14ac:dyDescent="0.3">
      <c r="A5" s="2" t="s">
        <v>26</v>
      </c>
      <c r="B5">
        <f>(B2-B3)/B4</f>
        <v>271.73913043478262</v>
      </c>
      <c r="C5" t="s">
        <v>2</v>
      </c>
    </row>
    <row r="8" spans="1:3" x14ac:dyDescent="0.3">
      <c r="A8" t="s">
        <v>35</v>
      </c>
    </row>
    <row r="9" spans="1:3" x14ac:dyDescent="0.3">
      <c r="A9" t="s">
        <v>30</v>
      </c>
      <c r="B9">
        <f>B4*15.29</f>
        <v>7.0334000000000003</v>
      </c>
      <c r="C9" t="s">
        <v>29</v>
      </c>
    </row>
    <row r="11" spans="1:3" x14ac:dyDescent="0.3">
      <c r="A11" t="s">
        <v>33</v>
      </c>
    </row>
    <row r="12" spans="1:3" x14ac:dyDescent="0.3">
      <c r="A12" s="2" t="s">
        <v>34</v>
      </c>
      <c r="B12">
        <v>40</v>
      </c>
      <c r="C12" t="s">
        <v>2</v>
      </c>
    </row>
    <row r="14" spans="1:3" x14ac:dyDescent="0.3">
      <c r="A14" t="s">
        <v>28</v>
      </c>
    </row>
    <row r="15" spans="1:3" x14ac:dyDescent="0.3">
      <c r="A15" t="s">
        <v>30</v>
      </c>
      <c r="B15">
        <f>500/(B5-B12)</f>
        <v>2.1575984990619137</v>
      </c>
      <c r="C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2021-04-13T08:13:23Z</dcterms:created>
  <dcterms:modified xsi:type="dcterms:W3CDTF">2021-05-11T09:07:03Z</dcterms:modified>
</cp:coreProperties>
</file>