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lvain-Laptop\Desktop\Gitea_PCB\documentation\Design_Guide\"/>
    </mc:Choice>
  </mc:AlternateContent>
  <bookViews>
    <workbookView xWindow="0" yWindow="0" windowWidth="20490" windowHeight="775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/>
  <c r="J6" i="1"/>
  <c r="J7" i="1"/>
  <c r="J8" i="1"/>
  <c r="J9" i="1"/>
  <c r="J10" i="1"/>
  <c r="J11" i="1"/>
  <c r="J12" i="1"/>
  <c r="J13" i="1"/>
  <c r="J14" i="1"/>
  <c r="J15" i="1"/>
  <c r="G3" i="1"/>
  <c r="G5" i="1"/>
  <c r="G6" i="1"/>
  <c r="G7" i="1"/>
  <c r="G8" i="1"/>
  <c r="G9" i="1"/>
  <c r="G10" i="1"/>
  <c r="G11" i="1"/>
  <c r="G12" i="1"/>
  <c r="G13" i="1"/>
  <c r="G14" i="1"/>
  <c r="G15" i="1"/>
  <c r="K5" i="1"/>
  <c r="K6" i="1"/>
  <c r="K7" i="1"/>
  <c r="K8" i="1"/>
  <c r="K9" i="1"/>
  <c r="K10" i="1"/>
  <c r="K11" i="1"/>
  <c r="K12" i="1"/>
  <c r="K13" i="1"/>
  <c r="K14" i="1"/>
  <c r="K15" i="1"/>
  <c r="H5" i="1"/>
  <c r="H6" i="1"/>
  <c r="H7" i="1"/>
  <c r="H8" i="1"/>
  <c r="H9" i="1"/>
  <c r="H10" i="1"/>
  <c r="H11" i="1"/>
  <c r="H12" i="1"/>
  <c r="H13" i="1"/>
  <c r="H14" i="1"/>
  <c r="H15" i="1"/>
  <c r="M2" i="1" l="1"/>
  <c r="F3" i="1"/>
  <c r="I3" i="1"/>
  <c r="L3" i="1"/>
  <c r="M3" i="1"/>
  <c r="F4" i="1"/>
  <c r="I4" i="1"/>
  <c r="L4" i="1"/>
  <c r="M4" i="1"/>
  <c r="F5" i="1"/>
  <c r="I5" i="1"/>
  <c r="L5" i="1"/>
  <c r="M5" i="1"/>
  <c r="F6" i="1"/>
  <c r="I6" i="1"/>
  <c r="L6" i="1"/>
  <c r="M6" i="1"/>
  <c r="F7" i="1"/>
  <c r="I7" i="1"/>
  <c r="L7" i="1"/>
  <c r="M7" i="1"/>
  <c r="F8" i="1"/>
  <c r="I8" i="1"/>
  <c r="L8" i="1"/>
  <c r="M8" i="1"/>
  <c r="F9" i="1"/>
  <c r="I9" i="1"/>
  <c r="L9" i="1"/>
  <c r="M9" i="1"/>
  <c r="F10" i="1"/>
  <c r="I10" i="1"/>
  <c r="L10" i="1"/>
  <c r="M10" i="1"/>
  <c r="F11" i="1"/>
  <c r="I11" i="1"/>
  <c r="L11" i="1"/>
  <c r="M11" i="1"/>
  <c r="F12" i="1"/>
  <c r="I12" i="1"/>
  <c r="L12" i="1"/>
  <c r="M12" i="1"/>
  <c r="F13" i="1"/>
  <c r="I13" i="1"/>
  <c r="L13" i="1"/>
  <c r="M13" i="1"/>
  <c r="F14" i="1"/>
  <c r="I14" i="1"/>
  <c r="L14" i="1"/>
  <c r="M14" i="1"/>
  <c r="F15" i="1"/>
  <c r="I15" i="1"/>
  <c r="L15" i="1"/>
  <c r="M15" i="1"/>
  <c r="L2" i="1"/>
  <c r="J4" i="1" l="1"/>
  <c r="K4" i="1"/>
  <c r="G4" i="1"/>
  <c r="H4" i="1"/>
  <c r="K3" i="1"/>
  <c r="H3" i="1"/>
  <c r="I2" i="1"/>
  <c r="F2" i="1"/>
  <c r="H2" i="1" l="1"/>
  <c r="G2" i="1"/>
  <c r="K2" i="1"/>
  <c r="J2" i="1"/>
</calcChain>
</file>

<file path=xl/sharedStrings.xml><?xml version="1.0" encoding="utf-8"?>
<sst xmlns="http://schemas.openxmlformats.org/spreadsheetml/2006/main" count="13" uniqueCount="13">
  <si>
    <t>r</t>
  </si>
  <si>
    <t>Vpaste 1 fillet</t>
  </si>
  <si>
    <t>Vpaste 2 fillet</t>
  </si>
  <si>
    <t>Vfillet</t>
  </si>
  <si>
    <t>PCB Thickness</t>
  </si>
  <si>
    <t>Hole diameter</t>
  </si>
  <si>
    <t>Lead diameter</t>
  </si>
  <si>
    <t>Vhole rest</t>
  </si>
  <si>
    <t>Stencil thickness</t>
  </si>
  <si>
    <t>Stencil aperture (square) 1 fillet</t>
  </si>
  <si>
    <t>Stencil aperture (square) 2 fillet</t>
  </si>
  <si>
    <t>Stencil aperture (circle) 1 fillet</t>
  </si>
  <si>
    <t>Stencil aperture (circle) 2 fillet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</si>
</sst>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7844</xdr:colOff>
      <xdr:row>0</xdr:row>
      <xdr:rowOff>0</xdr:rowOff>
    </xdr:from>
    <xdr:to>
      <xdr:col>18</xdr:col>
      <xdr:colOff>445463</xdr:colOff>
      <xdr:row>19</xdr:row>
      <xdr:rowOff>165858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52579" y="0"/>
          <a:ext cx="4247619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zoomScale="85" zoomScaleNormal="85" workbookViewId="0">
      <selection activeCell="F4" sqref="F4"/>
    </sheetView>
  </sheetViews>
  <sheetFormatPr baseColWidth="10" defaultRowHeight="15" x14ac:dyDescent="0.25"/>
  <cols>
    <col min="1" max="1" width="9.85546875" style="8" customWidth="1"/>
    <col min="2" max="2" width="9.28515625" style="2" customWidth="1"/>
    <col min="3" max="3" width="10" style="2" customWidth="1"/>
    <col min="4" max="5" width="11" style="2" customWidth="1"/>
    <col min="6" max="6" width="13.85546875" style="2" customWidth="1"/>
    <col min="7" max="7" width="16.140625" style="2" customWidth="1"/>
    <col min="8" max="8" width="15.85546875" style="2" customWidth="1"/>
    <col min="9" max="9" width="13.42578125" style="2" customWidth="1"/>
    <col min="10" max="10" width="15.7109375" style="2" customWidth="1"/>
    <col min="11" max="11" width="15.5703125" style="2" customWidth="1"/>
    <col min="12" max="12" width="8" style="2" customWidth="1"/>
    <col min="13" max="13" width="8.42578125" style="9" customWidth="1"/>
    <col min="14" max="16384" width="11.42578125" style="1"/>
  </cols>
  <sheetData>
    <row r="1" spans="1:13" ht="63" customHeight="1" x14ac:dyDescent="0.25">
      <c r="A1" s="3" t="s">
        <v>5</v>
      </c>
      <c r="B1" s="4" t="s">
        <v>6</v>
      </c>
      <c r="C1" s="4" t="s">
        <v>0</v>
      </c>
      <c r="D1" s="4" t="s">
        <v>4</v>
      </c>
      <c r="E1" s="4" t="s">
        <v>8</v>
      </c>
      <c r="F1" s="5" t="s">
        <v>1</v>
      </c>
      <c r="G1" s="6" t="s">
        <v>11</v>
      </c>
      <c r="H1" s="6" t="s">
        <v>9</v>
      </c>
      <c r="I1" s="5" t="s">
        <v>2</v>
      </c>
      <c r="J1" s="6" t="s">
        <v>12</v>
      </c>
      <c r="K1" s="6" t="s">
        <v>10</v>
      </c>
      <c r="L1" s="6" t="s">
        <v>7</v>
      </c>
      <c r="M1" s="7" t="s">
        <v>3</v>
      </c>
    </row>
    <row r="2" spans="1:13" x14ac:dyDescent="0.25">
      <c r="A2" s="8">
        <v>1.2</v>
      </c>
      <c r="B2" s="2">
        <v>1</v>
      </c>
      <c r="C2" s="2">
        <v>0.1</v>
      </c>
      <c r="D2" s="2">
        <v>1.6</v>
      </c>
      <c r="E2" s="2">
        <v>0.15</v>
      </c>
      <c r="F2" s="10">
        <f>2*(L2+M2)</f>
        <v>1.1199530378210214</v>
      </c>
      <c r="G2" s="10">
        <f>2*SQRT(F2/(E2*PI()))</f>
        <v>3.0832542288951781</v>
      </c>
      <c r="H2" s="10">
        <f>SQRT(F2/E2)</f>
        <v>2.732462915662988</v>
      </c>
      <c r="I2" s="10">
        <f>2*(L2+2*M2)</f>
        <v>1.1340654615784358</v>
      </c>
      <c r="J2" s="10">
        <f>2*SQRT(I2/(E2*PI()))</f>
        <v>3.1026193149230106</v>
      </c>
      <c r="K2" s="10">
        <f>SQRT(I2/E2)</f>
        <v>2.7496247763145623</v>
      </c>
      <c r="L2" s="10">
        <f>(PI()/4)*(A2*A2-B2*B2)*D2</f>
        <v>0.5529203070318035</v>
      </c>
      <c r="M2" s="11">
        <f>0.215*C2*C2*2*PI()*(0.2234*C2+B2/2)</f>
        <v>7.0562118787071996E-3</v>
      </c>
    </row>
    <row r="3" spans="1:13" x14ac:dyDescent="0.25">
      <c r="A3" s="8">
        <v>0.9</v>
      </c>
      <c r="B3" s="2">
        <v>0.4</v>
      </c>
      <c r="C3" s="2">
        <v>0.5</v>
      </c>
      <c r="D3" s="2">
        <v>1.55</v>
      </c>
      <c r="E3" s="2">
        <v>0.15</v>
      </c>
      <c r="F3" s="10">
        <f t="shared" ref="F3:F15" si="0">2*(0.35*D3+0.215*C3*C3*2*PI()*(0.2234*C3+B3/2))</f>
        <v>1.2955354024766468</v>
      </c>
      <c r="G3" s="10">
        <f t="shared" ref="G3:G15" si="1">2*SQRT(F3/(E3*PI()))</f>
        <v>3.316149278945538</v>
      </c>
      <c r="H3" s="10">
        <f t="shared" ref="H3:H15" si="2">SQRT(F3/E3)</f>
        <v>2.9388607798222846</v>
      </c>
      <c r="I3" s="10">
        <f t="shared" ref="I3:I15" si="3">2*(0.35*D3+2*0.215*C3*C3*2*PI()*(0.2234*C3+B3/2))</f>
        <v>1.5060708049532936</v>
      </c>
      <c r="J3" s="10">
        <f t="shared" ref="J3:J15" si="4">2*SQRT(I3/(E3*PI()))</f>
        <v>3.5754616541435613</v>
      </c>
      <c r="K3" s="10">
        <f t="shared" ref="K3:K15" si="5">SQRT(I3/E3)</f>
        <v>3.1686703888258805</v>
      </c>
      <c r="L3" s="10">
        <f t="shared" ref="L3:L15" si="6">(PI()/4)*(A3*A3-B3*B3)*D3</f>
        <v>0.79128864962292922</v>
      </c>
      <c r="M3" s="11">
        <f t="shared" ref="M3:M15" si="7">0.215*C3*C3*2*PI()*(0.2234*C3+B3/2)</f>
        <v>0.10526770123832338</v>
      </c>
    </row>
    <row r="4" spans="1:13" x14ac:dyDescent="0.25">
      <c r="A4" s="8">
        <v>3.25</v>
      </c>
      <c r="B4" s="2">
        <v>3</v>
      </c>
      <c r="C4" s="2">
        <v>0.1</v>
      </c>
      <c r="D4" s="2">
        <v>1.6</v>
      </c>
      <c r="E4" s="2">
        <v>0.15</v>
      </c>
      <c r="F4" s="10">
        <f t="shared" si="0"/>
        <v>1.1611301205782865</v>
      </c>
      <c r="G4" s="10">
        <f t="shared" si="1"/>
        <v>3.1394232868510334</v>
      </c>
      <c r="H4" s="10">
        <f t="shared" si="2"/>
        <v>2.7822414472007835</v>
      </c>
      <c r="I4" s="10">
        <f t="shared" si="3"/>
        <v>1.202260241156573</v>
      </c>
      <c r="J4" s="10">
        <f t="shared" si="4"/>
        <v>3.194542515085566</v>
      </c>
      <c r="K4" s="10">
        <f t="shared" si="5"/>
        <v>2.8310895913724017</v>
      </c>
      <c r="L4" s="10">
        <f t="shared" si="6"/>
        <v>1.9634954084936209</v>
      </c>
      <c r="M4" s="11">
        <f t="shared" si="7"/>
        <v>2.0565060289143313E-2</v>
      </c>
    </row>
    <row r="5" spans="1:13" x14ac:dyDescent="0.25">
      <c r="F5" s="10">
        <f t="shared" si="0"/>
        <v>0</v>
      </c>
      <c r="G5" s="10" t="e">
        <f t="shared" si="1"/>
        <v>#DIV/0!</v>
      </c>
      <c r="H5" s="10" t="e">
        <f t="shared" si="2"/>
        <v>#DIV/0!</v>
      </c>
      <c r="I5" s="10">
        <f t="shared" si="3"/>
        <v>0</v>
      </c>
      <c r="J5" s="10" t="e">
        <f t="shared" si="4"/>
        <v>#DIV/0!</v>
      </c>
      <c r="K5" s="10" t="e">
        <f t="shared" si="5"/>
        <v>#DIV/0!</v>
      </c>
      <c r="L5" s="10">
        <f t="shared" si="6"/>
        <v>0</v>
      </c>
      <c r="M5" s="11">
        <f t="shared" si="7"/>
        <v>0</v>
      </c>
    </row>
    <row r="6" spans="1:13" x14ac:dyDescent="0.25">
      <c r="F6" s="10">
        <f t="shared" si="0"/>
        <v>0</v>
      </c>
      <c r="G6" s="10" t="e">
        <f t="shared" si="1"/>
        <v>#DIV/0!</v>
      </c>
      <c r="H6" s="10" t="e">
        <f t="shared" si="2"/>
        <v>#DIV/0!</v>
      </c>
      <c r="I6" s="10">
        <f t="shared" si="3"/>
        <v>0</v>
      </c>
      <c r="J6" s="10" t="e">
        <f t="shared" si="4"/>
        <v>#DIV/0!</v>
      </c>
      <c r="K6" s="10" t="e">
        <f t="shared" si="5"/>
        <v>#DIV/0!</v>
      </c>
      <c r="L6" s="10">
        <f t="shared" si="6"/>
        <v>0</v>
      </c>
      <c r="M6" s="11">
        <f t="shared" si="7"/>
        <v>0</v>
      </c>
    </row>
    <row r="7" spans="1:13" x14ac:dyDescent="0.25">
      <c r="F7" s="10">
        <f t="shared" si="0"/>
        <v>0</v>
      </c>
      <c r="G7" s="10" t="e">
        <f t="shared" si="1"/>
        <v>#DIV/0!</v>
      </c>
      <c r="H7" s="10" t="e">
        <f t="shared" si="2"/>
        <v>#DIV/0!</v>
      </c>
      <c r="I7" s="10">
        <f t="shared" si="3"/>
        <v>0</v>
      </c>
      <c r="J7" s="10" t="e">
        <f t="shared" si="4"/>
        <v>#DIV/0!</v>
      </c>
      <c r="K7" s="10" t="e">
        <f t="shared" si="5"/>
        <v>#DIV/0!</v>
      </c>
      <c r="L7" s="10">
        <f t="shared" si="6"/>
        <v>0</v>
      </c>
      <c r="M7" s="11">
        <f t="shared" si="7"/>
        <v>0</v>
      </c>
    </row>
    <row r="8" spans="1:13" x14ac:dyDescent="0.25">
      <c r="F8" s="10">
        <f t="shared" si="0"/>
        <v>0</v>
      </c>
      <c r="G8" s="10" t="e">
        <f t="shared" si="1"/>
        <v>#DIV/0!</v>
      </c>
      <c r="H8" s="10" t="e">
        <f t="shared" si="2"/>
        <v>#DIV/0!</v>
      </c>
      <c r="I8" s="10">
        <f t="shared" si="3"/>
        <v>0</v>
      </c>
      <c r="J8" s="10" t="e">
        <f t="shared" si="4"/>
        <v>#DIV/0!</v>
      </c>
      <c r="K8" s="10" t="e">
        <f t="shared" si="5"/>
        <v>#DIV/0!</v>
      </c>
      <c r="L8" s="10">
        <f t="shared" si="6"/>
        <v>0</v>
      </c>
      <c r="M8" s="11">
        <f t="shared" si="7"/>
        <v>0</v>
      </c>
    </row>
    <row r="9" spans="1:13" x14ac:dyDescent="0.25">
      <c r="F9" s="10">
        <f t="shared" si="0"/>
        <v>0</v>
      </c>
      <c r="G9" s="10" t="e">
        <f t="shared" si="1"/>
        <v>#DIV/0!</v>
      </c>
      <c r="H9" s="10" t="e">
        <f t="shared" si="2"/>
        <v>#DIV/0!</v>
      </c>
      <c r="I9" s="10">
        <f t="shared" si="3"/>
        <v>0</v>
      </c>
      <c r="J9" s="10" t="e">
        <f t="shared" si="4"/>
        <v>#DIV/0!</v>
      </c>
      <c r="K9" s="10" t="e">
        <f t="shared" si="5"/>
        <v>#DIV/0!</v>
      </c>
      <c r="L9" s="10">
        <f t="shared" si="6"/>
        <v>0</v>
      </c>
      <c r="M9" s="11">
        <f t="shared" si="7"/>
        <v>0</v>
      </c>
    </row>
    <row r="10" spans="1:13" x14ac:dyDescent="0.25">
      <c r="F10" s="10">
        <f t="shared" si="0"/>
        <v>0</v>
      </c>
      <c r="G10" s="10" t="e">
        <f t="shared" si="1"/>
        <v>#DIV/0!</v>
      </c>
      <c r="H10" s="10" t="e">
        <f t="shared" si="2"/>
        <v>#DIV/0!</v>
      </c>
      <c r="I10" s="10">
        <f t="shared" si="3"/>
        <v>0</v>
      </c>
      <c r="J10" s="10" t="e">
        <f t="shared" si="4"/>
        <v>#DIV/0!</v>
      </c>
      <c r="K10" s="10" t="e">
        <f t="shared" si="5"/>
        <v>#DIV/0!</v>
      </c>
      <c r="L10" s="10">
        <f t="shared" si="6"/>
        <v>0</v>
      </c>
      <c r="M10" s="11">
        <f t="shared" si="7"/>
        <v>0</v>
      </c>
    </row>
    <row r="11" spans="1:13" x14ac:dyDescent="0.25">
      <c r="F11" s="10">
        <f t="shared" si="0"/>
        <v>0</v>
      </c>
      <c r="G11" s="10" t="e">
        <f t="shared" si="1"/>
        <v>#DIV/0!</v>
      </c>
      <c r="H11" s="10" t="e">
        <f t="shared" si="2"/>
        <v>#DIV/0!</v>
      </c>
      <c r="I11" s="10">
        <f t="shared" si="3"/>
        <v>0</v>
      </c>
      <c r="J11" s="10" t="e">
        <f t="shared" si="4"/>
        <v>#DIV/0!</v>
      </c>
      <c r="K11" s="10" t="e">
        <f t="shared" si="5"/>
        <v>#DIV/0!</v>
      </c>
      <c r="L11" s="10">
        <f t="shared" si="6"/>
        <v>0</v>
      </c>
      <c r="M11" s="11">
        <f t="shared" si="7"/>
        <v>0</v>
      </c>
    </row>
    <row r="12" spans="1:13" x14ac:dyDescent="0.25">
      <c r="F12" s="10">
        <f t="shared" si="0"/>
        <v>0</v>
      </c>
      <c r="G12" s="10" t="e">
        <f t="shared" si="1"/>
        <v>#DIV/0!</v>
      </c>
      <c r="H12" s="10" t="e">
        <f t="shared" si="2"/>
        <v>#DIV/0!</v>
      </c>
      <c r="I12" s="10">
        <f t="shared" si="3"/>
        <v>0</v>
      </c>
      <c r="J12" s="10" t="e">
        <f t="shared" si="4"/>
        <v>#DIV/0!</v>
      </c>
      <c r="K12" s="10" t="e">
        <f t="shared" si="5"/>
        <v>#DIV/0!</v>
      </c>
      <c r="L12" s="10">
        <f t="shared" si="6"/>
        <v>0</v>
      </c>
      <c r="M12" s="11">
        <f t="shared" si="7"/>
        <v>0</v>
      </c>
    </row>
    <row r="13" spans="1:13" x14ac:dyDescent="0.25">
      <c r="F13" s="10">
        <f t="shared" si="0"/>
        <v>0</v>
      </c>
      <c r="G13" s="10" t="e">
        <f t="shared" si="1"/>
        <v>#DIV/0!</v>
      </c>
      <c r="H13" s="10" t="e">
        <f t="shared" si="2"/>
        <v>#DIV/0!</v>
      </c>
      <c r="I13" s="10">
        <f t="shared" si="3"/>
        <v>0</v>
      </c>
      <c r="J13" s="10" t="e">
        <f t="shared" si="4"/>
        <v>#DIV/0!</v>
      </c>
      <c r="K13" s="10" t="e">
        <f t="shared" si="5"/>
        <v>#DIV/0!</v>
      </c>
      <c r="L13" s="10">
        <f t="shared" si="6"/>
        <v>0</v>
      </c>
      <c r="M13" s="11">
        <f t="shared" si="7"/>
        <v>0</v>
      </c>
    </row>
    <row r="14" spans="1:13" x14ac:dyDescent="0.25">
      <c r="F14" s="10">
        <f t="shared" si="0"/>
        <v>0</v>
      </c>
      <c r="G14" s="10" t="e">
        <f t="shared" si="1"/>
        <v>#DIV/0!</v>
      </c>
      <c r="H14" s="10" t="e">
        <f t="shared" si="2"/>
        <v>#DIV/0!</v>
      </c>
      <c r="I14" s="10">
        <f t="shared" si="3"/>
        <v>0</v>
      </c>
      <c r="J14" s="10" t="e">
        <f t="shared" si="4"/>
        <v>#DIV/0!</v>
      </c>
      <c r="K14" s="10" t="e">
        <f t="shared" si="5"/>
        <v>#DIV/0!</v>
      </c>
      <c r="L14" s="10">
        <f t="shared" si="6"/>
        <v>0</v>
      </c>
      <c r="M14" s="11">
        <f t="shared" si="7"/>
        <v>0</v>
      </c>
    </row>
    <row r="15" spans="1:13" x14ac:dyDescent="0.25">
      <c r="F15" s="10">
        <f t="shared" si="0"/>
        <v>0</v>
      </c>
      <c r="G15" s="10" t="e">
        <f t="shared" si="1"/>
        <v>#DIV/0!</v>
      </c>
      <c r="H15" s="10" t="e">
        <f t="shared" si="2"/>
        <v>#DIV/0!</v>
      </c>
      <c r="I15" s="10">
        <f t="shared" si="3"/>
        <v>0</v>
      </c>
      <c r="J15" s="10" t="e">
        <f t="shared" si="4"/>
        <v>#DIV/0!</v>
      </c>
      <c r="K15" s="10" t="e">
        <f t="shared" si="5"/>
        <v>#DIV/0!</v>
      </c>
      <c r="L15" s="10">
        <f t="shared" si="6"/>
        <v>0</v>
      </c>
      <c r="M15" s="11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2017-11-09T19:12:09Z</dcterms:created>
  <dcterms:modified xsi:type="dcterms:W3CDTF">2017-11-11T15:13:38Z</dcterms:modified>
</cp:coreProperties>
</file>